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L:\SIFINANCIA\7 EDOS.FINANC.SIFINANCIA\21 E.F. SIFINANCIA 2021\21 ESTADOS FINANCIEROS 2021  CD\12 EDO.FINANC. DICIEMBRE 21 NIV12 SFA\"/>
    </mc:Choice>
  </mc:AlternateContent>
  <bookViews>
    <workbookView xWindow="0" yWindow="0" windowWidth="2070" windowHeight="0" tabRatio="964"/>
  </bookViews>
  <sheets>
    <sheet name="SITUACION FINANCIERA T" sheetId="41" r:id="rId1"/>
    <sheet name="ESTADO DE ACTIVIDADES" sheetId="19" r:id="rId2"/>
    <sheet name="FLUJO EFECTIVO " sheetId="73" r:id="rId3"/>
    <sheet name="CAMBIOS SIT.FRA. " sheetId="14" r:id="rId4"/>
    <sheet name="EDO.ACTIVO" sheetId="45" r:id="rId5"/>
    <sheet name="EDO.DEUDA" sheetId="46" r:id="rId6"/>
    <sheet name="HDA. PUB " sheetId="20" r:id="rId7"/>
    <sheet name="ING.PRES" sheetId="139" r:id="rId8"/>
    <sheet name="CONCIL INGR" sheetId="57" r:id="rId9"/>
    <sheet name="PRES EGRESOS SFA+RP" sheetId="60" r:id="rId10"/>
    <sheet name="AVANC OBJET" sheetId="85" r:id="rId11"/>
    <sheet name="AVANC ECON" sheetId="86" r:id="rId12"/>
    <sheet name="AVANC ADMON " sheetId="116" r:id="rId13"/>
    <sheet name="AVANC FUNC" sheetId="110" r:id="rId14"/>
    <sheet name="CATEG PROG" sheetId="127" r:id="rId15"/>
    <sheet name="CONCIL EGR" sheetId="58" r:id="rId16"/>
    <sheet name="AVANC R.P." sheetId="62" r:id="rId17"/>
    <sheet name="AVANC SFA" sheetId="133" r:id="rId18"/>
    <sheet name="M ADQUIS RP" sheetId="66" r:id="rId19"/>
    <sheet name="M ADQUIS SFA" sheetId="134" r:id="rId20"/>
    <sheet name="ENDEUDAMIENTO NETO" sheetId="141" r:id="rId21"/>
    <sheet name="INTERESES DE LA DEUDA " sheetId="142" r:id="rId22"/>
    <sheet name="POSTURA FISCAL" sheetId="121" r:id="rId23"/>
    <sheet name="FLUJO DE FONDOS" sheetId="140" r:id="rId24"/>
    <sheet name="PROGRAMAS DE INVERSION" sheetId="143" r:id="rId25"/>
    <sheet name="INDICADORES DE RESULTADOS" sheetId="144" r:id="rId26"/>
    <sheet name="RELACION DE CUENTAS BANCARIAS." sheetId="145" r:id="rId27"/>
    <sheet name="ESQUEMAS BURSATILES" sheetId="147" r:id="rId28"/>
    <sheet name="EJ Y DESTINO GTO FED" sheetId="148" r:id="rId29"/>
    <sheet name="AVANC R.P. (CMJ)" sheetId="80" state="hidden" r:id="rId30"/>
    <sheet name="DEPPS" sheetId="65" state="hidden" r:id="rId31"/>
    <sheet name="CUADERNILLO EDO RES" sheetId="91" state="hidden" r:id="rId32"/>
    <sheet name="CUAD AVANC SFA" sheetId="93" state="hidden" r:id="rId33"/>
  </sheets>
  <externalReferences>
    <externalReference r:id="rId34"/>
  </externalReferences>
  <definedNames>
    <definedName name="\0017">'[1]INGRESOS X CLAS. CMJ '!#REF!</definedName>
    <definedName name="\0170">'[1]INGRESOS X CLAS. CMJ '!#REF!</definedName>
    <definedName name="\0211">'[1]INGRESOS X CLAS. CMJ '!#REF!</definedName>
    <definedName name="\0288">'[1]INGRESOS X CLAS.'!#REF!</definedName>
    <definedName name="\0311">'[1]INGRESOS X CLAS. CMJ '!#REF!</definedName>
    <definedName name="\0327">'[1]INGRESOS X CLAS. CMJ '!#REF!</definedName>
    <definedName name="\0338">'[1]INGRESOS X CLAS.'!#REF!</definedName>
    <definedName name="\0377">'[1]INGRESOS X CLAS.'!#REF!</definedName>
    <definedName name="\0491">'[1]INGRESOS X CLAS. CMJ '!#REF!</definedName>
    <definedName name="\0796">'[1]INGRESOS X CLAS.'!#REF!</definedName>
    <definedName name="\0823">'[1]INGRESOS X CLAS. CMJ '!#REF!</definedName>
    <definedName name="\1022">'[1]INGRESOS X CLAS.'!#REF!</definedName>
    <definedName name="\1252">'[1]INGRESOS X CLAS.'!#REF!</definedName>
    <definedName name="\1271">'[1]INGRESOS X CLAS. CMJ '!#REF!</definedName>
    <definedName name="\1292">'[1]INGRESOS X CLAS. CMJ '!#REF!</definedName>
    <definedName name="\1366">'[1]INGRESOS X CLAS. CMJ '!#REF!</definedName>
    <definedName name="\1376">'[1]INGRESOS X CLAS.'!#REF!</definedName>
    <definedName name="\1498">'[1]INGRESOS X CLAS. CMJ '!#REF!</definedName>
    <definedName name="\1603">'[1]INGRESOS X CLAS.'!#REF!</definedName>
    <definedName name="\1643">'[1]INGRESOS X CLAS. CMJ '!#REF!</definedName>
    <definedName name="\1651">'[1]INGRESOS X CLAS.'!#REF!</definedName>
    <definedName name="\1688">'[1]INGRESOS X CLAS. CMJ '!#REF!</definedName>
    <definedName name="\1790">'[1]INGRESOS X CLAS.'!#REF!</definedName>
    <definedName name="\2105">'[1]INGRESOS X CLAS. CMJ '!#REF!</definedName>
    <definedName name="\2122">'[1]INGRESOS X CLAS. CMJ '!#REF!</definedName>
    <definedName name="\2169">'[1]INGRESOS X CLAS.'!#REF!</definedName>
    <definedName name="\2414">'[1]INGRESOS X CLAS. CMJ '!#REF!</definedName>
    <definedName name="\2507">'[1]INGRESOS X CLAS. CMJ '!#REF!</definedName>
    <definedName name="\2612">'[1]INGRESOS X CLAS. CMJ '!#REF!</definedName>
    <definedName name="\2655">'[1]INGRESOS X CLAS. CMJ '!#REF!</definedName>
    <definedName name="\2991">'[1]INGRESOS X CLAS.'!#REF!</definedName>
    <definedName name="\3321">'[1]INGRESOS X CLAS. CMJ '!#REF!</definedName>
    <definedName name="\3499">'[1]INGRESOS X CLAS.'!#REF!</definedName>
    <definedName name="\3528">'[1]INGRESOS X CLAS. CMJ '!#REF!</definedName>
    <definedName name="\3617">'[1]INGRESOS X CLAS. CMJ '!#REF!</definedName>
    <definedName name="\3874">'[1]INGRESOS X CLAS. CMJ '!#REF!</definedName>
    <definedName name="\3876">'[1]INGRESOS X CLAS. CMJ '!#REF!</definedName>
    <definedName name="\4486">'[1]INGRESOS X CLAS.'!#REF!</definedName>
    <definedName name="\4494">'[1]INGRESOS X CLAS.'!#REF!</definedName>
    <definedName name="\5225">'[1]INGRESOS X CLAS.'!#REF!</definedName>
    <definedName name="\5256">'[1]INGRESOS X CLAS.'!#REF!</definedName>
    <definedName name="\5263">'[1]INGRESOS X CLAS.'!#REF!</definedName>
    <definedName name="\5355">'[1]INGRESOS X CLAS. CMJ '!#REF!</definedName>
    <definedName name="\5537">'[1]INGRESOS X CLAS.'!#REF!</definedName>
    <definedName name="\5751">'[1]INGRESOS X CLAS.'!#REF!</definedName>
    <definedName name="\5948">'[1]INGRESOS X CLAS.'!#REF!</definedName>
    <definedName name="\6057">'[1]INGRESOS X CLAS. CMJ '!#REF!</definedName>
    <definedName name="\6332">'[1]INGRESOS X CLAS. CMJ '!#REF!</definedName>
    <definedName name="\6363">'[1]INGRESOS X CLAS.'!#REF!</definedName>
    <definedName name="\6451">'[1]INGRESOS X CLAS.'!#REF!</definedName>
    <definedName name="\6637">'[1]INGRESOS X CLAS.'!#REF!</definedName>
    <definedName name="\6691">'[1]INGRESOS X CLAS. CMJ '!#REF!</definedName>
    <definedName name="\6767">'[1]INGRESOS X CLAS. CMJ '!#REF!</definedName>
    <definedName name="\6833">'[1]INGRESOS X CLAS. CMJ '!#REF!</definedName>
    <definedName name="\6921">'[1]INGRESOS X CLAS.'!#REF!</definedName>
    <definedName name="\7094">'[1]INGRESOS X CLAS.'!#REF!</definedName>
    <definedName name="\7293">'[1]INGRESOS X CLAS.'!#REF!</definedName>
    <definedName name="\7481">'[1]INGRESOS X CLAS. CMJ '!#REF!</definedName>
    <definedName name="\7608">'[1]INGRESOS X CLAS. CMJ '!#REF!</definedName>
    <definedName name="\7686">'[1]INGRESOS X CLAS.'!#REF!</definedName>
    <definedName name="\7772">'[1]INGRESOS X CLAS.'!#REF!</definedName>
    <definedName name="\7951">'[1]INGRESOS X CLAS.'!#REF!</definedName>
    <definedName name="\7961">'[1]INGRESOS X CLAS.'!#REF!</definedName>
    <definedName name="\8021">'[1]INGRESOS X CLAS. CMJ '!#REF!</definedName>
    <definedName name="\8087">'[1]INGRESOS X CLAS.'!#REF!</definedName>
    <definedName name="\8524">'[1]INGRESOS X CLAS. CMJ '!#REF!</definedName>
    <definedName name="\9644">'[1]INGRESOS X CLAS.'!#REF!</definedName>
    <definedName name="\9645">'[1]INGRESOS X CLAS. CMJ '!#REF!</definedName>
    <definedName name="\9655">'[1]INGRESOS X CLAS. CMJ '!#REF!</definedName>
    <definedName name="\9787">'[1]INGRESOS X CLAS. CMJ '!#REF!</definedName>
    <definedName name="\9922">'[1]INGRESOS X CLAS. CMJ '!#REF!</definedName>
    <definedName name="_xlnm._FilterDatabase" localSheetId="12" hidden="1">'AVANC ADMON '!$A$11:$I$43</definedName>
    <definedName name="_xlnm._FilterDatabase" localSheetId="11" hidden="1">'AVANC ECON'!$A$12:$J$27</definedName>
    <definedName name="_xlnm._FilterDatabase" localSheetId="13" hidden="1">'AVANC FUNC'!$A$10:$J$53</definedName>
    <definedName name="_xlnm._FilterDatabase" localSheetId="10" hidden="1">'AVANC OBJET'!$A$10:$J$100</definedName>
    <definedName name="_xlnm._FilterDatabase" localSheetId="16" hidden="1">'AVANC R.P.'!$A$16:$XAW$89</definedName>
    <definedName name="_xlnm._FilterDatabase" localSheetId="29" hidden="1">'AVANC R.P. (CMJ)'!$A$12:$Y$84</definedName>
    <definedName name="_xlnm._FilterDatabase" localSheetId="17" hidden="1">'AVANC SFA'!$B$11:$J$110</definedName>
    <definedName name="_xlnm._FilterDatabase" localSheetId="3" hidden="1">'CAMBIOS SIT.FRA. '!$B$9:$D$60</definedName>
    <definedName name="_xlnm._FilterDatabase" localSheetId="30" hidden="1">DEPPS!$A$2:$AG$395</definedName>
    <definedName name="_xlnm._FilterDatabase" localSheetId="18" hidden="1">'M ADQUIS RP'!$A$1:$FC$214</definedName>
    <definedName name="_ftn1" localSheetId="7">ING.PRES!$A$43</definedName>
    <definedName name="_ftn2" localSheetId="7">ING.PRES!$A$44</definedName>
    <definedName name="_ftn3" localSheetId="7">ING.PRES!$A$45</definedName>
    <definedName name="_ftnref1" localSheetId="7">ING.PRES!$A$27</definedName>
    <definedName name="_ftnref2" localSheetId="7">ING.PRES!$A$28</definedName>
    <definedName name="_ftnref3" localSheetId="7">ING.PRES!$A$35</definedName>
    <definedName name="_xlnm.Print_Area" localSheetId="12">'AVANC ADMON '!$A$1:$I$51</definedName>
    <definedName name="_xlnm.Print_Area" localSheetId="11">'AVANC ECON'!$A$2:$I$39</definedName>
    <definedName name="_xlnm.Print_Area" localSheetId="13">'AVANC FUNC'!$A$1:$I$61</definedName>
    <definedName name="_xlnm.Print_Area" localSheetId="10">'AVANC OBJET'!$A$1:$I$107</definedName>
    <definedName name="_xlnm.Print_Area" localSheetId="16">'AVANC R.P.'!$A$1:$J$102</definedName>
    <definedName name="_xlnm.Print_Area" localSheetId="29">'AVANC R.P. (CMJ)'!$A$1:$K$81</definedName>
    <definedName name="_xlnm.Print_Area" localSheetId="17">'AVANC SFA'!$A$1:$J$108</definedName>
    <definedName name="_xlnm.Print_Area" localSheetId="3">'CAMBIOS SIT.FRA. '!$B$1:$G$69</definedName>
    <definedName name="_xlnm.Print_Area" localSheetId="14">'CATEG PROG'!$A$1:$J$56</definedName>
    <definedName name="_xlnm.Print_Area" localSheetId="15">'CONCIL EGR'!$A$1:$F$59</definedName>
    <definedName name="_xlnm.Print_Area" localSheetId="8">'CONCIL INGR'!$A$1:$E$48</definedName>
    <definedName name="_xlnm.Print_Area" localSheetId="32">'CUAD AVANC SFA'!$B$48:$L$60</definedName>
    <definedName name="_xlnm.Print_Area" localSheetId="31">'CUADERNILLO EDO RES'!$A$2:$C$25</definedName>
    <definedName name="_xlnm.Print_Area" localSheetId="4">EDO.ACTIVO!$A$1:$I$47</definedName>
    <definedName name="_xlnm.Print_Area" localSheetId="5">EDO.DEUDA!$A$1:$G$61</definedName>
    <definedName name="_xlnm.Print_Area" localSheetId="28">'EJ Y DESTINO GTO FED'!$A$1:$G$46</definedName>
    <definedName name="_xlnm.Print_Area" localSheetId="20">'ENDEUDAMIENTO NETO'!$A$1:$J$43</definedName>
    <definedName name="_xlnm.Print_Area" localSheetId="27">'ESQUEMAS BURSATILES'!$A$1:$J$34</definedName>
    <definedName name="_xlnm.Print_Area" localSheetId="1">'ESTADO DE ACTIVIDADES'!$A$1:$K$83</definedName>
    <definedName name="_xlnm.Print_Area" localSheetId="23">'FLUJO DE FONDOS'!$A$1:$F$44</definedName>
    <definedName name="_xlnm.Print_Area" localSheetId="2">'FLUJO EFECTIVO '!$A$1:$G$74</definedName>
    <definedName name="_xlnm.Print_Area" localSheetId="6">'HDA. PUB '!$A$1:$H$65</definedName>
    <definedName name="_xlnm.Print_Area" localSheetId="25">'INDICADORES DE RESULTADOS'!$A$1:$J$34</definedName>
    <definedName name="_xlnm.Print_Area" localSheetId="7">ING.PRES!$A$1:$J$55</definedName>
    <definedName name="_xlnm.Print_Area" localSheetId="21">'INTERESES DE LA DEUDA '!$A$1:$J$43</definedName>
    <definedName name="_xlnm.Print_Area" localSheetId="18">'M ADQUIS RP'!$A$1:$I$91</definedName>
    <definedName name="_xlnm.Print_Area" localSheetId="19">'M ADQUIS SFA'!$B$1:$I$81</definedName>
    <definedName name="_xlnm.Print_Area" localSheetId="22">'POSTURA FISCAL'!$A$1:$F$44</definedName>
    <definedName name="_xlnm.Print_Area" localSheetId="9">'PRES EGRESOS SFA+RP'!$A$1:$N$35</definedName>
    <definedName name="_xlnm.Print_Area" localSheetId="24">'PROGRAMAS DE INVERSION'!$A$1:$J$34</definedName>
    <definedName name="_xlnm.Print_Area" localSheetId="26">'RELACION DE CUENTAS BANCARIAS.'!$A$1:$J$43</definedName>
    <definedName name="_xlnm.Print_Area" localSheetId="0">'SITUACION FINANCIERA T'!$B$1:$L$62</definedName>
    <definedName name="_xlnm.Database" localSheetId="12">#REF!</definedName>
    <definedName name="_xlnm.Database" localSheetId="11">#REF!</definedName>
    <definedName name="_xlnm.Database" localSheetId="13">#REF!</definedName>
    <definedName name="_xlnm.Database" localSheetId="10">#REF!</definedName>
    <definedName name="_xlnm.Database" localSheetId="29">#REF!</definedName>
    <definedName name="_xlnm.Database" localSheetId="31">#REF!</definedName>
    <definedName name="_xlnm.Database" localSheetId="30">#REF!</definedName>
    <definedName name="_xlnm.Database" localSheetId="5">#REF!</definedName>
    <definedName name="_xlnm.Database" localSheetId="7">#REF!</definedName>
    <definedName name="_xlnm.Database" localSheetId="18">#REF!</definedName>
    <definedName name="_xlnm.Database" localSheetId="19">#REF!</definedName>
    <definedName name="_xlnm.Database" localSheetId="9">#REF!</definedName>
    <definedName name="_xlnm.Database" localSheetId="0">#REF!</definedName>
    <definedName name="_xlnm.Database">#REF!</definedName>
    <definedName name="_xlnm.Print_Titles" localSheetId="12">'AVANC ADMON '!$1:$10</definedName>
    <definedName name="_xlnm.Print_Titles" localSheetId="11">'AVANC ECON'!$2:$11</definedName>
    <definedName name="_xlnm.Print_Titles" localSheetId="13">'AVANC FUNC'!$1:$9</definedName>
    <definedName name="_xlnm.Print_Titles" localSheetId="10">'AVANC OBJET'!$1:$9</definedName>
    <definedName name="_xlnm.Print_Titles" localSheetId="16">'AVANC R.P.'!$1:$11</definedName>
    <definedName name="_xlnm.Print_Titles" localSheetId="29">'AVANC R.P. (CMJ)'!$1:$11</definedName>
    <definedName name="_xlnm.Print_Titles" localSheetId="17">'AVANC SFA'!$1:$10</definedName>
    <definedName name="_xlnm.Print_Titles" localSheetId="3">'CAMBIOS SIT.FRA. '!$1:$8</definedName>
    <definedName name="_xlnm.Print_Titles" localSheetId="2">'FLUJO EFECTIVO '!$1:$6</definedName>
    <definedName name="_xlnm.Print_Titles" localSheetId="18">'M ADQUIS RP'!$1:$10</definedName>
    <definedName name="_xlnm.Print_Titles" localSheetId="19">'M ADQUIS SFA'!$1:$8</definedName>
    <definedName name="x" localSheetId="31">#REF!</definedName>
  </definedNames>
  <calcPr calcId="152511"/>
</workbook>
</file>

<file path=xl/calcChain.xml><?xml version="1.0" encoding="utf-8"?>
<calcChain xmlns="http://schemas.openxmlformats.org/spreadsheetml/2006/main">
  <c r="C59" i="93" l="1"/>
  <c r="D59" i="93" s="1"/>
  <c r="C58" i="93"/>
  <c r="D58" i="93" s="1"/>
  <c r="C56" i="93"/>
  <c r="D56" i="93" s="1"/>
  <c r="C42" i="93"/>
  <c r="D42" i="93" s="1"/>
  <c r="C29" i="93"/>
  <c r="D29" i="93" s="1"/>
  <c r="C28" i="93"/>
  <c r="D28" i="93" s="1"/>
  <c r="C27" i="93"/>
  <c r="D27" i="93" s="1"/>
  <c r="C25" i="93"/>
  <c r="D25" i="93" s="1"/>
  <c r="C10" i="93"/>
  <c r="D10" i="93" s="1"/>
  <c r="C9" i="93"/>
  <c r="D9" i="93" s="1"/>
  <c r="B9" i="91"/>
  <c r="AF489" i="65"/>
  <c r="AE462" i="65" s="1"/>
  <c r="AF490" i="65" s="1"/>
  <c r="AE461" i="65"/>
  <c r="AE457" i="65"/>
  <c r="AE455" i="65"/>
  <c r="AE454" i="65"/>
  <c r="AE453" i="65"/>
  <c r="AE452" i="65"/>
  <c r="AE451" i="65"/>
  <c r="AE450" i="65"/>
  <c r="AE449" i="65"/>
  <c r="AE448" i="65"/>
  <c r="AE447" i="65"/>
  <c r="AE446" i="65"/>
  <c r="AE445" i="65"/>
  <c r="AE444" i="65"/>
  <c r="AE443" i="65"/>
  <c r="AE442" i="65"/>
  <c r="AE441" i="65"/>
  <c r="AE440" i="65"/>
  <c r="AE439" i="65"/>
  <c r="AE438" i="65"/>
  <c r="AE437" i="65"/>
  <c r="AE436" i="65"/>
  <c r="AE435" i="65"/>
  <c r="AE434" i="65"/>
  <c r="AE433" i="65"/>
  <c r="AE431" i="65"/>
  <c r="AE430" i="65"/>
  <c r="AE429" i="65"/>
  <c r="AE428" i="65"/>
  <c r="AE427" i="65"/>
  <c r="AE426" i="65"/>
  <c r="AE425" i="65"/>
  <c r="AE424" i="65"/>
  <c r="AE423" i="65"/>
  <c r="AE422" i="65"/>
  <c r="AE421" i="65"/>
  <c r="AE420" i="65"/>
  <c r="AE419" i="65"/>
  <c r="AE418" i="65"/>
  <c r="AE417" i="65"/>
  <c r="AE416" i="65"/>
  <c r="AE415" i="65"/>
  <c r="AE414" i="65"/>
  <c r="AE413" i="65"/>
  <c r="AE411" i="65"/>
  <c r="AE410" i="65"/>
  <c r="AE409" i="65"/>
  <c r="AE408" i="65"/>
  <c r="AE407" i="65"/>
  <c r="AE406" i="65"/>
  <c r="AE405" i="65"/>
  <c r="AE404" i="65"/>
  <c r="AE403" i="65"/>
  <c r="AE402" i="65"/>
  <c r="AE400" i="65"/>
  <c r="AE399" i="65"/>
  <c r="AF397" i="65"/>
  <c r="AE397" i="65"/>
  <c r="AE396" i="65"/>
  <c r="AE395" i="65"/>
  <c r="AE393" i="65"/>
  <c r="AE392" i="65"/>
  <c r="AE386" i="65"/>
  <c r="AE385" i="65"/>
  <c r="AE383" i="65"/>
  <c r="AE382" i="65"/>
  <c r="AE381" i="65"/>
  <c r="AE380" i="65"/>
  <c r="AE378" i="65"/>
  <c r="AE377" i="65"/>
  <c r="AE376" i="65"/>
  <c r="AE375" i="65"/>
  <c r="AE374" i="65"/>
  <c r="AE373" i="65"/>
  <c r="AE372" i="65"/>
  <c r="AE369" i="65"/>
  <c r="AF368" i="65"/>
  <c r="AE368" i="65"/>
  <c r="AE367" i="65"/>
  <c r="AE366" i="65"/>
  <c r="AE365" i="65"/>
  <c r="AE364" i="65"/>
  <c r="AE363" i="65"/>
  <c r="AF362" i="65"/>
  <c r="AF361" i="65"/>
  <c r="AF360" i="65"/>
  <c r="AF359" i="65"/>
  <c r="AF351" i="65"/>
  <c r="AF350" i="65"/>
  <c r="AF349" i="65"/>
  <c r="AF348" i="65"/>
  <c r="AF347" i="65"/>
  <c r="AF346" i="65"/>
  <c r="AF338" i="65"/>
  <c r="AF337" i="65"/>
  <c r="AF336" i="65"/>
  <c r="AF335" i="65"/>
  <c r="AF334" i="65"/>
  <c r="AF333" i="65"/>
  <c r="AF319" i="65"/>
  <c r="AF318" i="65"/>
  <c r="AF317" i="65"/>
  <c r="AF316" i="65"/>
  <c r="AF315" i="65"/>
  <c r="AF314" i="65"/>
  <c r="AF306" i="65"/>
  <c r="AF305" i="65"/>
  <c r="AF304" i="65"/>
  <c r="AF303" i="65"/>
  <c r="AF302" i="65"/>
  <c r="AF301" i="65"/>
  <c r="AF294" i="65"/>
  <c r="AF293" i="65"/>
  <c r="AF292" i="65"/>
  <c r="AF291" i="65"/>
  <c r="AF290" i="65"/>
  <c r="AD237" i="65"/>
  <c r="AD204" i="65"/>
  <c r="AD197" i="65"/>
  <c r="AD172" i="65"/>
  <c r="AD157" i="65"/>
  <c r="AD112" i="65"/>
  <c r="AD90" i="65"/>
  <c r="AD89" i="65"/>
  <c r="AD81" i="65"/>
  <c r="AD67" i="65"/>
  <c r="P16" i="65"/>
  <c r="O16" i="65"/>
  <c r="M16" i="65"/>
  <c r="AB15" i="65"/>
  <c r="AB14" i="65"/>
  <c r="AC5" i="65"/>
  <c r="AB1" i="65"/>
  <c r="O1" i="65"/>
  <c r="N1" i="65"/>
  <c r="M1" i="65"/>
  <c r="E97" i="80"/>
  <c r="P96" i="80"/>
  <c r="H84" i="80"/>
  <c r="W79" i="80"/>
  <c r="J79" i="80" s="1"/>
  <c r="W78" i="80"/>
  <c r="J78" i="80" s="1"/>
  <c r="W77" i="80"/>
  <c r="J77" i="80" s="1"/>
  <c r="N77" i="80"/>
  <c r="W76" i="80"/>
  <c r="J76" i="80" s="1"/>
  <c r="W75" i="80"/>
  <c r="W80" i="80" s="1"/>
  <c r="K75" i="80"/>
  <c r="Z74" i="80"/>
  <c r="W72" i="80"/>
  <c r="J72" i="80" s="1"/>
  <c r="W71" i="80"/>
  <c r="J71" i="80" s="1"/>
  <c r="J73" i="80" s="1"/>
  <c r="K71" i="80"/>
  <c r="Z70" i="80"/>
  <c r="W68" i="80"/>
  <c r="J68" i="80" s="1"/>
  <c r="W67" i="80"/>
  <c r="J67" i="80" s="1"/>
  <c r="S67" i="80"/>
  <c r="H67" i="80" s="1"/>
  <c r="Q67" i="80"/>
  <c r="F67" i="80" s="1"/>
  <c r="P67" i="80"/>
  <c r="E67" i="80" s="1"/>
  <c r="O67" i="80"/>
  <c r="W66" i="80"/>
  <c r="J66" i="80" s="1"/>
  <c r="W65" i="80"/>
  <c r="J65" i="80" s="1"/>
  <c r="W64" i="80"/>
  <c r="J64" i="80" s="1"/>
  <c r="W63" i="80"/>
  <c r="J63" i="80" s="1"/>
  <c r="S63" i="80"/>
  <c r="H63" i="80" s="1"/>
  <c r="Q63" i="80"/>
  <c r="F63" i="80" s="1"/>
  <c r="P63" i="80"/>
  <c r="E63" i="80" s="1"/>
  <c r="O63" i="80"/>
  <c r="D63" i="80" s="1"/>
  <c r="W62" i="80"/>
  <c r="J62" i="80" s="1"/>
  <c r="W61" i="80"/>
  <c r="J61" i="80" s="1"/>
  <c r="W60" i="80"/>
  <c r="J60" i="80" s="1"/>
  <c r="S60" i="80"/>
  <c r="H60" i="80" s="1"/>
  <c r="Q60" i="80"/>
  <c r="F60" i="80" s="1"/>
  <c r="P60" i="80"/>
  <c r="E60" i="80" s="1"/>
  <c r="O60" i="80"/>
  <c r="D60" i="80" s="1"/>
  <c r="W59" i="80"/>
  <c r="J59" i="80" s="1"/>
  <c r="W58" i="80"/>
  <c r="J58" i="80" s="1"/>
  <c r="W57" i="80"/>
  <c r="J57" i="80" s="1"/>
  <c r="W56" i="80"/>
  <c r="J56" i="80" s="1"/>
  <c r="S56" i="80"/>
  <c r="H56" i="80" s="1"/>
  <c r="Q56" i="80"/>
  <c r="F56" i="80" s="1"/>
  <c r="P56" i="80"/>
  <c r="E56" i="80" s="1"/>
  <c r="O56" i="80"/>
  <c r="D56" i="80" s="1"/>
  <c r="W55" i="80"/>
  <c r="J55" i="80" s="1"/>
  <c r="W54" i="80"/>
  <c r="J54" i="80" s="1"/>
  <c r="W53" i="80"/>
  <c r="J53" i="80" s="1"/>
  <c r="W52" i="80"/>
  <c r="J52" i="80" s="1"/>
  <c r="W51" i="80"/>
  <c r="J51" i="80" s="1"/>
  <c r="W50" i="80"/>
  <c r="J50" i="80" s="1"/>
  <c r="W49" i="80"/>
  <c r="J49" i="80" s="1"/>
  <c r="W48" i="80"/>
  <c r="J48" i="80" s="1"/>
  <c r="W47" i="80"/>
  <c r="J47" i="80" s="1"/>
  <c r="W46" i="80"/>
  <c r="J46" i="80" s="1"/>
  <c r="W45" i="80"/>
  <c r="J45" i="80" s="1"/>
  <c r="W44" i="80"/>
  <c r="J44" i="80" s="1"/>
  <c r="W43" i="80"/>
  <c r="J43" i="80" s="1"/>
  <c r="W42" i="80"/>
  <c r="J42" i="80" s="1"/>
  <c r="W41" i="80"/>
  <c r="J41" i="80" s="1"/>
  <c r="S41" i="80"/>
  <c r="H41" i="80" s="1"/>
  <c r="Q41" i="80"/>
  <c r="F41" i="80" s="1"/>
  <c r="P41" i="80"/>
  <c r="E41" i="80" s="1"/>
  <c r="O41" i="80"/>
  <c r="W40" i="80"/>
  <c r="J40" i="80" s="1"/>
  <c r="W39" i="80"/>
  <c r="J39" i="80" s="1"/>
  <c r="N39" i="80"/>
  <c r="W38" i="80"/>
  <c r="J38" i="80" s="1"/>
  <c r="N38" i="80"/>
  <c r="W37" i="80"/>
  <c r="J37" i="80" s="1"/>
  <c r="S37" i="80"/>
  <c r="H37" i="80" s="1"/>
  <c r="Q37" i="80"/>
  <c r="F37" i="80" s="1"/>
  <c r="P37" i="80"/>
  <c r="E37" i="80" s="1"/>
  <c r="O37" i="80"/>
  <c r="W36" i="80"/>
  <c r="J36" i="80" s="1"/>
  <c r="W35" i="80"/>
  <c r="W69" i="80" s="1"/>
  <c r="K35" i="80"/>
  <c r="W32" i="80"/>
  <c r="J32" i="80" s="1"/>
  <c r="W31" i="80"/>
  <c r="J31" i="80" s="1"/>
  <c r="W30" i="80"/>
  <c r="J30" i="80" s="1"/>
  <c r="N30" i="80"/>
  <c r="W29" i="80"/>
  <c r="J29" i="80" s="1"/>
  <c r="W28" i="80"/>
  <c r="J28" i="80" s="1"/>
  <c r="W27" i="80"/>
  <c r="J27" i="80" s="1"/>
  <c r="W26" i="80"/>
  <c r="J26" i="80" s="1"/>
  <c r="W25" i="80"/>
  <c r="J25" i="80" s="1"/>
  <c r="S25" i="80"/>
  <c r="H25" i="80" s="1"/>
  <c r="Q25" i="80"/>
  <c r="F25" i="80" s="1"/>
  <c r="P25" i="80"/>
  <c r="E25" i="80" s="1"/>
  <c r="O25" i="80"/>
  <c r="W24" i="80"/>
  <c r="J24" i="80" s="1"/>
  <c r="W23" i="80"/>
  <c r="J23" i="80" s="1"/>
  <c r="W22" i="80"/>
  <c r="J22" i="80" s="1"/>
  <c r="W21" i="80"/>
  <c r="J21" i="80" s="1"/>
  <c r="W20" i="80"/>
  <c r="J20" i="80" s="1"/>
  <c r="S20" i="80"/>
  <c r="H20" i="80" s="1"/>
  <c r="Q20" i="80"/>
  <c r="F20" i="80" s="1"/>
  <c r="P20" i="80"/>
  <c r="E20" i="80" s="1"/>
  <c r="O20" i="80"/>
  <c r="D20" i="80" s="1"/>
  <c r="Z20" i="80" s="1"/>
  <c r="W19" i="80"/>
  <c r="J19" i="80" s="1"/>
  <c r="W18" i="80"/>
  <c r="J18" i="80" s="1"/>
  <c r="W17" i="80"/>
  <c r="H15" i="80"/>
  <c r="F15" i="80"/>
  <c r="E15" i="80"/>
  <c r="D15" i="80"/>
  <c r="G14" i="80"/>
  <c r="G15" i="80" s="1"/>
  <c r="T11" i="80"/>
  <c r="S11" i="80"/>
  <c r="Q79" i="80"/>
  <c r="F79" i="80" s="1"/>
  <c r="P79" i="80"/>
  <c r="E79" i="80" s="1"/>
  <c r="O79" i="80"/>
  <c r="Q78" i="80"/>
  <c r="F78" i="80" s="1"/>
  <c r="P78" i="80"/>
  <c r="E78" i="80" s="1"/>
  <c r="O78" i="80"/>
  <c r="Q77" i="80"/>
  <c r="F77" i="80" s="1"/>
  <c r="P77" i="80"/>
  <c r="E77" i="80" s="1"/>
  <c r="O77" i="80"/>
  <c r="Q76" i="80"/>
  <c r="F76" i="80" s="1"/>
  <c r="P76" i="80"/>
  <c r="E76" i="80" s="1"/>
  <c r="O76" i="80"/>
  <c r="Q75" i="80"/>
  <c r="P75" i="80"/>
  <c r="O75" i="80"/>
  <c r="S72" i="80"/>
  <c r="H72" i="80" s="1"/>
  <c r="K72" i="80" s="1"/>
  <c r="K73" i="80" s="1"/>
  <c r="Q72" i="80"/>
  <c r="F72" i="80" s="1"/>
  <c r="P72" i="80"/>
  <c r="E72" i="80" s="1"/>
  <c r="O72" i="80"/>
  <c r="Q71" i="80"/>
  <c r="P71" i="80"/>
  <c r="O71" i="80"/>
  <c r="Q68" i="80"/>
  <c r="F68" i="80" s="1"/>
  <c r="P68" i="80"/>
  <c r="E68" i="80" s="1"/>
  <c r="O68" i="80"/>
  <c r="Q66" i="80"/>
  <c r="F66" i="80" s="1"/>
  <c r="P66" i="80"/>
  <c r="E66" i="80" s="1"/>
  <c r="O66" i="80"/>
  <c r="Q65" i="80"/>
  <c r="F65" i="80" s="1"/>
  <c r="P65" i="80"/>
  <c r="E65" i="80" s="1"/>
  <c r="O65" i="80"/>
  <c r="Q64" i="80"/>
  <c r="F64" i="80" s="1"/>
  <c r="P64" i="80"/>
  <c r="E64" i="80" s="1"/>
  <c r="O64" i="80"/>
  <c r="Q62" i="80"/>
  <c r="F62" i="80" s="1"/>
  <c r="P62" i="80"/>
  <c r="E62" i="80" s="1"/>
  <c r="O62" i="80"/>
  <c r="Q61" i="80"/>
  <c r="F61" i="80" s="1"/>
  <c r="P61" i="80"/>
  <c r="E61" i="80" s="1"/>
  <c r="O61" i="80"/>
  <c r="Q59" i="80"/>
  <c r="F59" i="80" s="1"/>
  <c r="P59" i="80"/>
  <c r="E59" i="80" s="1"/>
  <c r="O59" i="80"/>
  <c r="Q58" i="80"/>
  <c r="F58" i="80" s="1"/>
  <c r="P58" i="80"/>
  <c r="E58" i="80" s="1"/>
  <c r="O58" i="80"/>
  <c r="Q57" i="80"/>
  <c r="F57" i="80" s="1"/>
  <c r="P57" i="80"/>
  <c r="E57" i="80" s="1"/>
  <c r="O57" i="80"/>
  <c r="Q55" i="80"/>
  <c r="F55" i="80" s="1"/>
  <c r="P55" i="80"/>
  <c r="E55" i="80" s="1"/>
  <c r="O55" i="80"/>
  <c r="Q54" i="80"/>
  <c r="F54" i="80" s="1"/>
  <c r="P54" i="80"/>
  <c r="E54" i="80" s="1"/>
  <c r="O54" i="80"/>
  <c r="Q53" i="80"/>
  <c r="F53" i="80" s="1"/>
  <c r="P53" i="80"/>
  <c r="E53" i="80" s="1"/>
  <c r="O53" i="80"/>
  <c r="Q52" i="80"/>
  <c r="F52" i="80" s="1"/>
  <c r="P52" i="80"/>
  <c r="E52" i="80" s="1"/>
  <c r="O52" i="80"/>
  <c r="Q51" i="80"/>
  <c r="F51" i="80" s="1"/>
  <c r="P51" i="80"/>
  <c r="E51" i="80" s="1"/>
  <c r="O51" i="80"/>
  <c r="Q50" i="80"/>
  <c r="F50" i="80" s="1"/>
  <c r="P50" i="80"/>
  <c r="E50" i="80" s="1"/>
  <c r="O50" i="80"/>
  <c r="Q48" i="80"/>
  <c r="F48" i="80" s="1"/>
  <c r="P48" i="80"/>
  <c r="E48" i="80" s="1"/>
  <c r="O48" i="80"/>
  <c r="Q47" i="80"/>
  <c r="F47" i="80" s="1"/>
  <c r="P47" i="80"/>
  <c r="E47" i="80" s="1"/>
  <c r="O47" i="80"/>
  <c r="Q46" i="80"/>
  <c r="F46" i="80" s="1"/>
  <c r="P46" i="80"/>
  <c r="E46" i="80" s="1"/>
  <c r="O46" i="80"/>
  <c r="Q45" i="80"/>
  <c r="F45" i="80" s="1"/>
  <c r="P45" i="80"/>
  <c r="E45" i="80" s="1"/>
  <c r="O45" i="80"/>
  <c r="Q44" i="80"/>
  <c r="F44" i="80" s="1"/>
  <c r="P44" i="80"/>
  <c r="E44" i="80" s="1"/>
  <c r="O44" i="80"/>
  <c r="Q43" i="80"/>
  <c r="F43" i="80" s="1"/>
  <c r="P43" i="80"/>
  <c r="E43" i="80" s="1"/>
  <c r="O43" i="80"/>
  <c r="Q42" i="80"/>
  <c r="F42" i="80" s="1"/>
  <c r="P42" i="80"/>
  <c r="E42" i="80" s="1"/>
  <c r="O42" i="80"/>
  <c r="Q40" i="80"/>
  <c r="F40" i="80" s="1"/>
  <c r="P40" i="80"/>
  <c r="E40" i="80" s="1"/>
  <c r="O40" i="80"/>
  <c r="Q38" i="80"/>
  <c r="F38" i="80" s="1"/>
  <c r="P38" i="80"/>
  <c r="E38" i="80" s="1"/>
  <c r="O38" i="80"/>
  <c r="Q36" i="80"/>
  <c r="F36" i="80" s="1"/>
  <c r="P36" i="80"/>
  <c r="E36" i="80" s="1"/>
  <c r="O36" i="80"/>
  <c r="Q35" i="80"/>
  <c r="P35" i="80"/>
  <c r="O35" i="80"/>
  <c r="Q32" i="80"/>
  <c r="F32" i="80" s="1"/>
  <c r="P32" i="80"/>
  <c r="E32" i="80" s="1"/>
  <c r="Q31" i="80"/>
  <c r="F31" i="80" s="1"/>
  <c r="P31" i="80"/>
  <c r="E31" i="80" s="1"/>
  <c r="Q28" i="80"/>
  <c r="F28" i="80" s="1"/>
  <c r="P28" i="80"/>
  <c r="E28" i="80" s="1"/>
  <c r="Q27" i="80"/>
  <c r="F27" i="80" s="1"/>
  <c r="P27" i="80"/>
  <c r="E27" i="80" s="1"/>
  <c r="Q26" i="80"/>
  <c r="F26" i="80" s="1"/>
  <c r="P26" i="80"/>
  <c r="E26" i="80" s="1"/>
  <c r="Q24" i="80"/>
  <c r="F24" i="80" s="1"/>
  <c r="P24" i="80"/>
  <c r="E24" i="80" s="1"/>
  <c r="Q23" i="80"/>
  <c r="F23" i="80" s="1"/>
  <c r="P23" i="80"/>
  <c r="E23" i="80" s="1"/>
  <c r="Q22" i="80"/>
  <c r="F22" i="80" s="1"/>
  <c r="P22" i="80"/>
  <c r="E22" i="80" s="1"/>
  <c r="O22" i="80"/>
  <c r="Q21" i="80"/>
  <c r="F21" i="80" s="1"/>
  <c r="P21" i="80"/>
  <c r="E21" i="80" s="1"/>
  <c r="S19" i="80"/>
  <c r="H19" i="80" s="1"/>
  <c r="K19" i="80" s="1"/>
  <c r="Q19" i="80"/>
  <c r="F19" i="80" s="1"/>
  <c r="P19" i="80"/>
  <c r="E19" i="80" s="1"/>
  <c r="O19" i="80"/>
  <c r="Q18" i="80"/>
  <c r="F18" i="80" s="1"/>
  <c r="P18" i="80"/>
  <c r="E18" i="80" s="1"/>
  <c r="O18" i="80"/>
  <c r="P29" i="80" l="1"/>
  <c r="E29" i="80" s="1"/>
  <c r="Q29" i="80"/>
  <c r="F29" i="80" s="1"/>
  <c r="Q49" i="80"/>
  <c r="F49" i="80" s="1"/>
  <c r="O49" i="80"/>
  <c r="D49" i="80" s="1"/>
  <c r="P49" i="80"/>
  <c r="E49" i="80" s="1"/>
  <c r="S39" i="80"/>
  <c r="H39" i="80" s="1"/>
  <c r="K39" i="80" s="1"/>
  <c r="AE463" i="65"/>
  <c r="S30" i="80"/>
  <c r="H30" i="80" s="1"/>
  <c r="K30" i="80" s="1"/>
  <c r="B39" i="93"/>
  <c r="AB17" i="65"/>
  <c r="W33" i="80"/>
  <c r="W81" i="80" s="1"/>
  <c r="W82" i="80" s="1"/>
  <c r="J17" i="80"/>
  <c r="J33" i="80" s="1"/>
  <c r="O17" i="65"/>
  <c r="AE470" i="65"/>
  <c r="AE471" i="65" s="1"/>
  <c r="J35" i="80"/>
  <c r="J69" i="80" s="1"/>
  <c r="O30" i="80"/>
  <c r="D30" i="80" s="1"/>
  <c r="K37" i="80"/>
  <c r="O39" i="80"/>
  <c r="K60" i="80"/>
  <c r="J75" i="80"/>
  <c r="J80" i="80" s="1"/>
  <c r="I14" i="80"/>
  <c r="K20" i="80"/>
  <c r="P30" i="80"/>
  <c r="E30" i="80" s="1"/>
  <c r="P39" i="80"/>
  <c r="E39" i="80" s="1"/>
  <c r="K56" i="80"/>
  <c r="Q30" i="80"/>
  <c r="F30" i="80" s="1"/>
  <c r="Q39" i="80"/>
  <c r="F39" i="80" s="1"/>
  <c r="K63" i="80"/>
  <c r="K67" i="80"/>
  <c r="K25" i="80"/>
  <c r="K41" i="80"/>
  <c r="R67" i="80"/>
  <c r="T67" i="80" s="1"/>
  <c r="D67" i="80"/>
  <c r="G67" i="80" s="1"/>
  <c r="I67" i="80" s="1"/>
  <c r="B13" i="91"/>
  <c r="S77" i="80"/>
  <c r="H77" i="80" s="1"/>
  <c r="K77" i="80" s="1"/>
  <c r="S64" i="80"/>
  <c r="H64" i="80" s="1"/>
  <c r="K64" i="80" s="1"/>
  <c r="S14" i="80"/>
  <c r="S15" i="80" s="1"/>
  <c r="S59" i="80"/>
  <c r="H59" i="80" s="1"/>
  <c r="K59" i="80" s="1"/>
  <c r="S66" i="80"/>
  <c r="H66" i="80" s="1"/>
  <c r="K66" i="80" s="1"/>
  <c r="S68" i="80"/>
  <c r="H68" i="80" s="1"/>
  <c r="K68" i="80" s="1"/>
  <c r="S75" i="80"/>
  <c r="H75" i="80" s="1"/>
  <c r="S79" i="80"/>
  <c r="H79" i="80" s="1"/>
  <c r="K79" i="80" s="1"/>
  <c r="S62" i="80"/>
  <c r="H62" i="80" s="1"/>
  <c r="K62" i="80" s="1"/>
  <c r="S65" i="80"/>
  <c r="H65" i="80" s="1"/>
  <c r="K65" i="80" s="1"/>
  <c r="S71" i="80"/>
  <c r="S73" i="80" s="1"/>
  <c r="U73" i="80" s="1"/>
  <c r="S76" i="80"/>
  <c r="H76" i="80" s="1"/>
  <c r="K76" i="80" s="1"/>
  <c r="K80" i="80" s="1"/>
  <c r="S78" i="80"/>
  <c r="H78" i="80" s="1"/>
  <c r="K78" i="80" s="1"/>
  <c r="R20" i="80"/>
  <c r="T20" i="80" s="1"/>
  <c r="R60" i="80"/>
  <c r="T60" i="80" s="1"/>
  <c r="R56" i="80"/>
  <c r="T56" i="80" s="1"/>
  <c r="S18" i="80"/>
  <c r="H18" i="80" s="1"/>
  <c r="K18" i="80" s="1"/>
  <c r="S21" i="80"/>
  <c r="H21" i="80" s="1"/>
  <c r="K21" i="80" s="1"/>
  <c r="O23" i="80"/>
  <c r="R23" i="80" s="1"/>
  <c r="S23" i="80"/>
  <c r="H23" i="80" s="1"/>
  <c r="K23" i="80" s="1"/>
  <c r="S35" i="80"/>
  <c r="H35" i="80" s="1"/>
  <c r="S43" i="80"/>
  <c r="H43" i="80" s="1"/>
  <c r="K43" i="80" s="1"/>
  <c r="S46" i="80"/>
  <c r="H46" i="80" s="1"/>
  <c r="K46" i="80" s="1"/>
  <c r="S49" i="80"/>
  <c r="H49" i="80" s="1"/>
  <c r="K49" i="80" s="1"/>
  <c r="S54" i="80"/>
  <c r="H54" i="80" s="1"/>
  <c r="K54" i="80" s="1"/>
  <c r="S22" i="80"/>
  <c r="H22" i="80" s="1"/>
  <c r="K22" i="80" s="1"/>
  <c r="O27" i="80"/>
  <c r="R27" i="80" s="1"/>
  <c r="S27" i="80"/>
  <c r="H27" i="80" s="1"/>
  <c r="K27" i="80" s="1"/>
  <c r="S36" i="80"/>
  <c r="H36" i="80" s="1"/>
  <c r="K36" i="80" s="1"/>
  <c r="K69" i="80" s="1"/>
  <c r="S50" i="80"/>
  <c r="H50" i="80" s="1"/>
  <c r="K50" i="80" s="1"/>
  <c r="S52" i="80"/>
  <c r="H52" i="80" s="1"/>
  <c r="K52" i="80" s="1"/>
  <c r="S55" i="80"/>
  <c r="H55" i="80" s="1"/>
  <c r="K55" i="80" s="1"/>
  <c r="O26" i="80"/>
  <c r="R26" i="80" s="1"/>
  <c r="S26" i="80"/>
  <c r="H26" i="80" s="1"/>
  <c r="K26" i="80" s="1"/>
  <c r="O29" i="80"/>
  <c r="S29" i="80"/>
  <c r="H29" i="80" s="1"/>
  <c r="K29" i="80" s="1"/>
  <c r="O32" i="80"/>
  <c r="R32" i="80" s="1"/>
  <c r="S32" i="80"/>
  <c r="H32" i="80" s="1"/>
  <c r="K32" i="80" s="1"/>
  <c r="S38" i="80"/>
  <c r="H38" i="80" s="1"/>
  <c r="K38" i="80" s="1"/>
  <c r="S42" i="80"/>
  <c r="H42" i="80" s="1"/>
  <c r="K42" i="80" s="1"/>
  <c r="S44" i="80"/>
  <c r="H44" i="80" s="1"/>
  <c r="K44" i="80" s="1"/>
  <c r="S47" i="80"/>
  <c r="H47" i="80" s="1"/>
  <c r="K47" i="80" s="1"/>
  <c r="S57" i="80"/>
  <c r="H57" i="80" s="1"/>
  <c r="K57" i="80" s="1"/>
  <c r="S61" i="80"/>
  <c r="H61" i="80" s="1"/>
  <c r="K61" i="80" s="1"/>
  <c r="O21" i="80"/>
  <c r="R21" i="80" s="1"/>
  <c r="O24" i="80"/>
  <c r="D24" i="80" s="1"/>
  <c r="S24" i="80"/>
  <c r="H24" i="80" s="1"/>
  <c r="K24" i="80" s="1"/>
  <c r="O28" i="80"/>
  <c r="R28" i="80" s="1"/>
  <c r="S28" i="80"/>
  <c r="H28" i="80" s="1"/>
  <c r="K28" i="80" s="1"/>
  <c r="O31" i="80"/>
  <c r="R31" i="80" s="1"/>
  <c r="S31" i="80"/>
  <c r="H31" i="80" s="1"/>
  <c r="K31" i="80" s="1"/>
  <c r="S40" i="80"/>
  <c r="H40" i="80" s="1"/>
  <c r="K40" i="80" s="1"/>
  <c r="S45" i="80"/>
  <c r="H45" i="80" s="1"/>
  <c r="K45" i="80" s="1"/>
  <c r="S48" i="80"/>
  <c r="H48" i="80" s="1"/>
  <c r="K48" i="80" s="1"/>
  <c r="S51" i="80"/>
  <c r="H51" i="80" s="1"/>
  <c r="K51" i="80" s="1"/>
  <c r="S53" i="80"/>
  <c r="H53" i="80" s="1"/>
  <c r="K53" i="80" s="1"/>
  <c r="S58" i="80"/>
  <c r="H58" i="80" s="1"/>
  <c r="K58" i="80" s="1"/>
  <c r="G56" i="80"/>
  <c r="I56" i="80" s="1"/>
  <c r="R37" i="80"/>
  <c r="T37" i="80" s="1"/>
  <c r="R41" i="80"/>
  <c r="T41" i="80" s="1"/>
  <c r="O17" i="80"/>
  <c r="P17" i="80"/>
  <c r="Q17" i="80"/>
  <c r="S17" i="80"/>
  <c r="D18" i="80"/>
  <c r="R18" i="80"/>
  <c r="R19" i="80"/>
  <c r="T19" i="80" s="1"/>
  <c r="D19" i="80"/>
  <c r="D22" i="80"/>
  <c r="R22" i="80"/>
  <c r="R35" i="80"/>
  <c r="D35" i="80"/>
  <c r="E35" i="80"/>
  <c r="F35" i="80"/>
  <c r="D36" i="80"/>
  <c r="R36" i="80"/>
  <c r="R38" i="80"/>
  <c r="D38" i="80"/>
  <c r="R40" i="80"/>
  <c r="D40" i="80"/>
  <c r="R42" i="80"/>
  <c r="D42" i="80"/>
  <c r="D43" i="80"/>
  <c r="R43" i="80"/>
  <c r="D44" i="80"/>
  <c r="R44" i="80"/>
  <c r="D45" i="80"/>
  <c r="R45" i="80"/>
  <c r="R46" i="80"/>
  <c r="D46" i="80"/>
  <c r="D47" i="80"/>
  <c r="R47" i="80"/>
  <c r="R48" i="80"/>
  <c r="D48" i="80"/>
  <c r="R50" i="80"/>
  <c r="D50" i="80"/>
  <c r="R51" i="80"/>
  <c r="D51" i="80"/>
  <c r="R52" i="80"/>
  <c r="D52" i="80"/>
  <c r="D53" i="80"/>
  <c r="R53" i="80"/>
  <c r="R54" i="80"/>
  <c r="D54" i="80"/>
  <c r="R55" i="80"/>
  <c r="D55" i="80"/>
  <c r="D57" i="80"/>
  <c r="R57" i="80"/>
  <c r="D58" i="80"/>
  <c r="R58" i="80"/>
  <c r="R59" i="80"/>
  <c r="D59" i="80"/>
  <c r="D61" i="80"/>
  <c r="R61" i="80"/>
  <c r="D62" i="80"/>
  <c r="R62" i="80"/>
  <c r="R64" i="80"/>
  <c r="D64" i="80"/>
  <c r="D65" i="80"/>
  <c r="R65" i="80"/>
  <c r="D66" i="80"/>
  <c r="R66" i="80"/>
  <c r="D68" i="80"/>
  <c r="R68" i="80"/>
  <c r="O73" i="80"/>
  <c r="D71" i="80"/>
  <c r="R71" i="80"/>
  <c r="P73" i="80"/>
  <c r="E71" i="80"/>
  <c r="E73" i="80" s="1"/>
  <c r="Q73" i="80"/>
  <c r="F71" i="80"/>
  <c r="F73" i="80" s="1"/>
  <c r="R72" i="80"/>
  <c r="T72" i="80" s="1"/>
  <c r="D72" i="80"/>
  <c r="O80" i="80"/>
  <c r="R75" i="80"/>
  <c r="D75" i="80"/>
  <c r="P80" i="80"/>
  <c r="E75" i="80"/>
  <c r="E80" i="80" s="1"/>
  <c r="F75" i="80"/>
  <c r="F80" i="80" s="1"/>
  <c r="Q80" i="80"/>
  <c r="D76" i="80"/>
  <c r="R76" i="80"/>
  <c r="R77" i="80"/>
  <c r="D77" i="80"/>
  <c r="R78" i="80"/>
  <c r="D78" i="80"/>
  <c r="D79" i="80"/>
  <c r="R79" i="80"/>
  <c r="G20" i="80"/>
  <c r="I20" i="80" s="1"/>
  <c r="R25" i="80"/>
  <c r="T25" i="80" s="1"/>
  <c r="D37" i="80"/>
  <c r="G60" i="80"/>
  <c r="I60" i="80" s="1"/>
  <c r="Z60" i="80"/>
  <c r="D25" i="80"/>
  <c r="D41" i="80"/>
  <c r="Z56" i="80"/>
  <c r="R63" i="80"/>
  <c r="T63" i="80" s="1"/>
  <c r="G63" i="80"/>
  <c r="I63" i="80" s="1"/>
  <c r="Z63" i="80"/>
  <c r="B21" i="91" l="1"/>
  <c r="R49" i="80"/>
  <c r="T49" i="80" s="1"/>
  <c r="R29" i="80"/>
  <c r="T29" i="80" s="1"/>
  <c r="B53" i="93"/>
  <c r="O69" i="80"/>
  <c r="B6" i="93"/>
  <c r="B22" i="93"/>
  <c r="E69" i="80"/>
  <c r="P69" i="80"/>
  <c r="R30" i="80"/>
  <c r="T30" i="80" s="1"/>
  <c r="D39" i="80"/>
  <c r="Z39" i="80" s="1"/>
  <c r="J81" i="80"/>
  <c r="T18" i="80"/>
  <c r="D29" i="80"/>
  <c r="G29" i="80" s="1"/>
  <c r="I29" i="80" s="1"/>
  <c r="Z67" i="80"/>
  <c r="T79" i="80"/>
  <c r="D23" i="80"/>
  <c r="G23" i="80" s="1"/>
  <c r="I23" i="80" s="1"/>
  <c r="D27" i="80"/>
  <c r="Z27" i="80" s="1"/>
  <c r="Q69" i="80"/>
  <c r="T64" i="80"/>
  <c r="R39" i="80"/>
  <c r="T39" i="80" s="1"/>
  <c r="T68" i="80"/>
  <c r="F69" i="80"/>
  <c r="T62" i="80"/>
  <c r="T66" i="80"/>
  <c r="D26" i="80"/>
  <c r="Z26" i="80" s="1"/>
  <c r="D21" i="80"/>
  <c r="G21" i="80" s="1"/>
  <c r="I21" i="80" s="1"/>
  <c r="Q14" i="80"/>
  <c r="Q15" i="80" s="1"/>
  <c r="H71" i="80"/>
  <c r="H73" i="80" s="1"/>
  <c r="T78" i="80"/>
  <c r="T65" i="80"/>
  <c r="H80" i="80"/>
  <c r="S80" i="80"/>
  <c r="U80" i="80" s="1"/>
  <c r="T36" i="80"/>
  <c r="T77" i="80"/>
  <c r="T59" i="80"/>
  <c r="T50" i="80"/>
  <c r="T46" i="80"/>
  <c r="T76" i="80"/>
  <c r="T43" i="80"/>
  <c r="U67" i="80"/>
  <c r="T32" i="80"/>
  <c r="P14" i="80"/>
  <c r="P15" i="80" s="1"/>
  <c r="T61" i="80"/>
  <c r="D32" i="80"/>
  <c r="G32" i="80" s="1"/>
  <c r="I32" i="80" s="1"/>
  <c r="T48" i="80"/>
  <c r="T42" i="80"/>
  <c r="T38" i="80"/>
  <c r="T31" i="80"/>
  <c r="T28" i="80"/>
  <c r="R24" i="80"/>
  <c r="T24" i="80" s="1"/>
  <c r="D31" i="80"/>
  <c r="G31" i="80" s="1"/>
  <c r="I31" i="80" s="1"/>
  <c r="D28" i="80"/>
  <c r="Z28" i="80" s="1"/>
  <c r="T45" i="80"/>
  <c r="T27" i="80"/>
  <c r="T47" i="80"/>
  <c r="U20" i="80"/>
  <c r="C13" i="91"/>
  <c r="T58" i="80"/>
  <c r="T55" i="80"/>
  <c r="T51" i="80"/>
  <c r="C21" i="91"/>
  <c r="T54" i="80"/>
  <c r="T52" i="80"/>
  <c r="T26" i="80"/>
  <c r="T23" i="80"/>
  <c r="T57" i="80"/>
  <c r="S69" i="80"/>
  <c r="U69" i="80" s="1"/>
  <c r="T22" i="80"/>
  <c r="Q74" i="80"/>
  <c r="H69" i="80"/>
  <c r="O14" i="80"/>
  <c r="U63" i="80"/>
  <c r="T44" i="80"/>
  <c r="T21" i="80"/>
  <c r="T53" i="80"/>
  <c r="T40" i="80"/>
  <c r="U56" i="80"/>
  <c r="U60" i="80"/>
  <c r="Z41" i="80"/>
  <c r="G41" i="80"/>
  <c r="I41" i="80" s="1"/>
  <c r="U41" i="80" s="1"/>
  <c r="G25" i="80"/>
  <c r="I25" i="80" s="1"/>
  <c r="U25" i="80" s="1"/>
  <c r="Z25" i="80"/>
  <c r="G37" i="80"/>
  <c r="I37" i="80" s="1"/>
  <c r="U37" i="80" s="1"/>
  <c r="Z37" i="80"/>
  <c r="G30" i="80"/>
  <c r="I30" i="80" s="1"/>
  <c r="Z30" i="80"/>
  <c r="Z79" i="80"/>
  <c r="G79" i="80"/>
  <c r="I79" i="80" s="1"/>
  <c r="G78" i="80"/>
  <c r="I78" i="80" s="1"/>
  <c r="Z78" i="80"/>
  <c r="G77" i="80"/>
  <c r="I77" i="80" s="1"/>
  <c r="Z77" i="80"/>
  <c r="Z76" i="80"/>
  <c r="G76" i="80"/>
  <c r="I76" i="80" s="1"/>
  <c r="D80" i="80"/>
  <c r="G75" i="80"/>
  <c r="Z75" i="80"/>
  <c r="R80" i="80"/>
  <c r="T75" i="80"/>
  <c r="Z72" i="80"/>
  <c r="G72" i="80"/>
  <c r="I72" i="80" s="1"/>
  <c r="R73" i="80"/>
  <c r="T71" i="80"/>
  <c r="T73" i="80" s="1"/>
  <c r="D73" i="80"/>
  <c r="Z71" i="80"/>
  <c r="G71" i="80"/>
  <c r="Z68" i="80"/>
  <c r="G68" i="80"/>
  <c r="I68" i="80" s="1"/>
  <c r="Z66" i="80"/>
  <c r="G66" i="80"/>
  <c r="I66" i="80" s="1"/>
  <c r="Z65" i="80"/>
  <c r="G65" i="80"/>
  <c r="I65" i="80" s="1"/>
  <c r="G64" i="80"/>
  <c r="I64" i="80" s="1"/>
  <c r="Z64" i="80"/>
  <c r="Z62" i="80"/>
  <c r="G62" i="80"/>
  <c r="I62" i="80" s="1"/>
  <c r="Z61" i="80"/>
  <c r="G61" i="80"/>
  <c r="I61" i="80" s="1"/>
  <c r="G59" i="80"/>
  <c r="I59" i="80" s="1"/>
  <c r="Z59" i="80"/>
  <c r="Z58" i="80"/>
  <c r="G58" i="80"/>
  <c r="I58" i="80" s="1"/>
  <c r="Z57" i="80"/>
  <c r="G57" i="80"/>
  <c r="I57" i="80" s="1"/>
  <c r="G55" i="80"/>
  <c r="I55" i="80" s="1"/>
  <c r="Z55" i="80"/>
  <c r="Z54" i="80"/>
  <c r="G54" i="80"/>
  <c r="I54" i="80" s="1"/>
  <c r="Z53" i="80"/>
  <c r="G53" i="80"/>
  <c r="I53" i="80" s="1"/>
  <c r="Z52" i="80"/>
  <c r="G52" i="80"/>
  <c r="I52" i="80" s="1"/>
  <c r="G51" i="80"/>
  <c r="I51" i="80" s="1"/>
  <c r="Z51" i="80"/>
  <c r="G50" i="80"/>
  <c r="I50" i="80" s="1"/>
  <c r="Z50" i="80"/>
  <c r="Z49" i="80"/>
  <c r="G49" i="80"/>
  <c r="I49" i="80" s="1"/>
  <c r="Z48" i="80"/>
  <c r="G48" i="80"/>
  <c r="I48" i="80" s="1"/>
  <c r="G47" i="80"/>
  <c r="I47" i="80" s="1"/>
  <c r="Z47" i="80"/>
  <c r="G46" i="80"/>
  <c r="I46" i="80" s="1"/>
  <c r="Z46" i="80"/>
  <c r="Z45" i="80"/>
  <c r="G45" i="80"/>
  <c r="I45" i="80" s="1"/>
  <c r="G44" i="80"/>
  <c r="I44" i="80" s="1"/>
  <c r="Z44" i="80"/>
  <c r="Z43" i="80"/>
  <c r="G43" i="80"/>
  <c r="I43" i="80" s="1"/>
  <c r="G42" i="80"/>
  <c r="I42" i="80" s="1"/>
  <c r="Z42" i="80"/>
  <c r="G40" i="80"/>
  <c r="I40" i="80" s="1"/>
  <c r="Z40" i="80"/>
  <c r="Z38" i="80"/>
  <c r="G38" i="80"/>
  <c r="I38" i="80" s="1"/>
  <c r="Z36" i="80"/>
  <c r="G36" i="80"/>
  <c r="I36" i="80" s="1"/>
  <c r="G35" i="80"/>
  <c r="Z35" i="80"/>
  <c r="T35" i="80"/>
  <c r="Z24" i="80"/>
  <c r="G24" i="80"/>
  <c r="I24" i="80" s="1"/>
  <c r="G22" i="80"/>
  <c r="I22" i="80" s="1"/>
  <c r="Z22" i="80"/>
  <c r="G19" i="80"/>
  <c r="I19" i="80" s="1"/>
  <c r="U19" i="80" s="1"/>
  <c r="Z19" i="80"/>
  <c r="Z18" i="80"/>
  <c r="G18" i="80"/>
  <c r="I18" i="80" s="1"/>
  <c r="S33" i="80"/>
  <c r="U33" i="80" s="1"/>
  <c r="H17" i="80"/>
  <c r="Q33" i="80"/>
  <c r="F17" i="80"/>
  <c r="F33" i="80" s="1"/>
  <c r="P33" i="80"/>
  <c r="E17" i="80"/>
  <c r="E33" i="80" s="1"/>
  <c r="O33" i="80"/>
  <c r="D17" i="80"/>
  <c r="R17" i="80"/>
  <c r="J28" i="93" l="1"/>
  <c r="H28" i="93"/>
  <c r="F28" i="93"/>
  <c r="G58" i="93"/>
  <c r="F27" i="93"/>
  <c r="F59" i="93"/>
  <c r="Z23" i="80"/>
  <c r="G26" i="93"/>
  <c r="H26" i="93"/>
  <c r="Q81" i="80"/>
  <c r="R70" i="80"/>
  <c r="Z29" i="80"/>
  <c r="U64" i="80"/>
  <c r="G26" i="80"/>
  <c r="I26" i="80" s="1"/>
  <c r="U26" i="80" s="1"/>
  <c r="U62" i="80"/>
  <c r="Z21" i="80"/>
  <c r="U79" i="80"/>
  <c r="Q70" i="80"/>
  <c r="U18" i="80"/>
  <c r="U68" i="80"/>
  <c r="U66" i="80"/>
  <c r="G27" i="80"/>
  <c r="I27" i="80" s="1"/>
  <c r="U27" i="80" s="1"/>
  <c r="R69" i="80"/>
  <c r="T70" i="80" s="1"/>
  <c r="F70" i="80"/>
  <c r="D69" i="80"/>
  <c r="G39" i="80"/>
  <c r="I39" i="80" s="1"/>
  <c r="U39" i="80" s="1"/>
  <c r="F81" i="80"/>
  <c r="Q16" i="80"/>
  <c r="G57" i="93"/>
  <c r="U48" i="80"/>
  <c r="P81" i="80"/>
  <c r="U47" i="80"/>
  <c r="U76" i="80"/>
  <c r="U46" i="80"/>
  <c r="U59" i="80"/>
  <c r="Z31" i="80"/>
  <c r="U38" i="80"/>
  <c r="U29" i="80"/>
  <c r="U55" i="80"/>
  <c r="U78" i="80"/>
  <c r="U45" i="80"/>
  <c r="U22" i="80"/>
  <c r="U30" i="80"/>
  <c r="U42" i="80"/>
  <c r="U44" i="80"/>
  <c r="T80" i="80"/>
  <c r="U77" i="80"/>
  <c r="U23" i="80"/>
  <c r="H57" i="93"/>
  <c r="U50" i="80"/>
  <c r="U21" i="80"/>
  <c r="U40" i="80"/>
  <c r="U51" i="80"/>
  <c r="T69" i="80"/>
  <c r="J59" i="93"/>
  <c r="J29" i="93"/>
  <c r="Z32" i="80"/>
  <c r="U57" i="80"/>
  <c r="U31" i="80"/>
  <c r="U36" i="80"/>
  <c r="U43" i="80"/>
  <c r="U61" i="80"/>
  <c r="U32" i="80"/>
  <c r="U52" i="80"/>
  <c r="U65" i="80"/>
  <c r="U24" i="80"/>
  <c r="G28" i="80"/>
  <c r="I28" i="80" s="1"/>
  <c r="U28" i="80" s="1"/>
  <c r="U49" i="80"/>
  <c r="U58" i="80"/>
  <c r="U53" i="80"/>
  <c r="G25" i="93"/>
  <c r="G9" i="93"/>
  <c r="G56" i="93"/>
  <c r="O15" i="80"/>
  <c r="O81" i="80" s="1"/>
  <c r="R14" i="80"/>
  <c r="Z14" i="80"/>
  <c r="S81" i="80"/>
  <c r="S82" i="80" s="1"/>
  <c r="F34" i="80"/>
  <c r="Q34" i="80"/>
  <c r="E81" i="80"/>
  <c r="H29" i="93"/>
  <c r="H59" i="93"/>
  <c r="H58" i="93"/>
  <c r="H27" i="93"/>
  <c r="T17" i="80"/>
  <c r="T33" i="80" s="1"/>
  <c r="R33" i="80"/>
  <c r="T34" i="80" s="1"/>
  <c r="D33" i="80"/>
  <c r="Z17" i="80"/>
  <c r="G17" i="80"/>
  <c r="H33" i="80"/>
  <c r="H81" i="80" s="1"/>
  <c r="K17" i="80"/>
  <c r="K33" i="80" s="1"/>
  <c r="K81" i="80" s="1"/>
  <c r="I35" i="80"/>
  <c r="G73" i="80"/>
  <c r="I71" i="80"/>
  <c r="G80" i="80"/>
  <c r="I75" i="80"/>
  <c r="U15" i="80" l="1"/>
  <c r="G28" i="93"/>
  <c r="I28" i="93"/>
  <c r="K28" i="93" s="1"/>
  <c r="L28" i="93" s="1"/>
  <c r="G29" i="93"/>
  <c r="F29" i="93"/>
  <c r="G59" i="93"/>
  <c r="G60" i="93" s="1"/>
  <c r="G10" i="93"/>
  <c r="G11" i="93" s="1"/>
  <c r="G27" i="93"/>
  <c r="I27" i="93" s="1"/>
  <c r="F57" i="93"/>
  <c r="I57" i="93" s="1"/>
  <c r="F26" i="93"/>
  <c r="I26" i="93" s="1"/>
  <c r="F58" i="93"/>
  <c r="I58" i="93" s="1"/>
  <c r="P86" i="80"/>
  <c r="Q83" i="80"/>
  <c r="Q84" i="80" s="1"/>
  <c r="F9" i="93"/>
  <c r="O83" i="80"/>
  <c r="O84" i="80" s="1"/>
  <c r="H10" i="93"/>
  <c r="H9" i="93"/>
  <c r="H25" i="93"/>
  <c r="H30" i="93" s="1"/>
  <c r="H56" i="93"/>
  <c r="I56" i="93" s="1"/>
  <c r="K56" i="93" s="1"/>
  <c r="H42" i="93"/>
  <c r="H43" i="93" s="1"/>
  <c r="J42" i="93"/>
  <c r="J43" i="93" s="1"/>
  <c r="Q82" i="80"/>
  <c r="P82" i="80"/>
  <c r="D81" i="80"/>
  <c r="G69" i="80"/>
  <c r="T14" i="80"/>
  <c r="R15" i="80"/>
  <c r="R81" i="80" s="1"/>
  <c r="G42" i="93"/>
  <c r="G43" i="93" s="1"/>
  <c r="F82" i="80"/>
  <c r="U75" i="80"/>
  <c r="I80" i="80"/>
  <c r="U71" i="80"/>
  <c r="I73" i="80"/>
  <c r="I69" i="80"/>
  <c r="U35" i="80"/>
  <c r="G33" i="80"/>
  <c r="I17" i="80"/>
  <c r="I59" i="93" l="1"/>
  <c r="K59" i="93" s="1"/>
  <c r="L59" i="93" s="1"/>
  <c r="G30" i="93"/>
  <c r="H31" i="93" s="1"/>
  <c r="I29" i="93"/>
  <c r="K29" i="93" s="1"/>
  <c r="L29" i="93" s="1"/>
  <c r="F60" i="93"/>
  <c r="F30" i="93"/>
  <c r="H60" i="93"/>
  <c r="I25" i="93"/>
  <c r="K25" i="93" s="1"/>
  <c r="H11" i="93"/>
  <c r="H12" i="93" s="1"/>
  <c r="J26" i="93"/>
  <c r="K26" i="93" s="1"/>
  <c r="L26" i="93" s="1"/>
  <c r="I9" i="93"/>
  <c r="J57" i="93"/>
  <c r="K57" i="93" s="1"/>
  <c r="L57" i="93" s="1"/>
  <c r="H44" i="93"/>
  <c r="C14" i="91"/>
  <c r="G81" i="80"/>
  <c r="R82" i="80" s="1"/>
  <c r="T15" i="80"/>
  <c r="T81" i="80" s="1"/>
  <c r="U14" i="80"/>
  <c r="F10" i="93"/>
  <c r="J27" i="93"/>
  <c r="J58" i="93"/>
  <c r="B14" i="91"/>
  <c r="R83" i="80"/>
  <c r="R84" i="80" s="1"/>
  <c r="J9" i="93"/>
  <c r="I33" i="80"/>
  <c r="I81" i="80" s="1"/>
  <c r="U17" i="80"/>
  <c r="I30" i="93" l="1"/>
  <c r="I60" i="93"/>
  <c r="I31" i="93"/>
  <c r="I61" i="93"/>
  <c r="H61" i="93"/>
  <c r="J30" i="93"/>
  <c r="J10" i="93"/>
  <c r="J11" i="93" s="1"/>
  <c r="T83" i="80"/>
  <c r="T84" i="80" s="1"/>
  <c r="S83" i="80"/>
  <c r="S84" i="80" s="1"/>
  <c r="J60" i="93"/>
  <c r="F42" i="93"/>
  <c r="F43" i="93" s="1"/>
  <c r="I44" i="93" s="1"/>
  <c r="T82" i="80"/>
  <c r="K27" i="93"/>
  <c r="L27" i="93" s="1"/>
  <c r="K58" i="93"/>
  <c r="L58" i="93" s="1"/>
  <c r="F11" i="93"/>
  <c r="I10" i="93"/>
  <c r="K9" i="93"/>
  <c r="L9" i="93" s="1"/>
  <c r="C12" i="91"/>
  <c r="C15" i="91" s="1"/>
  <c r="K31" i="93" l="1"/>
  <c r="K61" i="93"/>
  <c r="K30" i="93"/>
  <c r="L30" i="93" s="1"/>
  <c r="M17" i="65"/>
  <c r="M19" i="65" s="1"/>
  <c r="K10" i="93"/>
  <c r="L10" i="93" s="1"/>
  <c r="I42" i="93"/>
  <c r="K42" i="93" s="1"/>
  <c r="L42" i="93" s="1"/>
  <c r="B20" i="91"/>
  <c r="B19" i="91"/>
  <c r="K60" i="93"/>
  <c r="L60" i="93" s="1"/>
  <c r="I43" i="93"/>
  <c r="K44" i="93" s="1"/>
  <c r="C19" i="91"/>
  <c r="I11" i="93"/>
  <c r="K12" i="93" s="1"/>
  <c r="I12" i="93"/>
  <c r="C18" i="91"/>
  <c r="B12" i="91"/>
  <c r="B15" i="91" s="1"/>
  <c r="C20" i="91" l="1"/>
  <c r="C22" i="91" s="1"/>
  <c r="C24" i="91" s="1"/>
  <c r="K43" i="93"/>
  <c r="L43" i="93" s="1"/>
  <c r="K11" i="93"/>
  <c r="L11" i="93" s="1"/>
  <c r="B18" i="91"/>
  <c r="B22" i="91" s="1"/>
  <c r="B24" i="91" s="1"/>
  <c r="Q86" i="80" l="1"/>
  <c r="Q87" i="80" s="1"/>
  <c r="P83" i="80" l="1"/>
  <c r="Q85" i="80" l="1"/>
  <c r="Q88" i="80" s="1"/>
  <c r="P84" i="80"/>
</calcChain>
</file>

<file path=xl/comments1.xml><?xml version="1.0" encoding="utf-8"?>
<comments xmlns="http://schemas.openxmlformats.org/spreadsheetml/2006/main">
  <authors>
    <author>DELEGACION08</author>
  </authors>
  <commentList>
    <comment ref="H43" authorId="0" shapeId="0">
      <text>
        <r>
          <rPr>
            <b/>
            <sz val="9"/>
            <color indexed="81"/>
            <rFont val="Tahoma"/>
            <family val="2"/>
          </rPr>
          <t>DELEGACION08:</t>
        </r>
        <r>
          <rPr>
            <sz val="9"/>
            <color indexed="81"/>
            <rFont val="Tahoma"/>
            <family val="2"/>
          </rPr>
          <t xml:space="preserve">
AFIRME</t>
        </r>
      </text>
    </comment>
  </commentList>
</comments>
</file>

<file path=xl/comments2.xml><?xml version="1.0" encoding="utf-8"?>
<comments xmlns="http://schemas.openxmlformats.org/spreadsheetml/2006/main">
  <authors>
    <author>DELEGACION08</author>
  </authors>
  <commentList>
    <comment ref="F46" authorId="0" shapeId="0">
      <text>
        <r>
          <rPr>
            <b/>
            <sz val="9"/>
            <color indexed="81"/>
            <rFont val="Tahoma"/>
            <family val="2"/>
          </rPr>
          <t>DELEGACION08:</t>
        </r>
        <r>
          <rPr>
            <sz val="9"/>
            <color indexed="81"/>
            <rFont val="Tahoma"/>
            <family val="2"/>
          </rPr>
          <t xml:space="preserve">
REGISTRO COMPROBACION DE JUAN CARLOS OLIVO GTOS LEGALES, CAM WEB, TELEFONO MEX</t>
        </r>
      </text>
    </comment>
  </commentList>
</comments>
</file>

<file path=xl/comments3.xml><?xml version="1.0" encoding="utf-8"?>
<comments xmlns="http://schemas.openxmlformats.org/spreadsheetml/2006/main">
  <authors>
    <author>DELEGACION08</author>
  </authors>
  <commentList>
    <comment ref="D18" authorId="0" shapeId="0">
      <text>
        <r>
          <rPr>
            <b/>
            <sz val="9"/>
            <color indexed="81"/>
            <rFont val="Tahoma"/>
            <family val="2"/>
          </rPr>
          <t>DELEGACION08:</t>
        </r>
        <r>
          <rPr>
            <sz val="9"/>
            <color indexed="81"/>
            <rFont val="Tahoma"/>
            <family val="2"/>
          </rPr>
          <t xml:space="preserve">
AFIRME</t>
        </r>
      </text>
    </comment>
  </commentList>
</comments>
</file>

<file path=xl/sharedStrings.xml><?xml version="1.0" encoding="utf-8"?>
<sst xmlns="http://schemas.openxmlformats.org/spreadsheetml/2006/main" count="1610" uniqueCount="850">
  <si>
    <t>ESTADO DE SITUACION FINANCIERA</t>
  </si>
  <si>
    <t>ACTIVO</t>
  </si>
  <si>
    <t>PASIVO</t>
  </si>
  <si>
    <t>ACTIVO CIRCULANTE</t>
  </si>
  <si>
    <t>PASIVO CIRCULANTE</t>
  </si>
  <si>
    <t>TOTAL ACTIVO CIRCULANTE</t>
  </si>
  <si>
    <t>PASIVO NO CIRCULANTE</t>
  </si>
  <si>
    <t>ACTIVO NO CIRCULANTE</t>
  </si>
  <si>
    <t>TOTAL PASIVO</t>
  </si>
  <si>
    <t>TOTAL ACTIVO NO CIRCULANTE</t>
  </si>
  <si>
    <t>TOTAL ACTIVO</t>
  </si>
  <si>
    <t>(CIFRAS EN PESOS)</t>
  </si>
  <si>
    <t>CONCEPTO</t>
  </si>
  <si>
    <t xml:space="preserve"> </t>
  </si>
  <si>
    <t>Mobiliario Y Equipo De Administracion</t>
  </si>
  <si>
    <t>Flujos de Efectivo de las Actividades de Operación</t>
  </si>
  <si>
    <t>Origen</t>
  </si>
  <si>
    <t>Ingresos Financieros</t>
  </si>
  <si>
    <t>Aplicación</t>
  </si>
  <si>
    <t>Servicios Personales</t>
  </si>
  <si>
    <t>Materiales y Suministros</t>
  </si>
  <si>
    <t>Servicios Generales</t>
  </si>
  <si>
    <t>ESTADO DE FLUJO DE EFECTIVO</t>
  </si>
  <si>
    <t>Efectivo y Equivalentes al Efectivo al Final del Periodo</t>
  </si>
  <si>
    <t>PRESUPUESTO DISPONIBLE PARA COMPROMETER</t>
  </si>
  <si>
    <t>EJERCICIO DEL PRESUPUESTO</t>
  </si>
  <si>
    <t>AMPLIACIONES/ REDUCCIONES</t>
  </si>
  <si>
    <t>COMPROMETIDO NO DEVENGADO</t>
  </si>
  <si>
    <t>PRESUPUESTO SIN DEVENGAR</t>
  </si>
  <si>
    <t xml:space="preserve">Servicios Personales </t>
  </si>
  <si>
    <t xml:space="preserve">Materiales y Suministros </t>
  </si>
  <si>
    <t xml:space="preserve">Servicios Generales </t>
  </si>
  <si>
    <t>Transf., Asign., Subsidios Y Otras Ayudas</t>
  </si>
  <si>
    <t>TOTAL</t>
  </si>
  <si>
    <t>Modificado</t>
  </si>
  <si>
    <t>PARTICIPACIONES Y APORTACIONES</t>
  </si>
  <si>
    <t>ESTADO DEL EJERCICIO DEL PRESUPUESTO DE EGRESOS POR CAPITULO DEL GASTO</t>
  </si>
  <si>
    <t>(Cifras en pesos)</t>
  </si>
  <si>
    <t>Concepto</t>
  </si>
  <si>
    <t>Rectificaciones de Resultados de Ejercicios Anteriores</t>
  </si>
  <si>
    <t>%</t>
  </si>
  <si>
    <t>IMPORTE</t>
  </si>
  <si>
    <t>Flujos de Efectivo de las Actividades de Financiamiento</t>
  </si>
  <si>
    <t>Flujos netos de Efectivo por Actividades de Financiamiento</t>
  </si>
  <si>
    <t xml:space="preserve">            ACUMULADO</t>
  </si>
  <si>
    <t>Inversiones financieras y Otras provisiones</t>
  </si>
  <si>
    <t>Bienes Muebles, Inmuebles e Intangibles</t>
  </si>
  <si>
    <t>CONVENIOS - S. E.</t>
  </si>
  <si>
    <t>INGRESOS Y OTROS BENEFICIOS</t>
  </si>
  <si>
    <t>GASTOS Y OTRAS PERDIDAS</t>
  </si>
  <si>
    <t>Efectivo y Equivalentes al Efectivo al Inicio del Ejercicio</t>
  </si>
  <si>
    <t>ESTADO DE ACTIVIDADES</t>
  </si>
  <si>
    <t>TOTAL INGRESOS Y OTROS BENEFICIOS</t>
  </si>
  <si>
    <t>Resultados de Ejercicios Anteriores</t>
  </si>
  <si>
    <t>Total Pasivo No Circulante</t>
  </si>
  <si>
    <t>Pasivo No Circulante</t>
  </si>
  <si>
    <t>Total Pasivo Circulante</t>
  </si>
  <si>
    <t>Otros Pasivos A Corto Plazo</t>
  </si>
  <si>
    <t>Cuentas Por Pagar A Corto Plazo</t>
  </si>
  <si>
    <t>Pasivo Circulante</t>
  </si>
  <si>
    <t>Total Activo No Circulante</t>
  </si>
  <si>
    <t>Activos Intangibles</t>
  </si>
  <si>
    <t>Bienes Muebles</t>
  </si>
  <si>
    <t>Inversiones Financieras A Largo Plazo</t>
  </si>
  <si>
    <t>Activo No Circulante</t>
  </si>
  <si>
    <t>Total Activo Circulante</t>
  </si>
  <si>
    <t>Otros Activos Circulantes</t>
  </si>
  <si>
    <t>Derechos a Recibir Efectivo o Equivalentes</t>
  </si>
  <si>
    <t>Efectivo y Equivalentes</t>
  </si>
  <si>
    <t>Activo Circulante</t>
  </si>
  <si>
    <t>APLICACIÓN</t>
  </si>
  <si>
    <t>ORIGEN</t>
  </si>
  <si>
    <t>Presupuesto</t>
  </si>
  <si>
    <t>Partida</t>
  </si>
  <si>
    <t>Por Ejercer</t>
  </si>
  <si>
    <t>Presupuestal</t>
  </si>
  <si>
    <t>Total Capítulo 1000</t>
  </si>
  <si>
    <t>Materiales y útiles de oficina</t>
  </si>
  <si>
    <t>Material de Apoyo Informativo</t>
  </si>
  <si>
    <t>Utensilios para el servicio de Alimentación</t>
  </si>
  <si>
    <t>Materiales complementarios</t>
  </si>
  <si>
    <t>Medicinas y productos farmacéuticos</t>
  </si>
  <si>
    <t>Total Capítulo 2000</t>
  </si>
  <si>
    <t>Servicio de energía eléctrica</t>
  </si>
  <si>
    <t>Servicio de agua</t>
  </si>
  <si>
    <t>Arrendamiento de edificios y locales</t>
  </si>
  <si>
    <t>Arrendamiento de maquinaria y equipo</t>
  </si>
  <si>
    <t>Servicios bancarios y financieros</t>
  </si>
  <si>
    <t>Seguros de bienes patrimoniales</t>
  </si>
  <si>
    <t>Impresiones y publicaciones oficiales</t>
  </si>
  <si>
    <t>Gastos menores</t>
  </si>
  <si>
    <t>Total Capítulo 3000</t>
  </si>
  <si>
    <t>Total Capítulo 4000</t>
  </si>
  <si>
    <t>Mobiliario</t>
  </si>
  <si>
    <t>Bienes informáticos</t>
  </si>
  <si>
    <t>Total Capítulo 5000</t>
  </si>
  <si>
    <t>HACIENDA PUBLICA / PATRIMONIO</t>
  </si>
  <si>
    <t>TOTAL PASIVO Y HACIENDA PUBLICA / PATRIMONIO</t>
  </si>
  <si>
    <t>Original</t>
  </si>
  <si>
    <t>Hacienda Publica / Patrimonio Generado</t>
  </si>
  <si>
    <t>Documentos Por Pagar a Largo Plazo</t>
  </si>
  <si>
    <t>Total Hacienda Publica / Patrimonio</t>
  </si>
  <si>
    <t xml:space="preserve">         MENSUAL</t>
  </si>
  <si>
    <t>D</t>
  </si>
  <si>
    <t>ESTADO DE VARIACIONES EN LA HACIENDA PUBLICA / PATRIMONIO</t>
  </si>
  <si>
    <t>TOTAL GASTOS Y OTRAS PERDIDAS</t>
  </si>
  <si>
    <t xml:space="preserve">RESULTADO DEL EJERCICIO AHORRO / DESAHORRO </t>
  </si>
  <si>
    <t>Hacienda Pública/ Patrimonio Contribuido</t>
  </si>
  <si>
    <t>Ampliaciones y Reducciones</t>
  </si>
  <si>
    <t>EGRESOS MODIFICADO</t>
  </si>
  <si>
    <t>EGRESOS COMPROMETIDO</t>
  </si>
  <si>
    <t>EGRESOS DEVENGADO</t>
  </si>
  <si>
    <t>EGRESOS EJERCIDO</t>
  </si>
  <si>
    <t>EGRESOS PAGADO</t>
  </si>
  <si>
    <t>EGRESOS APROBADO</t>
  </si>
  <si>
    <t>VARIACION DEL PERIODO</t>
  </si>
  <si>
    <t>SALDO FINAL DEL PERIODO</t>
  </si>
  <si>
    <t>ABONOS DEL PERIODO</t>
  </si>
  <si>
    <t>CARGOS DEL PERIODO</t>
  </si>
  <si>
    <t>ESTADO ANALITICO DEL ACTIVO</t>
  </si>
  <si>
    <t>INSTITUCION O PAIS ACREEDOR</t>
  </si>
  <si>
    <t>MONEDA DE CONTRATACION</t>
  </si>
  <si>
    <t>DENOMINACION DE LAS DEUDAS</t>
  </si>
  <si>
    <t>ESTADO ANALITICO DE LA DEUDA Y OTROS PASIVOS</t>
  </si>
  <si>
    <t>ESTADO DE CAMBIOS EN LA SITUACION FINANCIERA</t>
  </si>
  <si>
    <t>SUB EJERCICIO</t>
  </si>
  <si>
    <t>CAPITULO  DEL GASTO</t>
  </si>
  <si>
    <t>Flujos de Efectivo de las Actividades de Inversión</t>
  </si>
  <si>
    <t>513</t>
  </si>
  <si>
    <t>5131</t>
  </si>
  <si>
    <t>Combustibles, lubricantes y aditivos para vehículos terrestres, aéreos, marítimos, lacustres y fluviales destinados a servicios públicos y la operación de programas públicos. (Vehículos operativos)</t>
  </si>
  <si>
    <t>1010</t>
  </si>
  <si>
    <t>Otros Gastos Contables No Presupuestales</t>
  </si>
  <si>
    <t>2. Más ingresos contables no presupuestarios</t>
  </si>
  <si>
    <t>3. Menos ingresos presupuestarios no contables</t>
  </si>
  <si>
    <t xml:space="preserve">4. Ingresos Contables </t>
  </si>
  <si>
    <t>1. Total de egresos (presupuestarios)</t>
  </si>
  <si>
    <t>2. Menos egresos presupuestarios no contables</t>
  </si>
  <si>
    <t>3. Más gastos contables no presupuestales</t>
  </si>
  <si>
    <t>Provisiones</t>
  </si>
  <si>
    <t>Otros Gastos</t>
  </si>
  <si>
    <t>4. Total de Gasto Contable</t>
  </si>
  <si>
    <t>Resultado del Ejercicio (Ahorro/Desahorro)</t>
  </si>
  <si>
    <t>10</t>
  </si>
  <si>
    <t>40</t>
  </si>
  <si>
    <t>50</t>
  </si>
  <si>
    <t>CONCILIACION ENTRE LOS INGRESOS PRESUPUESTARIOS Y CONTABLES</t>
  </si>
  <si>
    <t>CONCILIACION ENTRE LOS EGRESOS PRESUPUESTARIOS Y CONTABLES</t>
  </si>
  <si>
    <t>SISTEMA INTEGRAL DE FINANCIAMIENTO PARA EL DESARROLLO DE MICHOACAN</t>
  </si>
  <si>
    <t>Participaciones y Aportaciones</t>
  </si>
  <si>
    <t>Transferencias, Asignaciones, Subsidios y Otras Ayudas</t>
  </si>
  <si>
    <t>Ayudas Sociales</t>
  </si>
  <si>
    <t xml:space="preserve"> (Cifras en Pesos)</t>
  </si>
  <si>
    <t>Devengado</t>
  </si>
  <si>
    <t>Capítulo 1000</t>
  </si>
  <si>
    <t>Capítulo 2000</t>
  </si>
  <si>
    <t>Material de limpieza</t>
  </si>
  <si>
    <t>Utensilios para el servicio de alimentación</t>
  </si>
  <si>
    <t>Material electrico y electronico</t>
  </si>
  <si>
    <t>Herramientas menores</t>
  </si>
  <si>
    <t>Capítulo 3000</t>
  </si>
  <si>
    <t>Servicio telefónico convencional</t>
  </si>
  <si>
    <t>Servicio de vigilancia</t>
  </si>
  <si>
    <t>Capítulo 5000</t>
  </si>
  <si>
    <t>Capítulo 7000</t>
  </si>
  <si>
    <t>Transferencias</t>
  </si>
  <si>
    <t>Recursos Propios</t>
  </si>
  <si>
    <t>Ejercido al</t>
  </si>
  <si>
    <t>Aumentos</t>
  </si>
  <si>
    <t>Disminuciones</t>
  </si>
  <si>
    <t>04</t>
  </si>
  <si>
    <t>05</t>
  </si>
  <si>
    <t>06</t>
  </si>
  <si>
    <t>08</t>
  </si>
  <si>
    <t>Materiales y utiles de impresión y reproduccion</t>
  </si>
  <si>
    <t>Vestuario y Uniformes</t>
  </si>
  <si>
    <t>Prendas de proteccion personal</t>
  </si>
  <si>
    <t>Arrendamiento de mobiliario</t>
  </si>
  <si>
    <t>Servicios integrales</t>
  </si>
  <si>
    <t>Seguro de bienes patrimoniales</t>
  </si>
  <si>
    <t>Mtto y conservacio de telecomunicaciones</t>
  </si>
  <si>
    <t>Otros servicios informaticos</t>
  </si>
  <si>
    <t>Congresos y convenciones</t>
  </si>
  <si>
    <t>Otros impuestos y derechos</t>
  </si>
  <si>
    <t>Capítulo 4000</t>
  </si>
  <si>
    <t>Premios, recompensas, pension recreativa estudiantil</t>
  </si>
  <si>
    <t xml:space="preserve">Total  Presup de Egresos Recursos No Presupuestales </t>
  </si>
  <si>
    <t>ABRIL</t>
  </si>
  <si>
    <t>SFA</t>
  </si>
  <si>
    <t>PAGADO</t>
  </si>
  <si>
    <t>11301</t>
  </si>
  <si>
    <t>21</t>
  </si>
  <si>
    <t>11</t>
  </si>
  <si>
    <t/>
  </si>
  <si>
    <t>TELEFONOS DE MEXICO S.A.B. DE C</t>
  </si>
  <si>
    <t>20048</t>
  </si>
  <si>
    <t>031401</t>
  </si>
  <si>
    <t>022104</t>
  </si>
  <si>
    <t>000000013000</t>
  </si>
  <si>
    <t>30/07/15</t>
  </si>
  <si>
    <t>30/06/15</t>
  </si>
  <si>
    <t>CHECAR SI. SIE ESTA LA POLIZA POR QUE NO ESTOY SEGUROLAS</t>
  </si>
  <si>
    <t>30/04/15</t>
  </si>
  <si>
    <t>FACTURA 0F18067</t>
  </si>
  <si>
    <t>OPERADO DEPP 1 OPERADO X SFA ABR15</t>
  </si>
  <si>
    <t>OPERAD</t>
  </si>
  <si>
    <t xml:space="preserve">FECHA ENVIO </t>
  </si>
  <si>
    <t>DEPS</t>
  </si>
  <si>
    <t>BCO</t>
  </si>
  <si>
    <t>FECHA PAGO/CANCELACION DE PASIVO</t>
  </si>
  <si>
    <t>Autorizado</t>
  </si>
  <si>
    <t>DESARROLLO DE MICHOACAN</t>
  </si>
  <si>
    <t xml:space="preserve">SISTEMA INTEGRAL DE FINANCIAMIENTO PARA EL </t>
  </si>
  <si>
    <t>Servicios de Informatica</t>
  </si>
  <si>
    <t>TOTAL SFA</t>
  </si>
  <si>
    <t>DIF. CONTAB. CON DEPP</t>
  </si>
  <si>
    <t>DIF.CON DEPP</t>
  </si>
  <si>
    <t>CTA</t>
  </si>
  <si>
    <t>MES</t>
  </si>
  <si>
    <t>FECHA</t>
  </si>
  <si>
    <t>T P</t>
  </si>
  <si>
    <t>NUM</t>
  </si>
  <si>
    <t>CONCEPT</t>
  </si>
  <si>
    <t>DEOO</t>
  </si>
  <si>
    <t>VACIA</t>
  </si>
  <si>
    <t>TOTAL 2000</t>
  </si>
  <si>
    <t>TOTAL 3000</t>
  </si>
  <si>
    <t>SALDO CONTABLE</t>
  </si>
  <si>
    <t>PROFIEP</t>
  </si>
  <si>
    <t>Servicios de lavanderia, limpieza e higiene</t>
  </si>
  <si>
    <t>Refacciones y accesorios para equipo de Transporte</t>
  </si>
  <si>
    <t>Refacciones y accesorios para equipo de computo</t>
  </si>
  <si>
    <t>Sueldos base</t>
  </si>
  <si>
    <t>Materiales y útiles para procesamiento en equipos informáticos</t>
  </si>
  <si>
    <t>Servicio de telecomunicacines</t>
  </si>
  <si>
    <t>Asesorias asociadas a convenios, tratados o acuerdos</t>
  </si>
  <si>
    <t>Mtto y conservación de inmuebles para la prestacion de servicios administrativos</t>
  </si>
  <si>
    <t>Mtto y conservación de mobiliario y equipo de administración</t>
  </si>
  <si>
    <t>Mantto y conservacion de vehiculos terrestres, aéreos, maritimos, lacustres y pluviales</t>
  </si>
  <si>
    <t>Servicios de jardineria y fumigacion</t>
  </si>
  <si>
    <t>Viaticos nacionales para labores en campo y de supervisión</t>
  </si>
  <si>
    <t>Pasajes terrestres nacionales para labores de campo y de supervisión</t>
  </si>
  <si>
    <t>Gastos de ceremonial de los titulares de las dependencias y entidades</t>
  </si>
  <si>
    <t>Gastos de orden social</t>
  </si>
  <si>
    <t>Gastos para alimentación de servidores publicos de mando</t>
  </si>
  <si>
    <t>Vehiculos y equipos terrestres destinados a servicios publicos y la operación de programas públicos</t>
  </si>
  <si>
    <t>Software</t>
  </si>
  <si>
    <t>Refacciones y accesorios para equipo de cómputo</t>
  </si>
  <si>
    <t>Flujos Netos de Efectivo por Actividades de Inversion</t>
  </si>
  <si>
    <t>44</t>
  </si>
  <si>
    <t>COMPROBACION DE GASTOS</t>
  </si>
  <si>
    <t>PASIVO SFA</t>
  </si>
  <si>
    <t>MEN ISR ARR</t>
  </si>
  <si>
    <t>T 512</t>
  </si>
  <si>
    <t>T 513</t>
  </si>
  <si>
    <t>VER CON LA CONTA CUANDO SE PAGO Y DE DONDEN</t>
  </si>
  <si>
    <t>23/07/15</t>
  </si>
  <si>
    <t>NO TENGO REGISTRADO EL PAGO AL PROVEEDOR. (NO SE SI YA SE PAGO NO ESTA LA POLIZA)</t>
  </si>
  <si>
    <t xml:space="preserve">T 513 </t>
  </si>
  <si>
    <t>Mercancías para su Distribucíon a la Población</t>
  </si>
  <si>
    <t>Depreciación Deterioro Y Amort. Acumulada</t>
  </si>
  <si>
    <t>Resultado de Ejercicios Anteriores</t>
  </si>
  <si>
    <t>Ejercido</t>
  </si>
  <si>
    <t>Servicios relacionados con certificacion de procesos</t>
  </si>
  <si>
    <t>Servicios para capacitación a servidores públicos</t>
  </si>
  <si>
    <t>Créditos otorgados por Entidades Federativas Y Municipios al sector social y privado para el fomento de actividades productivas</t>
  </si>
  <si>
    <t>CORRESPONDIENTE AL EJERCICIO 2016</t>
  </si>
  <si>
    <t>2016</t>
  </si>
  <si>
    <t xml:space="preserve">Mantenimiento y conservación de bienes informáticos </t>
  </si>
  <si>
    <t>Total Capítulo 7000</t>
  </si>
  <si>
    <t>Total  Presupuesto de Egresos Recursos Propios 2016</t>
  </si>
  <si>
    <t>Servicio Postal</t>
  </si>
  <si>
    <t>PROFIM</t>
  </si>
  <si>
    <t>RED</t>
  </si>
  <si>
    <t>AVANCE EN EJECUCION  DE RECURSOS PRESUPUESTALES</t>
  </si>
  <si>
    <t>I</t>
  </si>
  <si>
    <t>DEPPS OP20MAY DEPP#11 OP.02MAY P-30.42103 F.218</t>
  </si>
  <si>
    <t>DEPPS OP20MAY DEPP#08 OP.02MAY P-40.42103 F.219</t>
  </si>
  <si>
    <t>DEPPS OP20MAY DEPP#05 OP.02MAY P-40.42103 F.211</t>
  </si>
  <si>
    <t>mayo</t>
  </si>
  <si>
    <t>3000</t>
  </si>
  <si>
    <t>2000</t>
  </si>
  <si>
    <t>imp.contable</t>
  </si>
  <si>
    <t>nombre proveedor</t>
  </si>
  <si>
    <t>cuenta contable del gasto</t>
  </si>
  <si>
    <t>concepto</t>
  </si>
  <si>
    <t>fecha</t>
  </si>
  <si>
    <t>#</t>
  </si>
  <si>
    <t>tipo</t>
  </si>
  <si>
    <t xml:space="preserve"> capitulo</t>
  </si>
  <si>
    <t>Herramientas Refacciones y accesorios Menores</t>
  </si>
  <si>
    <t>Equipo de Administración</t>
  </si>
  <si>
    <t>Productos alimenticios para el personal en las Instalaciones de las dependencias</t>
  </si>
  <si>
    <t>Impresiones y elaboración de material informativo derivado de la operación de servicios públicos.</t>
  </si>
  <si>
    <t xml:space="preserve">GASTOS </t>
  </si>
  <si>
    <t>CENTRO COSTO</t>
  </si>
  <si>
    <t>1030</t>
  </si>
  <si>
    <t>SRA.FZAS</t>
  </si>
  <si>
    <t>REC.PROP</t>
  </si>
  <si>
    <t>COMUJER</t>
  </si>
  <si>
    <t>SRA.FZAS DIREC</t>
  </si>
  <si>
    <t>DVS</t>
  </si>
  <si>
    <t>CARTERA</t>
  </si>
  <si>
    <t>SRA.FZAS JURID</t>
  </si>
  <si>
    <t>DEPREC</t>
  </si>
  <si>
    <t>SRA.FZAS DELEG</t>
  </si>
  <si>
    <t>Rec.Propios</t>
  </si>
  <si>
    <t>Con Mujer</t>
  </si>
  <si>
    <t xml:space="preserve">Total </t>
  </si>
  <si>
    <t>Gastos</t>
  </si>
  <si>
    <t>Ejercido de</t>
  </si>
  <si>
    <t>AVANCE EN EJECUCION  PRESUPUESTAL DEL PROGRAMA CON MUJER</t>
  </si>
  <si>
    <t>al 31 de Octubre del 2016</t>
  </si>
  <si>
    <t>Fideicomisos para Financiamiento al Comercio y Otros Servicios</t>
  </si>
  <si>
    <t>Impresiones de documentos oficiales para la prestación de servicios públicos.</t>
  </si>
  <si>
    <t>Materiales y utiles de impresión y reproducción</t>
  </si>
  <si>
    <t>Material de Limpieza</t>
  </si>
  <si>
    <t>Material eléctrico y electrónico</t>
  </si>
  <si>
    <t>Servicio de Agua</t>
  </si>
  <si>
    <t>Servicio de telecomunicaciones</t>
  </si>
  <si>
    <t>Arrendamiento de fotocopiadoras</t>
  </si>
  <si>
    <t>Servicios de jardinería y fumigación</t>
  </si>
  <si>
    <t>Viáticos nacionales</t>
  </si>
  <si>
    <t>Otros derechos</t>
  </si>
  <si>
    <t>Combustibles, lubricantes y aditivos para vehículos terrestres, aéreos, marítimos, lacustres y fluviales destinados a servicios administrativos</t>
  </si>
  <si>
    <t>Arrendamiento de Fotocopiadoras</t>
  </si>
  <si>
    <t>ESTADO ANALITICO DEL EJERCICIO DEL PRESUPUESTO DE EGRESOS</t>
  </si>
  <si>
    <t>Inversiones Para El Fomento De Actividades Productivas.</t>
  </si>
  <si>
    <t>Activos Intangibles.</t>
  </si>
  <si>
    <t>Mobiliario Y Equipo De Administración.</t>
  </si>
  <si>
    <t>Otros Servicios Generales.</t>
  </si>
  <si>
    <t>Servicios Oficiales.</t>
  </si>
  <si>
    <t>Servicios De Traslado Y Viaticos.</t>
  </si>
  <si>
    <t>Servicios De Comunicacion Social Y Publicidad.</t>
  </si>
  <si>
    <t>Servicios De Instalacion, Reparacion, Mantenimiento Y Conservacion.</t>
  </si>
  <si>
    <t>Servicios Financieros, Bancarios Y Comerciales.</t>
  </si>
  <si>
    <t>Servicios Profesionales, Cientificos, Tecnicos Y Otros Servicios.</t>
  </si>
  <si>
    <t>Servicios De Arrendamiento.</t>
  </si>
  <si>
    <t>Servicios Basicos.</t>
  </si>
  <si>
    <t>Herramientas, Refacciones Y Accesorios Menores.</t>
  </si>
  <si>
    <t>Vestuario, Blancos, Prendas De Proteccion Y Articulos Deportivos.</t>
  </si>
  <si>
    <t>Combustibles, Lubricantes Y Aditivos.</t>
  </si>
  <si>
    <t>Productos Quimicos, Farmaceuticos Y De Laboratorio.</t>
  </si>
  <si>
    <t>Materiales Y Articulos De Construccion Y De Reparacion</t>
  </si>
  <si>
    <t>Hacienda Publica / Patrimonio Contribuido</t>
  </si>
  <si>
    <t>Aportaciones</t>
  </si>
  <si>
    <t>Capitulo / Concepto</t>
  </si>
  <si>
    <t>Presupuesto Egresos</t>
  </si>
  <si>
    <t>Aprobado</t>
  </si>
  <si>
    <t>Ampliación</t>
  </si>
  <si>
    <t>Reducción</t>
  </si>
  <si>
    <t>Pagado</t>
  </si>
  <si>
    <t>Sub Ejercicio</t>
  </si>
  <si>
    <t>CLASIFICACION ECONOMICA (POR TIPO DE GASTO)</t>
  </si>
  <si>
    <t>Gasto Corriente</t>
  </si>
  <si>
    <t>Gasto de Capital</t>
  </si>
  <si>
    <t>TOTAL DEL GASTO</t>
  </si>
  <si>
    <t xml:space="preserve">Aportaciones </t>
  </si>
  <si>
    <t>Difusión de mensajes comerciales para promover la venta de productos o servicios</t>
  </si>
  <si>
    <t>INGRESOS</t>
  </si>
  <si>
    <t>EGRESOS</t>
  </si>
  <si>
    <t>Participaciones,Aportaciones, Transf.Asig.Subsidios Y Otras Ayudas</t>
  </si>
  <si>
    <t>Otros Ingresos Y Beneficios</t>
  </si>
  <si>
    <t xml:space="preserve">Total Ingresos </t>
  </si>
  <si>
    <t>Gastos De Funcionamiento Recursos Presupuestales</t>
  </si>
  <si>
    <t>Gastos De Funcionamiento Recursos Propios</t>
  </si>
  <si>
    <t>Transferencias, Asignaciones, Subsidios Y Otras Ayudas</t>
  </si>
  <si>
    <t>Otros Gastos Y Perdidas Extraordinarias</t>
  </si>
  <si>
    <t>Total Egresos</t>
  </si>
  <si>
    <t>Resultado Del Mes/Año</t>
  </si>
  <si>
    <t>Ingresos De Gestión</t>
  </si>
  <si>
    <t>DEL 01 DE ENERO AL 31 DE JULIO DEL 2017</t>
  </si>
  <si>
    <t xml:space="preserve"> PARA EL DESARROLLO DE MICHOACAN</t>
  </si>
  <si>
    <t xml:space="preserve">SISTEMA INTEGRAL DE FINANCIAMIENTO </t>
  </si>
  <si>
    <t xml:space="preserve">Total  </t>
  </si>
  <si>
    <t>% Por Ejercer</t>
  </si>
  <si>
    <t>Capitulo</t>
  </si>
  <si>
    <t>CON RECURSOS PRESUPUESTALES</t>
  </si>
  <si>
    <t xml:space="preserve">AVANCE PRESUPUESTO DE EGRESOS </t>
  </si>
  <si>
    <t>CON RECURSOS PROPIOS</t>
  </si>
  <si>
    <t>AVANCE DEL PROGRAMA DE ADQUISICIONES</t>
  </si>
  <si>
    <t>Contratacion de Otros Servicios</t>
  </si>
  <si>
    <t>Fletes y Maniobras</t>
  </si>
  <si>
    <t>Subsidios y Subvenciones</t>
  </si>
  <si>
    <t>Recaudado</t>
  </si>
  <si>
    <t>Estimado</t>
  </si>
  <si>
    <t>Acciones y participaciones de capital en instituciones paraestatales públicas financieras con fines de política económica</t>
  </si>
  <si>
    <t>Servicio postal</t>
  </si>
  <si>
    <t>Servicios de Informática</t>
  </si>
  <si>
    <t>Fletes y maniobras</t>
  </si>
  <si>
    <t>Difusión de mensajes comerciales para promover la venta de  productos o servicios</t>
  </si>
  <si>
    <t>Transferencias,Asignaciones, Subsidios y Otras Ayudas</t>
  </si>
  <si>
    <t>Transferencias al Resto del Sector Público</t>
  </si>
  <si>
    <t>Servicio de Telecomunicaciones</t>
  </si>
  <si>
    <t>Total Capítulo 42101</t>
  </si>
  <si>
    <t>Total Capítulo 42103</t>
  </si>
  <si>
    <t>Total Capítulo 42104</t>
  </si>
  <si>
    <t>“BAJO PROTESTA DE DECIR VERDAD DECLARAMOS QUE LOS ESTADOS FINANCIEROS Y SUS NOTAS, SON RAZONABLEMENTE CORRECTOS Y SON RESPONSABILIDAD DEL EMISOR”</t>
  </si>
  <si>
    <t xml:space="preserve"> “BAJO PROTESTA DE DECIR VERDAD DECLARAMOS QUE LOS ESTADOS FINANCIEROS Y SUS NOTAS, SON RAZONABLEMENTE CORRECTOS Y SON RESPONSABILIDAD DEL EMISOR”</t>
  </si>
  <si>
    <t>CLASIFICACION POR OBJETO DEL GASTO  (CAPITULO Y CONCEPTO)</t>
  </si>
  <si>
    <t xml:space="preserve">Capítulo 2000 Materiales y Suministros </t>
  </si>
  <si>
    <t xml:space="preserve">Capítulo 3000 Servicios Generales </t>
  </si>
  <si>
    <t>Capítulo 4000 Transf., Asign., Subsidios Y Otras Ayudas</t>
  </si>
  <si>
    <t>Capítulo 5000 Bienes Muebles, Inmuebles e Intangibles</t>
  </si>
  <si>
    <t>CLASIFICACION FUNCIONAL  (FINALIDAD Y FUNCIÓN)</t>
  </si>
  <si>
    <t>ESTADO ANALÍTICO DE INGRESOS</t>
  </si>
  <si>
    <t>Prestación de Servicios Públicos</t>
  </si>
  <si>
    <t>CLASIFICACIÓN ADMINISTRATIVA</t>
  </si>
  <si>
    <t>Financiamiento Para el Desarrollo Productivo de Michoacan</t>
  </si>
  <si>
    <t>Subsidio Estatal SFA</t>
  </si>
  <si>
    <t>Gobierno Estatal del</t>
  </si>
  <si>
    <t>Poder Ejecutivo</t>
  </si>
  <si>
    <t xml:space="preserve">Sector Paraestatal del Gobierno Estatal </t>
  </si>
  <si>
    <t>Entidades Paraestatales y Fideicomisos No Empresariales y No Financieros</t>
  </si>
  <si>
    <t>Otros Subsidios</t>
  </si>
  <si>
    <t>Mtto y conservacion de vehiculos terrestres, aéreos, maritimos, lacustres y pluviales</t>
  </si>
  <si>
    <t xml:space="preserve">Servicios de Cobranza, Investigación Crediticia y Similares </t>
  </si>
  <si>
    <t>LIC. GABRIEL MATIAS DIEZ HERNANDEZ</t>
  </si>
  <si>
    <t>LIC. LILIA BERENICE GUERRERO GALVAN</t>
  </si>
  <si>
    <t>LIC. GUSTAVO GUADALUPE MELENDEZ ARREOLA</t>
  </si>
  <si>
    <t>DIRECCION ADMON. FIDUCIARIO ZONA GUADALAJARA</t>
  </si>
  <si>
    <t>DELEGADO FIDUCIARIO</t>
  </si>
  <si>
    <t>SECRETARIO TECNICO DE FOGAMICH</t>
  </si>
  <si>
    <t>AUTORIZO:</t>
  </si>
  <si>
    <t>VO. BO.:</t>
  </si>
  <si>
    <t>ING. JOSE ALFREDO ORIGEL ARROYO</t>
  </si>
  <si>
    <t>C.P. OMAR PEDRO LUVIANO TENA</t>
  </si>
  <si>
    <t>C.P. MANUEL RUBIO MUNGUIA</t>
  </si>
  <si>
    <t>COORDINADOR OPERATIVO DE FOGAMICH</t>
  </si>
  <si>
    <t>DELEGADO ADMINISTRATIVO DE SI FINANCIA</t>
  </si>
  <si>
    <t>DESPACHO CONTABLE</t>
  </si>
  <si>
    <t>REVISO:</t>
  </si>
  <si>
    <t>ELABORO/ REVISO:</t>
  </si>
  <si>
    <t>Total Otros Instrumentos de Deuda</t>
  </si>
  <si>
    <t>Otros Instrumentos de Deuda</t>
  </si>
  <si>
    <t>Total Créditos Bancarios</t>
  </si>
  <si>
    <t>Creditos Bancarios</t>
  </si>
  <si>
    <t xml:space="preserve">Endeudamiento Neto </t>
  </si>
  <si>
    <t>Amortización</t>
  </si>
  <si>
    <t>Identificación de Crédito o Instrumento</t>
  </si>
  <si>
    <t>ENDEUDAMIENTO NETO</t>
  </si>
  <si>
    <t>Total de intereses de Otros Instrumentos de Deuda</t>
  </si>
  <si>
    <t>Total de intereses de Créditos Bancarios</t>
  </si>
  <si>
    <t>INTERESES DE LA DEUDA</t>
  </si>
  <si>
    <t>3.  Para Ingresos se reportan los ingresos recaudados; para egresos se reportan los egresos pagados</t>
  </si>
  <si>
    <t>2.  Los egresos que se presentan son los egresos presupuestarios totales sin incluir los egresos por amortización. Los egresos del Gobierno de la Entidad Federativa corresponden a los del Poder Ejecutivo, Legislativo, Judicial y Órganos Autónomos</t>
  </si>
  <si>
    <t>1.  Los Ingresos que se presentan son los ingresos presupuestarios totales sin incluir los ingresos por financiamientos. Los Ingresos del Gobierno de la Entidad Federativa corresponden a los del Poder Ejecutivo, Legislativo Judicial y Autónomos</t>
  </si>
  <si>
    <t>C. Endeudamiento ó desendeudamiento (C = A - B)</t>
  </si>
  <si>
    <t>B.  Amortización de la deuda</t>
  </si>
  <si>
    <t>A. Financiamiento</t>
  </si>
  <si>
    <t>V. Balance Primario (Superávit o Déficit) (V= III - IV)</t>
  </si>
  <si>
    <t>IV. Intereses, Comisiones y Gastos de la Deuda</t>
  </si>
  <si>
    <t>III. Balance presupuestario (Superávit o Déficit)</t>
  </si>
  <si>
    <t>III. Balance Presupuestario (Superávit o Déficit) (III = I - II)</t>
  </si>
  <si>
    <t>II. Egresos Presupuestarios (II=3+4)</t>
  </si>
  <si>
    <t>I. Ingresos Presupuestarios (I=1+2)</t>
  </si>
  <si>
    <t>INDICADORES DE POSTURA FISCAL</t>
  </si>
  <si>
    <t>INDICADORES DE RESULTADOS</t>
  </si>
  <si>
    <t>Número de Cuenta</t>
  </si>
  <si>
    <t>Institución Bancaria</t>
  </si>
  <si>
    <t>Datos de la Cuenta Bancaria</t>
  </si>
  <si>
    <t>Fondo, Programa o Convenio</t>
  </si>
  <si>
    <t>RELACION DE CUENTAS BANCARIAS PRODUCTIVAS ESPECIFICAS</t>
  </si>
  <si>
    <r>
      <t xml:space="preserve">Pagado </t>
    </r>
    <r>
      <rPr>
        <b/>
        <vertAlign val="superscript"/>
        <sz val="9"/>
        <rFont val="Arial"/>
        <family val="2"/>
      </rPr>
      <t>3</t>
    </r>
  </si>
  <si>
    <r>
      <t xml:space="preserve">1. Ingresos del Gobierno de la Entidad Federativa </t>
    </r>
    <r>
      <rPr>
        <vertAlign val="superscript"/>
        <sz val="9"/>
        <rFont val="Arial"/>
        <family val="2"/>
      </rPr>
      <t>1</t>
    </r>
  </si>
  <si>
    <r>
      <t xml:space="preserve">2. Ingresos del Sector Paraestatal </t>
    </r>
    <r>
      <rPr>
        <vertAlign val="superscript"/>
        <sz val="9"/>
        <rFont val="Arial"/>
        <family val="2"/>
      </rPr>
      <t>1</t>
    </r>
  </si>
  <si>
    <r>
      <t xml:space="preserve">3. Egresos del Gobierno de la Entidad Federativa </t>
    </r>
    <r>
      <rPr>
        <vertAlign val="superscript"/>
        <sz val="9"/>
        <rFont val="Arial"/>
        <family val="2"/>
      </rPr>
      <t>2</t>
    </r>
  </si>
  <si>
    <r>
      <t xml:space="preserve">4. Egresos del Sector Paraestatal </t>
    </r>
    <r>
      <rPr>
        <vertAlign val="superscript"/>
        <sz val="9"/>
        <rFont val="Arial"/>
        <family val="2"/>
      </rPr>
      <t>2</t>
    </r>
  </si>
  <si>
    <t>Total del Gasto</t>
  </si>
  <si>
    <t>Adeudos de ejercicios fiscales anteriores</t>
  </si>
  <si>
    <t>Costo financiero, deuda o apoyos a deudores y ahorradores de la banca</t>
  </si>
  <si>
    <t>Participaciones a entidades federativas y municipios</t>
  </si>
  <si>
    <t>Gasto Federalizado</t>
  </si>
  <si>
    <t>Programas de Gasto Federalizado (Gobierno Federal)</t>
  </si>
  <si>
    <t>Aportaciones a fondos de inversión y reestructura de pensiones</t>
  </si>
  <si>
    <t>Aportaciones a fondos de estabilización</t>
  </si>
  <si>
    <t>Aportaciones a la seguridad social</t>
  </si>
  <si>
    <t>Pensiones y jubilaciones</t>
  </si>
  <si>
    <t>Obligaciones</t>
  </si>
  <si>
    <t>Desastres Naturales</t>
  </si>
  <si>
    <t>Obligaciones de cumplimiento de resolución jurisdiccional</t>
  </si>
  <si>
    <t>Compromisos</t>
  </si>
  <si>
    <t>Operaciones ajenas</t>
  </si>
  <si>
    <t>Apoyo a la función pública y al mejoramiento de la gestión</t>
  </si>
  <si>
    <t>Apoyo al proceso presupuestario y para mejorar la eficiencia institucional</t>
  </si>
  <si>
    <t>Administrativos y de Apoyo</t>
  </si>
  <si>
    <t>Proyectos de Inversión</t>
  </si>
  <si>
    <t>Específicos</t>
  </si>
  <si>
    <t>Funciones de las Fuerzas Armadas (Únicamente Gobierno Federal)</t>
  </si>
  <si>
    <t>Regulación y supervisión</t>
  </si>
  <si>
    <t>Promoción y fomento</t>
  </si>
  <si>
    <t>Planeación, seguimiento y evaluación de políticas públicas</t>
  </si>
  <si>
    <t>Provisión de Bienes Públicos</t>
  </si>
  <si>
    <t>Desempeño de las Funciones</t>
  </si>
  <si>
    <t>Sujetos a Reglas de Operación</t>
  </si>
  <si>
    <t>Subsidios: Sector Social y Privado o Entidades Federativas y Municipios</t>
  </si>
  <si>
    <t>Programas</t>
  </si>
  <si>
    <t>Ampliaciones/ (Reducciones)</t>
  </si>
  <si>
    <t>Subejercicio</t>
  </si>
  <si>
    <t xml:space="preserve">Egresos </t>
  </si>
  <si>
    <t>Donaciones de Capital</t>
  </si>
  <si>
    <t>Actualización de la Hacienda Pública/Patrimonio</t>
  </si>
  <si>
    <t>Resultados del Ejercicio (Ahorro/Desahorro)</t>
  </si>
  <si>
    <t xml:space="preserve">Revalúos  </t>
  </si>
  <si>
    <t>Reservas</t>
  </si>
  <si>
    <t>Refacciones y accesorios menores de edificios</t>
  </si>
  <si>
    <t>Servicio de energía eléctrica en edificaciones oficiales</t>
  </si>
  <si>
    <t>Otros servicios profesionales, científicos y técnicos integrales</t>
  </si>
  <si>
    <t>Servicios financieros y bancarios</t>
  </si>
  <si>
    <t>Reparación, Mantenimiento y Conservacion de equipo de transporte</t>
  </si>
  <si>
    <t>Impuestos sobre nóminas y similares</t>
  </si>
  <si>
    <t>Equipos y aparatos audiovisuales</t>
  </si>
  <si>
    <t>Prima vacacional</t>
  </si>
  <si>
    <t>Aguinaldo o gratificación de fin de año</t>
  </si>
  <si>
    <t>Aportaciones al IMSS</t>
  </si>
  <si>
    <t>Productos alimenticios para el personal en las Instalaciones de la dependencias y entidades</t>
  </si>
  <si>
    <t>Compensaciones por Servicio Social</t>
  </si>
  <si>
    <t>Otras asesorias para la operación de programas Outsourcing</t>
  </si>
  <si>
    <t>Auditorías,evaluaciones,dictámenes fiscales y de seguridad social</t>
  </si>
  <si>
    <t>Mobiliario Y Equipo De Educacional y Recreativo</t>
  </si>
  <si>
    <t>GASTO POR CATEGORÍA PROGRAMÁTICA</t>
  </si>
  <si>
    <t xml:space="preserve"> Hacienda Pùblica / Patrimonio Generado  de Ejercicios Anteriores</t>
  </si>
  <si>
    <t xml:space="preserve"> Hacienda Pùblica / Patrimonio Generado del Ejercicio</t>
  </si>
  <si>
    <t>Exceso Insuficiencia en la Actualización de la Hacienda Pública / Patrimonio</t>
  </si>
  <si>
    <t>1. Total de Ingresos Presupuestarios</t>
  </si>
  <si>
    <t>Materias Primas y Materiales de Producción y Comercialización</t>
  </si>
  <si>
    <t>Concesión de Préstamos</t>
  </si>
  <si>
    <t>SALDO INICIAL DEL PERIODO</t>
  </si>
  <si>
    <t>Bienes Inmuebles,Infraestructura y Construcciones en Proceso</t>
  </si>
  <si>
    <t>Bienes Inmuebles, Infraestructura y Constr.Proces.</t>
  </si>
  <si>
    <t>Vehículos y Equipos Terrestres Destinados a Servicios Públicos y la Operación de Programas Públicos</t>
  </si>
  <si>
    <t>Refacciones y accesorios menores de mobiliario y equipo de administración, educacional y recreativo</t>
  </si>
  <si>
    <t>Otras Aplicaciones de Operación</t>
  </si>
  <si>
    <t>Otros Orígenes de Inversión</t>
  </si>
  <si>
    <t xml:space="preserve">Otras Aplicaciones de Inversión </t>
  </si>
  <si>
    <t xml:space="preserve">Otros Orígenes de Financiamiento </t>
  </si>
  <si>
    <t>Ingresos por Venta de Bienes y Prestación de Servicios</t>
  </si>
  <si>
    <t>Otros materiales y artículos de construcción y reparación</t>
  </si>
  <si>
    <t>Combustibles, lubricantes y aditivos para vehiculos terrestres, áereos, marítimos, lacustres y fluviales destinados a servicios administrativos</t>
  </si>
  <si>
    <t>Artículos deportivos</t>
  </si>
  <si>
    <t>Impresión y elaboración de material informativo derivado de la operación y administración de los entes públicos</t>
  </si>
  <si>
    <t>Instalación, Reparación y Mantenimiento de mobiliario y equipo de administración, educacional y recreativo</t>
  </si>
  <si>
    <t>Pasajes áereos nacionales</t>
  </si>
  <si>
    <t>Cámaras fotográficas y de video</t>
  </si>
  <si>
    <t>Hacienda Pública/Patrimonio Neto Final de 2020</t>
  </si>
  <si>
    <t xml:space="preserve">Otros Aplicaciones de Financiamiento </t>
  </si>
  <si>
    <t>Arrendamiento de Mobiliario</t>
  </si>
  <si>
    <t>Subsidio Estatal SFA Palabra Mujer</t>
  </si>
  <si>
    <t>Bienes Inmuebles</t>
  </si>
  <si>
    <t>Subsidio Estatal SFA Plan Emergente</t>
  </si>
  <si>
    <t>Capítulo 1000 Servicios Personales</t>
  </si>
  <si>
    <t>Sueldos base al personal eventual</t>
  </si>
  <si>
    <t xml:space="preserve">Servicio de lavanderia, limpieza e higiene </t>
  </si>
  <si>
    <t xml:space="preserve">Mantenimiento y conservación de inmuebles para la prestación de servicios administrativos </t>
  </si>
  <si>
    <t>Otros servicios comerciales</t>
  </si>
  <si>
    <t xml:space="preserve">Arrendamiento de mobiliario </t>
  </si>
  <si>
    <t xml:space="preserve">Vestuario y uniformes </t>
  </si>
  <si>
    <t xml:space="preserve">Materiales y útiles para el procesamiento en equipos y bienes informáticos </t>
  </si>
  <si>
    <t>Otros productos químicos</t>
  </si>
  <si>
    <t>Honorarios Asimilables a Salarios</t>
  </si>
  <si>
    <t>Pago de liquidaciones</t>
  </si>
  <si>
    <t>FLUJO DE FONDOS</t>
  </si>
  <si>
    <t>Productos Químicos y Farmaceuticos</t>
  </si>
  <si>
    <t>Funerales y Pagas de Defunción</t>
  </si>
  <si>
    <t>Medicinas y Productos Farmaceuticos</t>
  </si>
  <si>
    <t>Hacienda Pública/Patrimonio Neto Final de 2021</t>
  </si>
  <si>
    <t>Hacienda Pública/Patrimonio Contribuido Neto de 2020</t>
  </si>
  <si>
    <t>Hacienda Pública/Patrimonio Generado Neto de 2020</t>
  </si>
  <si>
    <t>Cambios en la Hacienda Pública/Patrimonio Contribuido Neto de 2021</t>
  </si>
  <si>
    <t>Variaciones de la Hacienda Pública/Patrimonio Generado Neto de 2021</t>
  </si>
  <si>
    <t>Total  Presupuesto de Egresos Recursos Propios 2021</t>
  </si>
  <si>
    <t>Total  Presupuesto de Egresos 2021</t>
  </si>
  <si>
    <t xml:space="preserve">PROGRAMA ANUAL DE ADQUISICIONES  2021-  RECURSOS PRESUPUESTALES </t>
  </si>
  <si>
    <t>TOTAL PROGRAMA ANUAL DE ADQUISICIONES  EJERCICIO 2021</t>
  </si>
  <si>
    <t>TOTAL PROGRAMA ANUAL DE ADQUISICIONES RECURSOS PROPIOS EJERCICIO 2021</t>
  </si>
  <si>
    <t>ACUMULADO</t>
  </si>
  <si>
    <t xml:space="preserve"> IMPORTE</t>
  </si>
  <si>
    <t>Derechos a Recibir Bienes o Servicios</t>
  </si>
  <si>
    <t>Inventarios</t>
  </si>
  <si>
    <t>Almacenes</t>
  </si>
  <si>
    <t>Estimación por Pérdida o Deterioro de Activos Circulantes</t>
  </si>
  <si>
    <t xml:space="preserve">Derechos a Recibir Efectivo o Equivalentes a Largo Plazo </t>
  </si>
  <si>
    <t>Activos Diferidos</t>
  </si>
  <si>
    <t>Estimación por Pérdida o Deterioro de Activos no Circulantes</t>
  </si>
  <si>
    <t>Otros Activos no Circulantes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</si>
  <si>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</si>
  <si>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</si>
  <si>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</si>
  <si>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</si>
  <si>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</si>
  <si>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</si>
  <si>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Cuentas por Pagar a Largo Plazo</t>
  </si>
  <si>
    <t>Deuda Pública a Largo Plazo</t>
  </si>
  <si>
    <t>Pasivos Diferidos a Largo Plazo</t>
  </si>
  <si>
    <t>Fondos y Bienes de Terceros en Garantía y/o Administración a Largo Plazo</t>
  </si>
  <si>
    <t>Provisiones a Largo Plazo</t>
  </si>
  <si>
    <t>Revalúos</t>
  </si>
  <si>
    <t>Exceso o Insuficiencia en la Actualización de la Hacienda Pública/Patrimonio</t>
  </si>
  <si>
    <t>Resultado por Posición Monetaria</t>
  </si>
  <si>
    <t>Resultado por Tenencia de Activos no Monetarios</t>
  </si>
  <si>
    <t xml:space="preserve">HACIENDA PUBLICA / PATRIMONIO </t>
  </si>
  <si>
    <t>Impuestos</t>
  </si>
  <si>
    <t>Cuotas y Aportaciones de Seguridad Social</t>
  </si>
  <si>
    <t xml:space="preserve">Contribuciones de Mejoras </t>
  </si>
  <si>
    <t>Derechos</t>
  </si>
  <si>
    <t>Productos</t>
  </si>
  <si>
    <t>Aprovechamientos</t>
  </si>
  <si>
    <t>SISTEMA INTEGRAL DE FINANCIAMIENTO PARA EL  DESARROLLO DE MICHOACAN</t>
  </si>
  <si>
    <t>Participaciones, Aportaciones, Convenios, Incentivos Derivados de la Colaboración Fiscal y Fondos Distintos de Aportaciones</t>
  </si>
  <si>
    <t xml:space="preserve">Transferencias, Asignaciones, Subsidios y Subvenciones, y Pensiones y Jubilaciones </t>
  </si>
  <si>
    <t>Otros Orígenes de Operación</t>
  </si>
  <si>
    <t>Transferencias Internas y Asignaciones al Sector Público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</si>
  <si>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</si>
  <si>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</si>
  <si>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</si>
  <si>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</si>
  <si>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</si>
  <si>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</si>
  <si>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Convenios</t>
  </si>
  <si>
    <t>Flujos Netos de Efectivo por Actividades de Operación</t>
  </si>
  <si>
    <t>Bienes Inmuebles, Infraestructura y Construcciones en Proceso</t>
  </si>
  <si>
    <t>Endeudamiento Neto</t>
  </si>
  <si>
    <t>Interno</t>
  </si>
  <si>
    <t>Externo</t>
  </si>
  <si>
    <t>Servicios de la Deuda</t>
  </si>
  <si>
    <t>Incremento/Disminución Neta en el Efectivo y Equivalentes al Efectivo</t>
  </si>
  <si>
    <t>Flujos Netos de Efectivo por Actividades de Financiamiento</t>
  </si>
  <si>
    <t>Ingresos De Gestion</t>
  </si>
  <si>
    <t>Cuotas Y Aportaciones De Seguridad Social</t>
  </si>
  <si>
    <t xml:space="preserve">Contribuciones De Mejoras </t>
  </si>
  <si>
    <t>Ingresos Por Venta De Bienes Y Prestación De Servicios</t>
  </si>
  <si>
    <t>Participaciones, Aportaciones, Convenios, Incentivos Derivados De La Colaboración Fiscal, Fondos Distintos De Aportaciones, Transferencias, Asignaciones, Subsidios Y Subvenciones, Y Pensiones Y Jubilaciones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</si>
  <si>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</si>
  <si>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</si>
  <si>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</si>
  <si>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</si>
  <si>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</si>
  <si>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</si>
  <si>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Gastos De Funcionamiento</t>
  </si>
  <si>
    <t>Materiales Y Suministros</t>
  </si>
  <si>
    <t>Transferencias Internas Y Asignaciones Al Sector Público</t>
  </si>
  <si>
    <t>Transferencias Al Resto Del Sector Público</t>
  </si>
  <si>
    <t>Subsidios Y Subvenciones</t>
  </si>
  <si>
    <t>Pensiones Y Jubilaciones</t>
  </si>
  <si>
    <t>Transferencias A Fideicomisos, Mandatos Y Contratos Análogos</t>
  </si>
  <si>
    <t>Transferencias A La Seguridad Social</t>
  </si>
  <si>
    <t>Transferencias Al Exterior</t>
  </si>
  <si>
    <t>Participaciones Y Aportaciones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</si>
  <si>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</si>
  <si>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</si>
  <si>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</si>
  <si>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</si>
  <si>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</si>
  <si>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</si>
  <si>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Estimaciones, Depreciaciones, Deterioros, Obsolescencia Y Amortizaciones</t>
  </si>
  <si>
    <t>Disminución De Inventarios</t>
  </si>
  <si>
    <t>Aumento Por Insuficiencia De Estimaciones Por Pérdida O Deterioro U Obsolescencia</t>
  </si>
  <si>
    <t>Aumento Por Insuficiencia De Provisiones</t>
  </si>
  <si>
    <t>Inversión Pública</t>
  </si>
  <si>
    <t>Inversión Pública No Capitalizable</t>
  </si>
  <si>
    <t>DEUDA PÚBLICA</t>
  </si>
  <si>
    <t>Corto Plazo</t>
  </si>
  <si>
    <t xml:space="preserve">Deuda Interna </t>
  </si>
  <si>
    <t>Instituciones de Crédito</t>
  </si>
  <si>
    <t>Títulos y Valores</t>
  </si>
  <si>
    <t>Arrendamientos Financieros</t>
  </si>
  <si>
    <t xml:space="preserve">Deuda Externa </t>
  </si>
  <si>
    <t>Organismos Financieros Internacionales</t>
  </si>
  <si>
    <t>Deuda Bilateral</t>
  </si>
  <si>
    <t xml:space="preserve">Subtotal de Deuda Pública a Corto Plazo </t>
  </si>
  <si>
    <t>Largo Plazo</t>
  </si>
  <si>
    <t>Deuda Externa</t>
  </si>
  <si>
    <t xml:space="preserve">Subtotal de Deuda Pública a Largo Plazo </t>
  </si>
  <si>
    <t>Nacional</t>
  </si>
  <si>
    <t>México</t>
  </si>
  <si>
    <t>Total de Otros Pasivos</t>
  </si>
  <si>
    <t xml:space="preserve">Total de Deuda Pública y Otros Pasivos </t>
  </si>
  <si>
    <t>Exceso o Insuficiencia en la Actualización de la Hacienda Pública/Patrimonio Neto de 2020</t>
  </si>
  <si>
    <t>Cambios en el Exceso o Insuficiencia en la Actualización de la Hacienda Pública/Patrimonio Neto de 2021</t>
  </si>
  <si>
    <t>Rubro de Ingresos</t>
  </si>
  <si>
    <t>Ingreso</t>
  </si>
  <si>
    <t>Diferencia</t>
  </si>
  <si>
    <t>Contribuciones de Mejoras</t>
  </si>
  <si>
    <t>Ingresos por Venta de Bienes, Prestación de Servicios y Otros Ingresos</t>
  </si>
  <si>
    <t>Transferencias, Asignaciones, Subsidios y Subvenciones, y Pensiones y Jubilaciones</t>
  </si>
  <si>
    <t>Ingresos Derivados de Financiamientos</t>
  </si>
  <si>
    <t>Total</t>
  </si>
  <si>
    <t>Ingresos excedentes</t>
  </si>
  <si>
    <t>Estado Analítico de Ingresos Por Fuente de Financiamiento</t>
  </si>
  <si>
    <t>Ingresos del Poder Ejecutivo Federal o Estatal y de los Municipios</t>
  </si>
  <si>
    <t>Productos[1]</t>
  </si>
  <si>
    <t>Aprovechamientos[2]</t>
  </si>
  <si>
    <t>Ingresos de los Entes Públicos de los Poderes Legislativo y Judicial, de los Órganos Autónomos y del Sector Paraestatal o Paramunicipal, así como de las Empresas Productivas del Estado</t>
  </si>
  <si>
    <t>Ingresos por Venta de Bienes, Prestación de Servicios y Otros Ingresos[3]</t>
  </si>
  <si>
    <t>[1] Incluye intereses que generan las cuentas bancarias de los entes públicos en productos.</t>
  </si>
  <si>
    <t>[2] Incluye donativos en efectivo del Poder Ejecutivo, entre otros aprovechamientos.</t>
  </si>
  <si>
    <t>[3] Se refiere a los ingresos propios obtenidos por los Poderes Legislativo y Judicial, los Órganos Autónomos y las entidades de la administración pública paraestatal y paramunicipal, por sus actividades diversas no inherentes a su operación que generan recursos y que no sean ingresos por venta de bienes o prestación de servicios, tales como donativos en efectivo, entre otros.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</si>
  <si>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</si>
  <si>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</si>
  <si>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</si>
  <si>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</si>
  <si>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Otros Ingresos Contables no presupuestarios</t>
  </si>
  <si>
    <t>Aprovechamientos Capital</t>
  </si>
  <si>
    <t>Otros Ingresos Presupuestarios No Contables</t>
  </si>
  <si>
    <t xml:space="preserve"> Servicios Personales </t>
  </si>
  <si>
    <t xml:space="preserve"> Materiales y Suministros </t>
  </si>
  <si>
    <t xml:space="preserve"> Servicios Generales 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</si>
  <si>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</si>
  <si>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</si>
  <si>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</si>
  <si>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</si>
  <si>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</si>
  <si>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</si>
  <si>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</si>
  <si>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</si>
  <si>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</si>
  <si>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Materiales y Suministros Para Seguridad</t>
  </si>
  <si>
    <t>Transferencias a Fideicomisos, Mandatos y Otros Análogos</t>
  </si>
  <si>
    <t>Equipo e Instrumental Médico y de Laboratorio</t>
  </si>
  <si>
    <t>Equipo de Defensa y Seguridad</t>
  </si>
  <si>
    <t>Maquinaria, Otros Equipos y Herramientas</t>
  </si>
  <si>
    <t>Activos Biológicos</t>
  </si>
  <si>
    <t>Obra Pública en Bienes de Dominio Público</t>
  </si>
  <si>
    <t>Obra Pública en Bienes Propios</t>
  </si>
  <si>
    <t>Proyectos Productivos y Acciones de Fomento</t>
  </si>
  <si>
    <t>Total Capítulo 6000</t>
  </si>
  <si>
    <t>Compra de Títulos y Valores</t>
  </si>
  <si>
    <t>Inversiones en Fideicomisos, Mandatos y Otros Análogos</t>
  </si>
  <si>
    <t>Otras Inversiones Financieras</t>
  </si>
  <si>
    <t>Provisiones para Contingencias y Otras Erogaciones Especiales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</si>
  <si>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</si>
  <si>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</si>
  <si>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</si>
  <si>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</si>
  <si>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</si>
  <si>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</si>
  <si>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Adeudos de Ejercicios Fiscales Anteriores (Adefas)</t>
  </si>
  <si>
    <t>Total Capítulo 8000</t>
  </si>
  <si>
    <t>Total Capítulo 9000</t>
  </si>
  <si>
    <t>Amortización de la Deuda y Disminución de Pasivos</t>
  </si>
  <si>
    <t>Poder Legislativo</t>
  </si>
  <si>
    <t>Poder Judicial</t>
  </si>
  <si>
    <t>Órganos Autónomos</t>
  </si>
  <si>
    <t>Instituciones Públicas de la Seguridad Social</t>
  </si>
  <si>
    <t>Entidades Paraestatales Empresariales No Financieras con Participación Estatal Mayoritaria</t>
  </si>
  <si>
    <t>Fideicomisos Empresariales No Financieros con Participación Estatal Mayoritaria</t>
  </si>
  <si>
    <t>Entidades Paraestatales Empresariales Financieras Monetarias con Participación Estatal Mayoritaria</t>
  </si>
  <si>
    <t>Entidades Paraestatales Empresariales Financieras No Monetarias con Participación Estatal Mayoritaria</t>
  </si>
  <si>
    <t>Fideicomisos Financieros Públicos con Participación Estatal Mayoritaria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</si>
  <si>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</si>
  <si>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</si>
  <si>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</si>
  <si>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</si>
  <si>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</si>
  <si>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</si>
  <si>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</si>
  <si>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</si>
  <si>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Otros Servicios Generales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</si>
  <si>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</si>
  <si>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</si>
  <si>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</si>
  <si>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</si>
  <si>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</si>
  <si>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</si>
  <si>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</si>
  <si>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</si>
  <si>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</si>
  <si>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</si>
  <si>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</si>
  <si>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</si>
  <si>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</si>
  <si>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</si>
  <si>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</si>
  <si>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</si>
  <si>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</si>
  <si>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</si>
  <si>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</si>
  <si>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</si>
  <si>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</si>
  <si>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</si>
  <si>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Desarrollo Económico</t>
  </si>
  <si>
    <t>Mobiliario y Equipo de Administración</t>
  </si>
  <si>
    <t>Mobiliario y Equipo Educacional y Recreativo</t>
  </si>
  <si>
    <t>Vehículos y Equipo de Transporte</t>
  </si>
  <si>
    <t>Acciones y Participaciones de Capital</t>
  </si>
  <si>
    <t>Adeudos de Ejercicios Fiscales Anteriores (ADEFAS)</t>
  </si>
  <si>
    <t>Otros Egresos Presupuestarios No Contables</t>
  </si>
  <si>
    <t>Estimaciones, Depreciaciones, Deterioros, Obsolescencia y Amortizaciones</t>
  </si>
  <si>
    <t>Disminución de Inventarios</t>
  </si>
  <si>
    <t>Aumento por Insuficiencia de Estimaciones por Pérdida o Deterioro u Obsolescencia</t>
  </si>
  <si>
    <t>Aumento por Insuficiencia de Provisiones</t>
  </si>
  <si>
    <t>Efectivo Y Equivalentes</t>
  </si>
  <si>
    <t>Derechos A Recibir Efectivo O Equivalentes</t>
  </si>
  <si>
    <t>Derechos A Recibir Bienes O Servicios</t>
  </si>
  <si>
    <t xml:space="preserve">Inventarios </t>
  </si>
  <si>
    <t>Estimación Por Pérdida O Deterioro De Activos Circulantes</t>
  </si>
  <si>
    <t>Derechos A Recibir Efvo. O Equiv. A L. P.</t>
  </si>
  <si>
    <t>Bienes Inmuebles, Infraestructura Y Constr.Proces.</t>
  </si>
  <si>
    <t>Depreciacion Deterioro Y Amort Acum</t>
  </si>
  <si>
    <t>Estim. Por Perdida O Deter De Act. No Circ.</t>
  </si>
  <si>
    <t>Otros Activos No Circulantes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</si>
  <si>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</si>
  <si>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</si>
  <si>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</si>
  <si>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</si>
  <si>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</si>
  <si>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</si>
  <si>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</si>
  <si>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</si>
  <si>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</si>
  <si>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</si>
  <si>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3° En Gtia. Y/O Admon. A L P</t>
  </si>
  <si>
    <t>Provisiones A Largo Plazo</t>
  </si>
  <si>
    <t>Donaciones De Capital</t>
  </si>
  <si>
    <t>Actualización De La Hacienda Pública / Patrimonio</t>
  </si>
  <si>
    <t>Resultado Del Ejercicio (Ahorro/Desahorro)</t>
  </si>
  <si>
    <t>Resultados De Ejercicios Anteriores</t>
  </si>
  <si>
    <t>Rectificaciones De Resultados De Ejercicios Anteriores</t>
  </si>
  <si>
    <t>Resultado Por Posición Monetaria</t>
  </si>
  <si>
    <t>Resultado Por Tenencia De Activos No Monetarios</t>
  </si>
  <si>
    <t>Exceso O Insuficiencia En La Actualización De La Hacienda Publica/Patrimonio</t>
  </si>
  <si>
    <t>Contratación / Colocación</t>
  </si>
  <si>
    <t>PROGRAMAS Y PROYECTOS DE INVERSIÓN</t>
  </si>
  <si>
    <r>
      <t>Productos</t>
    </r>
    <r>
      <rPr>
        <vertAlign val="superscript"/>
        <sz val="10"/>
        <rFont val="Arial"/>
        <family val="2"/>
      </rPr>
      <t>1</t>
    </r>
  </si>
  <si>
    <t>RELACIÓN DE ESQUEMAS BURSÁTILES Y DE COBERTURAS FINANCIERAS</t>
  </si>
  <si>
    <t>FORMATO DEL EJERCICIO Y DESTINO DE GASTO FEDERALIZADO Y REINTEGROS</t>
  </si>
  <si>
    <t>PROGRAMA O FONDO</t>
  </si>
  <si>
    <t>EJERCICIO</t>
  </si>
  <si>
    <t xml:space="preserve">DEVENGADO </t>
  </si>
  <si>
    <t>REINTEGRO</t>
  </si>
  <si>
    <t>DESTINO DE LOS RECURSOS</t>
  </si>
  <si>
    <t>“En Cumplimiento al odispuesto en los artículos 46, Fracción IV y 52 y 53 de la Ley General de Contabilidad Gubernamental, el Ente Público informa lo siguiente:”</t>
  </si>
  <si>
    <t>Prendas de protección personal</t>
  </si>
  <si>
    <t>Arrendamiento de vehículos terrestres marítimos, lacustres y fluviales para servidores públicos</t>
  </si>
  <si>
    <t xml:space="preserve">Otros Subsidios </t>
  </si>
  <si>
    <t xml:space="preserve">Ejercido </t>
  </si>
  <si>
    <t>Descripción de los Bienes o Servicios</t>
  </si>
  <si>
    <t xml:space="preserve">Partida </t>
  </si>
  <si>
    <t xml:space="preserve">           DICIEMBRE 2020</t>
  </si>
  <si>
    <t>DICIEMBRE 2020</t>
  </si>
  <si>
    <t xml:space="preserve">AVANCE EN EJECUCION  PRESUPUESTAL </t>
  </si>
  <si>
    <t>PROGRAMA ANUAL DE ADQUISICIONES</t>
  </si>
  <si>
    <t xml:space="preserve">PROVENIENTES DE INGRESOS POR VENTA DE BIENES,PRESTACIÓN DE SERVICIOS Y OTROS INGRESOS </t>
  </si>
  <si>
    <t>PROVENIENTES DE INGRESOS POR VENTA DE BIENES, PRESTACIÓN DE SERVICIOS Y OTROS INGRESOS</t>
  </si>
  <si>
    <t xml:space="preserve">         DICIEMBRE 2021</t>
  </si>
  <si>
    <r>
      <t xml:space="preserve"> DICIEMBRE 2021</t>
    </r>
    <r>
      <rPr>
        <b/>
        <sz val="13.5"/>
        <color theme="0"/>
        <rFont val="Arial"/>
        <family val="2"/>
      </rPr>
      <t xml:space="preserve"> .</t>
    </r>
  </si>
  <si>
    <t>DICIEMBRE 2021</t>
  </si>
  <si>
    <t>DEFINITIVOS DEL 01 DE ENERO AL 31 DE DICIEMBRE DE 2021</t>
  </si>
  <si>
    <t>DEFINITIVOS DEL 01 DE ENERO AL 31 DE DICIEMBRE DE 2021 Y 2020</t>
  </si>
  <si>
    <t>DEFINITIVOS  AL 31 DE DICIEMBRE DEL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</si>
</sst>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#,##0.0000000000"/>
    <numFmt numFmtId="166" formatCode="#,##0.000000000"/>
    <numFmt numFmtId="167" formatCode="0.00_ ;[Red]\-0.00\ "/>
    <numFmt numFmtId="169" formatCode="_-[$€-2]* #,##0.00_-;\-[$€-2]* #,##0.00_-;_-[$€-2]* &quot;-&quot;??_-"/>
    <numFmt numFmtId="170" formatCode="0.0%"/>
    <numFmt numFmtId="171" formatCode="#,##0_ ;\-#,##0\ "/>
    <numFmt numFmtId="173" formatCode="General_)"/>
    <numFmt numFmtId="175" formatCode="_(* #,##0.00_);_(* \(#,##0.00\);_(* &quot;-&quot;??_);_(@_)"/>
    <numFmt numFmtId="176" formatCode="_(&quot;$&quot;* #,##0.00_);_(&quot;$&quot;* \(#,##0.00\);_(&quot;$&quot;* &quot;-&quot;??_);_(@_)"/>
    <numFmt numFmtId="177" formatCode="0_ ;\-0\ "/>
    <numFmt numFmtId="179" formatCode="dd/mm/yy;@"/>
    <numFmt numFmtId="180" formatCode="d/mm/yy;@"/>
  </numFmts>
  <fonts count="14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 Narrow"/>
      <family val="2"/>
    </font>
    <font>
      <sz val="10"/>
      <name val="Arial Narrow"/>
      <family val="2"/>
    </font>
    <font>
      <sz val="9"/>
      <name val="Arial"/>
      <family val="2"/>
    </font>
    <font>
      <b/>
      <sz val="9"/>
      <name val="Arial Narrow"/>
      <family val="2"/>
    </font>
    <font>
      <sz val="10"/>
      <name val="Arial"/>
      <family val="2"/>
    </font>
    <font>
      <b/>
      <sz val="11"/>
      <name val="Arial Narrow"/>
      <family val="2"/>
    </font>
    <font>
      <sz val="11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11"/>
      <name val="Calibri"/>
      <family val="2"/>
    </font>
    <font>
      <sz val="12"/>
      <name val="Calibri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8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u/>
      <sz val="10"/>
      <name val="Arial"/>
      <family val="2"/>
    </font>
    <font>
      <sz val="10"/>
      <name val="Times New Roman"/>
      <family val="1"/>
    </font>
    <font>
      <b/>
      <sz val="14"/>
      <name val="Calibri"/>
      <family val="2"/>
      <scheme val="minor"/>
    </font>
    <font>
      <sz val="8"/>
      <name val="Arial"/>
      <family val="2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b/>
      <sz val="13"/>
      <name val="Arial"/>
      <family val="2"/>
    </font>
    <font>
      <b/>
      <sz val="16"/>
      <name val="Calibri"/>
      <family val="2"/>
      <scheme val="minor"/>
    </font>
    <font>
      <sz val="10"/>
      <name val="Arial"/>
      <family val="2"/>
    </font>
    <font>
      <b/>
      <sz val="17"/>
      <name val="Calibri"/>
      <family val="2"/>
      <scheme val="minor"/>
    </font>
    <font>
      <b/>
      <sz val="18"/>
      <name val="Arial Narrow"/>
      <family val="2"/>
    </font>
    <font>
      <b/>
      <sz val="13"/>
      <name val="Arial Narrow"/>
      <family val="2"/>
    </font>
    <font>
      <b/>
      <sz val="9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16"/>
      <name val="Arial Narrow"/>
      <family val="2"/>
    </font>
    <font>
      <b/>
      <sz val="8"/>
      <name val="Arial"/>
      <family val="2"/>
    </font>
    <font>
      <sz val="10"/>
      <color theme="0"/>
      <name val="Arial Narrow"/>
      <family val="2"/>
    </font>
    <font>
      <b/>
      <sz val="10"/>
      <color theme="0"/>
      <name val="Arial"/>
      <family val="2"/>
    </font>
    <font>
      <sz val="11"/>
      <color theme="0"/>
      <name val="Arial Narrow"/>
      <family val="2"/>
    </font>
    <font>
      <b/>
      <sz val="11"/>
      <color theme="0"/>
      <name val="Arial"/>
      <family val="2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sz val="10"/>
      <color rgb="FFFF0000"/>
      <name val="Arial Narrow"/>
      <family val="2"/>
    </font>
    <font>
      <b/>
      <sz val="12"/>
      <color rgb="FFFF0000"/>
      <name val="Arial Narrow"/>
      <family val="2"/>
    </font>
    <font>
      <sz val="12"/>
      <color rgb="FFFF0000"/>
      <name val="Calibri"/>
      <family val="2"/>
    </font>
    <font>
      <b/>
      <sz val="10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4"/>
      <color rgb="FF000000"/>
      <name val="Arial"/>
      <family val="2"/>
    </font>
    <font>
      <sz val="12"/>
      <color rgb="FF000000"/>
      <name val="Arial"/>
      <family val="2"/>
    </font>
    <font>
      <b/>
      <sz val="11.5"/>
      <name val="Arial"/>
      <family val="2"/>
    </font>
    <font>
      <b/>
      <u/>
      <sz val="11.5"/>
      <name val="Arial"/>
      <family val="2"/>
    </font>
    <font>
      <b/>
      <sz val="12"/>
      <color theme="0"/>
      <name val="Arial"/>
      <family val="2"/>
    </font>
    <font>
      <sz val="11"/>
      <color theme="0" tint="-0.249977111117893"/>
      <name val="Calibri"/>
      <family val="2"/>
    </font>
    <font>
      <sz val="11"/>
      <color theme="0"/>
      <name val="Calibri"/>
      <family val="2"/>
    </font>
    <font>
      <b/>
      <sz val="10"/>
      <color theme="1"/>
      <name val="Arial Narrow"/>
      <family val="2"/>
    </font>
    <font>
      <b/>
      <sz val="12"/>
      <color rgb="FF000000"/>
      <name val="Arial"/>
      <family val="2"/>
    </font>
    <font>
      <b/>
      <u/>
      <sz val="12"/>
      <name val="Arial"/>
      <family val="2"/>
    </font>
    <font>
      <sz val="12"/>
      <color theme="0"/>
      <name val="Arial"/>
      <family val="2"/>
    </font>
    <font>
      <b/>
      <sz val="12"/>
      <color theme="0" tint="-0.34998626667073579"/>
      <name val="Arial"/>
      <family val="2"/>
    </font>
    <font>
      <b/>
      <sz val="12"/>
      <color rgb="FFFF0000"/>
      <name val="Arial"/>
      <family val="2"/>
    </font>
    <font>
      <sz val="10"/>
      <color theme="0" tint="-0.34998626667073579"/>
      <name val="Arial Narrow"/>
      <family val="2"/>
    </font>
    <font>
      <b/>
      <sz val="10"/>
      <color theme="2" tint="-0.249977111117893"/>
      <name val="Arial Narrow"/>
      <family val="2"/>
    </font>
    <font>
      <sz val="11"/>
      <color rgb="FFFF00FF"/>
      <name val="Lucida Console"/>
      <family val="3"/>
    </font>
    <font>
      <sz val="11"/>
      <color theme="7" tint="-0.249977111117893"/>
      <name val="Calibri"/>
      <family val="2"/>
      <scheme val="minor"/>
    </font>
    <font>
      <sz val="14"/>
      <color theme="7" tint="-0.249977111117893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sz val="12"/>
      <color theme="0"/>
      <name val="Calibri"/>
      <family val="2"/>
    </font>
    <font>
      <sz val="12"/>
      <color rgb="FF000000"/>
      <name val="Calibri"/>
      <family val="2"/>
    </font>
    <font>
      <u/>
      <sz val="12"/>
      <name val="Arial"/>
      <family val="2"/>
    </font>
    <font>
      <b/>
      <sz val="12"/>
      <color theme="0"/>
      <name val="Calibri"/>
      <family val="2"/>
    </font>
    <font>
      <sz val="12"/>
      <color theme="0" tint="-0.34998626667073579"/>
      <name val="Calibri"/>
      <family val="2"/>
    </font>
    <font>
      <b/>
      <sz val="12"/>
      <color theme="0" tint="-0.34998626667073579"/>
      <name val="Calibri"/>
      <family val="2"/>
    </font>
    <font>
      <sz val="12"/>
      <color theme="0" tint="-0.34998626667073579"/>
      <name val="Arial Narrow"/>
      <family val="2"/>
    </font>
    <font>
      <sz val="12"/>
      <name val="Calibri"/>
      <family val="2"/>
      <scheme val="minor"/>
    </font>
    <font>
      <b/>
      <sz val="12"/>
      <color theme="0" tint="-0.34998626667073579"/>
      <name val="Arial Narrow"/>
      <family val="2"/>
    </font>
    <font>
      <sz val="12"/>
      <color theme="0" tint="-0.34998626667073579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Arial Narrow"/>
      <family val="2"/>
    </font>
    <font>
      <b/>
      <sz val="12"/>
      <color theme="2" tint="-0.249977111117893"/>
      <name val="Arial Narrow"/>
      <family val="2"/>
    </font>
    <font>
      <sz val="12"/>
      <color theme="2" tint="-0.249977111117893"/>
      <name val="Arial Narrow"/>
      <family val="2"/>
    </font>
    <font>
      <sz val="12"/>
      <color theme="1"/>
      <name val="Arial Narrow"/>
      <family val="2"/>
    </font>
    <font>
      <sz val="12"/>
      <color theme="0"/>
      <name val="Arial Narrow"/>
      <family val="2"/>
    </font>
    <font>
      <sz val="12"/>
      <color theme="0" tint="-0.499984740745262"/>
      <name val="Arial Narrow"/>
      <family val="2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FF0000"/>
      <name val="Arial"/>
      <family val="2"/>
    </font>
    <font>
      <sz val="11"/>
      <color rgb="FFFF0000"/>
      <name val="Calibri"/>
      <family val="2"/>
    </font>
    <font>
      <b/>
      <sz val="10"/>
      <color rgb="FFFF0000"/>
      <name val="Arial Narrow"/>
      <family val="2"/>
    </font>
    <font>
      <b/>
      <sz val="20"/>
      <color rgb="FFFF0000"/>
      <name val="Calibri"/>
      <family val="2"/>
      <scheme val="minor"/>
    </font>
    <font>
      <b/>
      <u/>
      <sz val="11"/>
      <name val="Calibri"/>
      <family val="2"/>
      <scheme val="minor"/>
    </font>
    <font>
      <b/>
      <u val="singleAccounting"/>
      <sz val="11"/>
      <color rgb="FFFF0000"/>
      <name val="Calibri"/>
      <family val="2"/>
      <scheme val="minor"/>
    </font>
    <font>
      <b/>
      <sz val="12"/>
      <color rgb="FFFF0000"/>
      <name val="Calibri"/>
      <family val="2"/>
    </font>
    <font>
      <sz val="13"/>
      <name val="Arial"/>
      <family val="2"/>
    </font>
    <font>
      <sz val="10"/>
      <color theme="1"/>
      <name val="Calibri"/>
      <family val="2"/>
    </font>
    <font>
      <b/>
      <u/>
      <sz val="10"/>
      <name val="Arial"/>
      <family val="2"/>
    </font>
    <font>
      <b/>
      <sz val="10"/>
      <color theme="0"/>
      <name val="Calibri"/>
      <family val="2"/>
    </font>
    <font>
      <b/>
      <sz val="10"/>
      <color theme="0" tint="-0.34998626667073579"/>
      <name val="Calibri"/>
      <family val="2"/>
    </font>
    <font>
      <b/>
      <sz val="11"/>
      <color theme="0"/>
      <name val="Arial Narrow"/>
      <family val="2"/>
    </font>
    <font>
      <sz val="10"/>
      <color theme="0"/>
      <name val="Calibri"/>
      <family val="2"/>
    </font>
    <font>
      <sz val="14"/>
      <name val="Arial"/>
      <family val="2"/>
    </font>
    <font>
      <b/>
      <sz val="12"/>
      <name val="Calibri"/>
      <family val="2"/>
    </font>
    <font>
      <u/>
      <sz val="7.7"/>
      <color theme="10"/>
      <name val="Calibri"/>
      <family val="2"/>
    </font>
    <font>
      <b/>
      <sz val="14"/>
      <color theme="0"/>
      <name val="Arial Narrow"/>
      <family val="2"/>
    </font>
    <font>
      <sz val="11.5"/>
      <name val="Arial"/>
      <family val="2"/>
    </font>
    <font>
      <sz val="11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name val="Arial Narrow"/>
      <family val="2"/>
    </font>
    <font>
      <b/>
      <vertAlign val="superscript"/>
      <sz val="9"/>
      <name val="Arial"/>
      <family val="2"/>
    </font>
    <font>
      <vertAlign val="superscript"/>
      <sz val="9"/>
      <name val="Arial"/>
      <family val="2"/>
    </font>
    <font>
      <sz val="10"/>
      <name val="Calibri"/>
      <family val="2"/>
      <scheme val="minor"/>
    </font>
    <font>
      <b/>
      <sz val="11"/>
      <name val="Calibri"/>
      <family val="2"/>
    </font>
    <font>
      <sz val="10"/>
      <name val="Calibri"/>
      <family val="2"/>
    </font>
    <font>
      <sz val="13"/>
      <name val="Calibri"/>
      <family val="2"/>
      <scheme val="minor"/>
    </font>
    <font>
      <b/>
      <sz val="13"/>
      <name val="Calibri"/>
      <family val="2"/>
      <scheme val="minor"/>
    </font>
    <font>
      <sz val="16"/>
      <name val="Arial"/>
      <family val="2"/>
    </font>
    <font>
      <u/>
      <sz val="11"/>
      <color theme="10"/>
      <name val="Calibri"/>
      <family val="2"/>
      <scheme val="minor"/>
    </font>
    <font>
      <b/>
      <sz val="13.5"/>
      <name val="Arial Narrow"/>
      <family val="2"/>
    </font>
    <font>
      <sz val="13.5"/>
      <name val="Calibri"/>
      <family val="2"/>
      <scheme val="minor"/>
    </font>
    <font>
      <b/>
      <sz val="12.5"/>
      <name val="Arial"/>
      <family val="2"/>
    </font>
    <font>
      <b/>
      <u/>
      <sz val="16"/>
      <name val="Arial"/>
      <family val="2"/>
    </font>
    <font>
      <u/>
      <sz val="16"/>
      <name val="Arial"/>
      <family val="2"/>
    </font>
    <font>
      <sz val="12"/>
      <name val="Times New Roman"/>
      <family val="1"/>
    </font>
    <font>
      <vertAlign val="superscript"/>
      <sz val="10"/>
      <name val="Arial"/>
      <family val="2"/>
    </font>
    <font>
      <sz val="7"/>
      <name val="Arial"/>
      <family val="2"/>
    </font>
    <font>
      <b/>
      <sz val="15"/>
      <name val="Arial Narrow"/>
      <family val="2"/>
    </font>
    <font>
      <sz val="8"/>
      <name val="Times New Roman"/>
      <family val="1"/>
    </font>
    <font>
      <b/>
      <sz val="13.5"/>
      <name val="Arial"/>
      <family val="2"/>
    </font>
    <font>
      <b/>
      <sz val="13.5"/>
      <color theme="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8C990"/>
        <bgColor rgb="FF000000"/>
      </patternFill>
    </fill>
    <fill>
      <patternFill patternType="solid">
        <fgColor rgb="FFBECB95"/>
        <bgColor rgb="FF000000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</borders>
  <cellStyleXfs count="1775">
    <xf numFmtId="0" fontId="0" fillId="0" borderId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9" fontId="1" fillId="0" borderId="0" applyFont="0" applyFill="0" applyBorder="0" applyAlignment="0" applyProtection="0"/>
    <xf numFmtId="175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35" fillId="0" borderId="0"/>
    <xf numFmtId="0" fontId="6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6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6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175" fontId="17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6" fillId="0" borderId="0"/>
    <xf numFmtId="175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3" fillId="0" borderId="0" applyNumberFormat="0" applyFill="0" applyBorder="0" applyAlignment="0" applyProtection="0">
      <alignment vertical="top"/>
      <protection locked="0"/>
    </xf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57">
    <xf numFmtId="0" fontId="0" fillId="0" borderId="0" xfId="0"/>
    <xf numFmtId="0" fontId="3" fillId="0" borderId="0" xfId="0" applyFont="1" applyFill="1" applyBorder="1"/>
    <xf numFmtId="3" fontId="7" fillId="0" borderId="0" xfId="3" applyNumberFormat="1" applyFont="1" applyFill="1" applyBorder="1"/>
    <xf numFmtId="3" fontId="8" fillId="0" borderId="0" xfId="3" applyNumberFormat="1" applyFont="1" applyFill="1"/>
    <xf numFmtId="3" fontId="10" fillId="0" borderId="0" xfId="3" applyNumberFormat="1" applyFont="1" applyFill="1" applyBorder="1"/>
    <xf numFmtId="3" fontId="6" fillId="0" borderId="0" xfId="3" applyNumberFormat="1" applyFont="1" applyFill="1" applyBorder="1" applyAlignment="1">
      <alignment horizontal="right"/>
    </xf>
    <xf numFmtId="3" fontId="25" fillId="0" borderId="4" xfId="2" applyNumberFormat="1" applyFont="1" applyFill="1" applyBorder="1" applyAlignment="1">
      <alignment vertical="center"/>
    </xf>
    <xf numFmtId="43" fontId="3" fillId="0" borderId="0" xfId="3" applyNumberFormat="1" applyFont="1" applyFill="1" applyBorder="1" applyAlignment="1">
      <alignment horizontal="right"/>
    </xf>
    <xf numFmtId="43" fontId="25" fillId="0" borderId="4" xfId="1" applyFont="1" applyFill="1" applyBorder="1" applyAlignment="1">
      <alignment vertical="center"/>
    </xf>
    <xf numFmtId="164" fontId="25" fillId="0" borderId="4" xfId="1" applyNumberFormat="1" applyFont="1" applyFill="1" applyBorder="1" applyAlignment="1">
      <alignment vertical="center"/>
    </xf>
    <xf numFmtId="44" fontId="3" fillId="0" borderId="0" xfId="3" applyFont="1" applyFill="1" applyBorder="1" applyAlignment="1">
      <alignment horizontal="right"/>
    </xf>
    <xf numFmtId="41" fontId="6" fillId="0" borderId="0" xfId="3" applyNumberFormat="1" applyFont="1" applyFill="1" applyBorder="1" applyAlignment="1">
      <alignment horizontal="right" vertical="center"/>
    </xf>
    <xf numFmtId="3" fontId="6" fillId="0" borderId="0" xfId="3" applyNumberFormat="1" applyFont="1" applyFill="1" applyBorder="1" applyAlignment="1">
      <alignment horizontal="right" vertical="center"/>
    </xf>
    <xf numFmtId="41" fontId="6" fillId="0" borderId="0" xfId="3" applyNumberFormat="1" applyFont="1" applyFill="1" applyBorder="1" applyAlignment="1">
      <alignment horizontal="right"/>
    </xf>
    <xf numFmtId="41" fontId="19" fillId="0" borderId="0" xfId="3" applyNumberFormat="1" applyFont="1" applyFill="1" applyBorder="1" applyAlignment="1">
      <alignment horizontal="right" vertical="center"/>
    </xf>
    <xf numFmtId="0" fontId="19" fillId="0" borderId="0" xfId="0" applyFont="1"/>
    <xf numFmtId="3" fontId="19" fillId="0" borderId="0" xfId="3" applyNumberFormat="1" applyFont="1" applyFill="1" applyBorder="1" applyAlignment="1">
      <alignment horizontal="right"/>
    </xf>
    <xf numFmtId="42" fontId="18" fillId="0" borderId="0" xfId="0" applyNumberFormat="1" applyFont="1" applyFill="1" applyBorder="1"/>
    <xf numFmtId="164" fontId="23" fillId="0" borderId="13" xfId="1" applyNumberFormat="1" applyFont="1" applyFill="1" applyBorder="1" applyAlignment="1"/>
    <xf numFmtId="164" fontId="8" fillId="0" borderId="0" xfId="1" applyNumberFormat="1" applyFont="1" applyAlignment="1"/>
    <xf numFmtId="164" fontId="14" fillId="0" borderId="13" xfId="1" applyNumberFormat="1" applyFont="1" applyFill="1" applyBorder="1" applyAlignment="1"/>
    <xf numFmtId="164" fontId="23" fillId="0" borderId="11" xfId="1" applyNumberFormat="1" applyFont="1" applyFill="1" applyBorder="1" applyAlignment="1"/>
    <xf numFmtId="164" fontId="14" fillId="0" borderId="11" xfId="1" applyNumberFormat="1" applyFont="1" applyFill="1" applyBorder="1" applyAlignment="1"/>
    <xf numFmtId="0" fontId="3" fillId="0" borderId="0" xfId="0" applyFont="1" applyBorder="1"/>
    <xf numFmtId="164" fontId="14" fillId="0" borderId="12" xfId="1" applyNumberFormat="1" applyFont="1" applyFill="1" applyBorder="1"/>
    <xf numFmtId="164" fontId="34" fillId="0" borderId="0" xfId="1" applyNumberFormat="1" applyFont="1" applyFill="1" applyAlignment="1"/>
    <xf numFmtId="164" fontId="5" fillId="0" borderId="0" xfId="1" applyNumberFormat="1" applyFont="1" applyFill="1" applyAlignment="1">
      <alignment horizontal="center"/>
    </xf>
    <xf numFmtId="164" fontId="8" fillId="0" borderId="0" xfId="1" applyNumberFormat="1" applyFont="1" applyFill="1"/>
    <xf numFmtId="0" fontId="19" fillId="0" borderId="0" xfId="0" applyFont="1" applyFill="1"/>
    <xf numFmtId="41" fontId="6" fillId="0" borderId="0" xfId="3" applyNumberFormat="1" applyFont="1" applyFill="1" applyBorder="1" applyAlignment="1">
      <alignment horizontal="center"/>
    </xf>
    <xf numFmtId="171" fontId="16" fillId="0" borderId="4" xfId="3" applyNumberFormat="1" applyFont="1" applyFill="1" applyBorder="1" applyAlignment="1">
      <alignment horizontal="right"/>
    </xf>
    <xf numFmtId="43" fontId="18" fillId="0" borderId="0" xfId="3" applyNumberFormat="1" applyFont="1" applyFill="1" applyBorder="1"/>
    <xf numFmtId="41" fontId="3" fillId="0" borderId="0" xfId="3" applyNumberFormat="1" applyFont="1" applyFill="1" applyBorder="1"/>
    <xf numFmtId="43" fontId="19" fillId="0" borderId="0" xfId="3" applyNumberFormat="1" applyFont="1" applyFill="1" applyBorder="1"/>
    <xf numFmtId="3" fontId="19" fillId="0" borderId="0" xfId="3" applyNumberFormat="1" applyFont="1" applyFill="1" applyBorder="1" applyAlignment="1">
      <alignment horizontal="right" vertical="center"/>
    </xf>
    <xf numFmtId="164" fontId="11" fillId="0" borderId="0" xfId="1" applyNumberFormat="1" applyFont="1" applyBorder="1" applyAlignment="1"/>
    <xf numFmtId="0" fontId="19" fillId="0" borderId="0" xfId="0" applyFont="1" applyFill="1" applyAlignment="1">
      <alignment vertical="center"/>
    </xf>
    <xf numFmtId="44" fontId="21" fillId="0" borderId="0" xfId="3" applyFont="1" applyFill="1" applyBorder="1"/>
    <xf numFmtId="43" fontId="19" fillId="0" borderId="0" xfId="1" applyFont="1" applyFill="1"/>
    <xf numFmtId="0" fontId="3" fillId="0" borderId="0" xfId="0" applyFont="1" applyFill="1"/>
    <xf numFmtId="44" fontId="3" fillId="0" borderId="0" xfId="3" applyFont="1" applyFill="1"/>
    <xf numFmtId="3" fontId="3" fillId="0" borderId="0" xfId="3" applyNumberFormat="1" applyFont="1" applyFill="1" applyBorder="1"/>
    <xf numFmtId="0" fontId="31" fillId="0" borderId="0" xfId="0" applyFont="1" applyAlignment="1"/>
    <xf numFmtId="10" fontId="39" fillId="0" borderId="0" xfId="0" applyNumberFormat="1" applyFont="1" applyAlignment="1"/>
    <xf numFmtId="0" fontId="31" fillId="0" borderId="0" xfId="0" applyFont="1" applyFill="1" applyAlignment="1"/>
    <xf numFmtId="0" fontId="2" fillId="0" borderId="0" xfId="0" applyFont="1" applyFill="1" applyAlignment="1"/>
    <xf numFmtId="10" fontId="5" fillId="0" borderId="0" xfId="0" applyNumberFormat="1" applyFont="1" applyFill="1" applyAlignment="1"/>
    <xf numFmtId="10" fontId="5" fillId="0" borderId="0" xfId="0" applyNumberFormat="1" applyFont="1" applyFill="1" applyAlignment="1">
      <alignment horizontal="center"/>
    </xf>
    <xf numFmtId="44" fontId="2" fillId="0" borderId="0" xfId="3" applyFont="1" applyFill="1" applyBorder="1"/>
    <xf numFmtId="10" fontId="41" fillId="0" borderId="0" xfId="0" applyNumberFormat="1" applyFont="1" applyFill="1"/>
    <xf numFmtId="10" fontId="41" fillId="0" borderId="0" xfId="3" applyNumberFormat="1" applyFont="1" applyFill="1"/>
    <xf numFmtId="0" fontId="2" fillId="0" borderId="0" xfId="0" applyFont="1" applyFill="1" applyBorder="1"/>
    <xf numFmtId="44" fontId="3" fillId="0" borderId="0" xfId="3" applyFont="1" applyFill="1" applyBorder="1"/>
    <xf numFmtId="42" fontId="2" fillId="0" borderId="0" xfId="0" applyNumberFormat="1" applyFont="1" applyFill="1" applyBorder="1"/>
    <xf numFmtId="44" fontId="2" fillId="0" borderId="0" xfId="5" applyNumberFormat="1" applyFont="1" applyFill="1" applyBorder="1"/>
    <xf numFmtId="0" fontId="2" fillId="0" borderId="0" xfId="0" applyFont="1" applyFill="1" applyBorder="1" applyAlignment="1"/>
    <xf numFmtId="0" fontId="3" fillId="0" borderId="0" xfId="0" applyFont="1" applyBorder="1" applyAlignment="1"/>
    <xf numFmtId="0" fontId="2" fillId="0" borderId="0" xfId="0" applyFont="1" applyBorder="1" applyAlignment="1"/>
    <xf numFmtId="10" fontId="6" fillId="0" borderId="0" xfId="3" applyNumberFormat="1" applyFont="1" applyFill="1" applyBorder="1" applyAlignment="1">
      <alignment horizontal="right" vertical="center"/>
    </xf>
    <xf numFmtId="43" fontId="6" fillId="0" borderId="0" xfId="3" applyNumberFormat="1" applyFont="1" applyFill="1" applyBorder="1"/>
    <xf numFmtId="164" fontId="6" fillId="0" borderId="0" xfId="1" applyNumberFormat="1" applyFont="1" applyFill="1"/>
    <xf numFmtId="10" fontId="6" fillId="0" borderId="0" xfId="3" applyNumberFormat="1" applyFont="1" applyFill="1" applyBorder="1" applyAlignment="1">
      <alignment horizontal="right"/>
    </xf>
    <xf numFmtId="10" fontId="11" fillId="0" borderId="0" xfId="3" applyNumberFormat="1" applyFont="1" applyFill="1" applyBorder="1" applyAlignment="1">
      <alignment horizontal="right"/>
    </xf>
    <xf numFmtId="10" fontId="6" fillId="0" borderId="0" xfId="3" applyNumberFormat="1" applyFont="1" applyFill="1" applyBorder="1" applyAlignment="1">
      <alignment horizontal="right" vertical="top" wrapText="1"/>
    </xf>
    <xf numFmtId="4" fontId="0" fillId="0" borderId="0" xfId="0" applyNumberFormat="1"/>
    <xf numFmtId="49" fontId="0" fillId="0" borderId="0" xfId="0" applyNumberFormat="1"/>
    <xf numFmtId="43" fontId="0" fillId="0" borderId="0" xfId="1" applyFont="1"/>
    <xf numFmtId="0" fontId="49" fillId="0" borderId="0" xfId="0" applyFont="1"/>
    <xf numFmtId="0" fontId="51" fillId="0" borderId="0" xfId="0" applyFont="1" applyFill="1" applyBorder="1" applyAlignment="1"/>
    <xf numFmtId="44" fontId="3" fillId="0" borderId="0" xfId="3" applyFont="1" applyFill="1" applyAlignment="1">
      <alignment vertical="center"/>
    </xf>
    <xf numFmtId="0" fontId="55" fillId="0" borderId="0" xfId="0" applyFont="1" applyBorder="1"/>
    <xf numFmtId="0" fontId="33" fillId="0" borderId="0" xfId="0" applyFont="1" applyBorder="1" applyAlignment="1">
      <alignment horizontal="center" wrapText="1"/>
    </xf>
    <xf numFmtId="0" fontId="33" fillId="0" borderId="0" xfId="0" applyFont="1" applyBorder="1" applyAlignment="1">
      <alignment horizontal="center" vertical="top" wrapText="1"/>
    </xf>
    <xf numFmtId="0" fontId="55" fillId="0" borderId="0" xfId="0" applyFont="1" applyBorder="1" applyAlignment="1">
      <alignment vertical="top" wrapText="1"/>
    </xf>
    <xf numFmtId="43" fontId="56" fillId="0" borderId="0" xfId="40" applyFont="1" applyBorder="1"/>
    <xf numFmtId="0" fontId="16" fillId="6" borderId="0" xfId="0" applyFont="1" applyFill="1" applyBorder="1" applyAlignment="1">
      <alignment horizontal="left" vertical="center"/>
    </xf>
    <xf numFmtId="43" fontId="60" fillId="6" borderId="0" xfId="40" applyFont="1" applyFill="1" applyBorder="1" applyAlignment="1">
      <alignment horizontal="center" vertical="center"/>
    </xf>
    <xf numFmtId="43" fontId="26" fillId="6" borderId="0" xfId="40" applyFont="1" applyFill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43" fontId="25" fillId="0" borderId="0" xfId="40" applyFont="1" applyFill="1" applyBorder="1" applyAlignment="1">
      <alignment vertical="center"/>
    </xf>
    <xf numFmtId="3" fontId="25" fillId="0" borderId="0" xfId="40" applyNumberFormat="1" applyFont="1" applyFill="1" applyBorder="1" applyAlignment="1">
      <alignment horizontal="right" vertical="center"/>
    </xf>
    <xf numFmtId="0" fontId="16" fillId="7" borderId="0" xfId="0" applyFont="1" applyFill="1" applyBorder="1" applyAlignment="1">
      <alignment vertical="center"/>
    </xf>
    <xf numFmtId="43" fontId="56" fillId="0" borderId="0" xfId="40" applyFont="1" applyFill="1" applyBorder="1"/>
    <xf numFmtId="0" fontId="16" fillId="0" borderId="0" xfId="0" applyFont="1" applyFill="1" applyAlignment="1">
      <alignment vertical="center"/>
    </xf>
    <xf numFmtId="0" fontId="16" fillId="3" borderId="0" xfId="0" applyFont="1" applyFill="1" applyAlignment="1">
      <alignment vertical="center"/>
    </xf>
    <xf numFmtId="0" fontId="16" fillId="3" borderId="0" xfId="0" applyFont="1" applyFill="1" applyAlignment="1">
      <alignment horizontal="right" vertical="center"/>
    </xf>
    <xf numFmtId="3" fontId="61" fillId="0" borderId="0" xfId="0" applyNumberFormat="1" applyFont="1" applyFill="1" applyBorder="1" applyAlignment="1">
      <alignment vertical="center"/>
    </xf>
    <xf numFmtId="10" fontId="47" fillId="0" borderId="0" xfId="41" applyNumberFormat="1" applyFont="1" applyFill="1" applyBorder="1" applyAlignment="1">
      <alignment vertical="top"/>
    </xf>
    <xf numFmtId="0" fontId="62" fillId="0" borderId="0" xfId="0" applyFont="1" applyBorder="1"/>
    <xf numFmtId="4" fontId="55" fillId="0" borderId="0" xfId="0" applyNumberFormat="1" applyFont="1" applyBorder="1"/>
    <xf numFmtId="0" fontId="55" fillId="0" borderId="0" xfId="0" applyFont="1" applyFill="1" applyBorder="1" applyAlignment="1">
      <alignment vertical="top" wrapText="1"/>
    </xf>
    <xf numFmtId="3" fontId="55" fillId="0" borderId="0" xfId="0" applyNumberFormat="1" applyFont="1" applyBorder="1"/>
    <xf numFmtId="3" fontId="33" fillId="0" borderId="0" xfId="0" applyNumberFormat="1" applyFont="1" applyBorder="1" applyAlignment="1">
      <alignment horizontal="center" wrapText="1"/>
    </xf>
    <xf numFmtId="43" fontId="56" fillId="0" borderId="0" xfId="40" applyFont="1" applyBorder="1" applyAlignment="1">
      <alignment horizontal="center"/>
    </xf>
    <xf numFmtId="0" fontId="14" fillId="6" borderId="0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 vertical="top" wrapText="1"/>
    </xf>
    <xf numFmtId="43" fontId="16" fillId="6" borderId="0" xfId="40" applyFont="1" applyFill="1" applyBorder="1" applyAlignment="1">
      <alignment horizontal="center" vertical="center"/>
    </xf>
    <xf numFmtId="49" fontId="16" fillId="6" borderId="0" xfId="40" applyNumberFormat="1" applyFont="1" applyFill="1" applyBorder="1" applyAlignment="1">
      <alignment horizontal="center" vertical="top" wrapText="1"/>
    </xf>
    <xf numFmtId="43" fontId="16" fillId="6" borderId="0" xfId="40" applyFont="1" applyFill="1" applyBorder="1" applyAlignment="1">
      <alignment horizontal="center" vertical="top" wrapText="1"/>
    </xf>
    <xf numFmtId="43" fontId="16" fillId="6" borderId="0" xfId="40" applyFont="1" applyFill="1" applyBorder="1" applyAlignment="1">
      <alignment horizontal="center" vertical="top"/>
    </xf>
    <xf numFmtId="49" fontId="56" fillId="0" borderId="0" xfId="40" applyNumberFormat="1" applyFont="1" applyBorder="1"/>
    <xf numFmtId="49" fontId="16" fillId="6" borderId="0" xfId="0" applyNumberFormat="1" applyFont="1" applyFill="1" applyBorder="1" applyAlignment="1">
      <alignment horizontal="left" vertical="top"/>
    </xf>
    <xf numFmtId="49" fontId="14" fillId="6" borderId="0" xfId="0" applyNumberFormat="1" applyFont="1" applyFill="1" applyBorder="1" applyAlignment="1">
      <alignment horizontal="center" vertical="top" wrapText="1"/>
    </xf>
    <xf numFmtId="49" fontId="66" fillId="6" borderId="0" xfId="40" applyNumberFormat="1" applyFont="1" applyFill="1" applyBorder="1" applyAlignment="1">
      <alignment horizontal="center" vertical="center"/>
    </xf>
    <xf numFmtId="3" fontId="26" fillId="6" borderId="0" xfId="40" applyNumberFormat="1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left" vertical="top"/>
    </xf>
    <xf numFmtId="49" fontId="66" fillId="0" borderId="0" xfId="40" applyNumberFormat="1" applyFont="1" applyFill="1" applyBorder="1" applyAlignment="1">
      <alignment horizontal="center" vertical="center"/>
    </xf>
    <xf numFmtId="3" fontId="26" fillId="0" borderId="0" xfId="40" applyNumberFormat="1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3" fontId="16" fillId="0" borderId="0" xfId="0" applyNumberFormat="1" applyFont="1" applyFill="1" applyBorder="1" applyAlignment="1">
      <alignment vertical="center"/>
    </xf>
    <xf numFmtId="4" fontId="16" fillId="0" borderId="0" xfId="0" applyNumberFormat="1" applyFont="1" applyFill="1" applyBorder="1" applyAlignment="1">
      <alignment vertical="center"/>
    </xf>
    <xf numFmtId="3" fontId="68" fillId="0" borderId="0" xfId="0" applyNumberFormat="1" applyFont="1" applyFill="1" applyBorder="1" applyAlignment="1">
      <alignment vertical="center"/>
    </xf>
    <xf numFmtId="43" fontId="55" fillId="0" borderId="0" xfId="1" applyFont="1" applyBorder="1"/>
    <xf numFmtId="43" fontId="33" fillId="0" borderId="0" xfId="1" applyFont="1" applyBorder="1" applyAlignment="1">
      <alignment horizontal="center" wrapText="1"/>
    </xf>
    <xf numFmtId="4" fontId="66" fillId="0" borderId="0" xfId="40" applyNumberFormat="1" applyFont="1" applyFill="1" applyBorder="1" applyAlignment="1">
      <alignment horizontal="center" vertical="center"/>
    </xf>
    <xf numFmtId="4" fontId="16" fillId="0" borderId="0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horizontal="right" vertical="center"/>
    </xf>
    <xf numFmtId="0" fontId="58" fillId="0" borderId="0" xfId="0" applyFont="1" applyFill="1" applyBorder="1" applyAlignment="1">
      <alignment vertical="center" wrapText="1"/>
    </xf>
    <xf numFmtId="4" fontId="25" fillId="0" borderId="0" xfId="1" applyNumberFormat="1" applyFont="1" applyFill="1" applyBorder="1" applyAlignment="1">
      <alignment horizontal="center" vertical="center"/>
    </xf>
    <xf numFmtId="4" fontId="25" fillId="0" borderId="0" xfId="40" applyNumberFormat="1" applyFont="1" applyFill="1" applyBorder="1" applyAlignment="1">
      <alignment horizontal="right" vertical="center" wrapText="1"/>
    </xf>
    <xf numFmtId="4" fontId="25" fillId="0" borderId="0" xfId="0" applyNumberFormat="1" applyFont="1" applyFill="1" applyBorder="1" applyAlignment="1">
      <alignment vertical="center" wrapText="1"/>
    </xf>
    <xf numFmtId="4" fontId="25" fillId="0" borderId="0" xfId="40" applyNumberFormat="1" applyFont="1" applyFill="1" applyBorder="1" applyAlignment="1">
      <alignment vertical="center"/>
    </xf>
    <xf numFmtId="4" fontId="67" fillId="0" borderId="0" xfId="40" applyNumberFormat="1" applyFont="1" applyFill="1" applyBorder="1" applyAlignment="1">
      <alignment vertical="center"/>
    </xf>
    <xf numFmtId="43" fontId="67" fillId="0" borderId="0" xfId="1" applyFont="1" applyFill="1" applyBorder="1" applyAlignment="1">
      <alignment vertical="center"/>
    </xf>
    <xf numFmtId="4" fontId="25" fillId="0" borderId="0" xfId="0" applyNumberFormat="1" applyFont="1" applyFill="1" applyBorder="1" applyAlignment="1">
      <alignment vertical="center"/>
    </xf>
    <xf numFmtId="43" fontId="56" fillId="0" borderId="0" xfId="40" applyFont="1" applyBorder="1" applyAlignment="1">
      <alignment vertical="center"/>
    </xf>
    <xf numFmtId="0" fontId="58" fillId="0" borderId="0" xfId="0" applyFont="1" applyBorder="1" applyAlignment="1">
      <alignment vertical="center" wrapText="1"/>
    </xf>
    <xf numFmtId="0" fontId="25" fillId="0" borderId="0" xfId="0" applyFont="1" applyBorder="1" applyAlignment="1">
      <alignment vertical="center" wrapText="1"/>
    </xf>
    <xf numFmtId="4" fontId="61" fillId="0" borderId="0" xfId="0" applyNumberFormat="1" applyFont="1" applyFill="1" applyBorder="1" applyAlignment="1">
      <alignment vertical="center"/>
    </xf>
    <xf numFmtId="43" fontId="16" fillId="0" borderId="0" xfId="1" applyFont="1" applyFill="1" applyBorder="1" applyAlignment="1">
      <alignment vertical="center"/>
    </xf>
    <xf numFmtId="43" fontId="68" fillId="0" borderId="0" xfId="1" applyFont="1" applyFill="1" applyBorder="1" applyAlignment="1">
      <alignment vertical="center"/>
    </xf>
    <xf numFmtId="0" fontId="0" fillId="11" borderId="0" xfId="0" applyFill="1"/>
    <xf numFmtId="43" fontId="73" fillId="0" borderId="0" xfId="1" applyFont="1" applyFill="1"/>
    <xf numFmtId="0" fontId="73" fillId="0" borderId="0" xfId="0" applyFont="1" applyFill="1"/>
    <xf numFmtId="2" fontId="73" fillId="0" borderId="0" xfId="0" applyNumberFormat="1" applyFont="1" applyFill="1"/>
    <xf numFmtId="43" fontId="73" fillId="11" borderId="0" xfId="1" applyFont="1" applyFill="1"/>
    <xf numFmtId="0" fontId="74" fillId="11" borderId="0" xfId="0" applyFont="1" applyFill="1" applyAlignment="1">
      <alignment horizontal="center"/>
    </xf>
    <xf numFmtId="49" fontId="73" fillId="0" borderId="0" xfId="0" applyNumberFormat="1" applyFont="1" applyFill="1"/>
    <xf numFmtId="14" fontId="73" fillId="0" borderId="0" xfId="0" applyNumberFormat="1" applyFont="1" applyFill="1"/>
    <xf numFmtId="14" fontId="75" fillId="14" borderId="0" xfId="0" applyNumberFormat="1" applyFont="1" applyFill="1"/>
    <xf numFmtId="0" fontId="0" fillId="9" borderId="0" xfId="0" applyFill="1"/>
    <xf numFmtId="49" fontId="0" fillId="9" borderId="0" xfId="0" applyNumberFormat="1" applyFill="1"/>
    <xf numFmtId="43" fontId="0" fillId="0" borderId="0" xfId="0" applyNumberFormat="1"/>
    <xf numFmtId="0" fontId="0" fillId="12" borderId="0" xfId="0" applyFill="1"/>
    <xf numFmtId="0" fontId="73" fillId="0" borderId="0" xfId="0" applyFont="1" applyFill="1" applyAlignment="1">
      <alignment vertical="center" wrapText="1"/>
    </xf>
    <xf numFmtId="14" fontId="73" fillId="11" borderId="0" xfId="0" applyNumberFormat="1" applyFont="1" applyFill="1" applyAlignment="1">
      <alignment horizontal="center" vertical="center"/>
    </xf>
    <xf numFmtId="0" fontId="73" fillId="0" borderId="0" xfId="0" applyFont="1" applyFill="1" applyAlignment="1">
      <alignment vertical="center"/>
    </xf>
    <xf numFmtId="43" fontId="77" fillId="0" borderId="0" xfId="1" applyFont="1" applyFill="1"/>
    <xf numFmtId="49" fontId="73" fillId="0" borderId="0" xfId="0" applyNumberFormat="1" applyFont="1" applyFill="1" applyAlignment="1">
      <alignment vertical="center"/>
    </xf>
    <xf numFmtId="0" fontId="0" fillId="0" borderId="0" xfId="0" applyAlignment="1">
      <alignment wrapText="1"/>
    </xf>
    <xf numFmtId="0" fontId="0" fillId="0" borderId="0" xfId="0" applyFill="1"/>
    <xf numFmtId="164" fontId="25" fillId="0" borderId="0" xfId="1" applyNumberFormat="1" applyFont="1" applyFill="1" applyBorder="1" applyAlignment="1">
      <alignment horizontal="right" vertical="center" wrapText="1"/>
    </xf>
    <xf numFmtId="164" fontId="16" fillId="0" borderId="0" xfId="1" applyNumberFormat="1" applyFont="1" applyFill="1" applyBorder="1" applyAlignment="1">
      <alignment horizontal="right" vertical="center" wrapText="1"/>
    </xf>
    <xf numFmtId="0" fontId="16" fillId="7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167" fontId="16" fillId="0" borderId="0" xfId="0" applyNumberFormat="1" applyFont="1" applyFill="1" applyBorder="1" applyAlignment="1">
      <alignment horizontal="left" vertical="center" wrapText="1"/>
    </xf>
    <xf numFmtId="4" fontId="16" fillId="0" borderId="0" xfId="40" applyNumberFormat="1" applyFont="1" applyFill="1" applyBorder="1" applyAlignment="1">
      <alignment vertical="center" wrapText="1"/>
    </xf>
    <xf numFmtId="4" fontId="61" fillId="0" borderId="0" xfId="40" applyNumberFormat="1" applyFont="1" applyFill="1" applyBorder="1" applyAlignment="1">
      <alignment vertical="center" wrapText="1"/>
    </xf>
    <xf numFmtId="43" fontId="67" fillId="0" borderId="0" xfId="1" applyFont="1" applyFill="1" applyBorder="1" applyAlignment="1">
      <alignment vertical="center" wrapText="1"/>
    </xf>
    <xf numFmtId="4" fontId="67" fillId="0" borderId="0" xfId="40" applyNumberFormat="1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 wrapText="1"/>
    </xf>
    <xf numFmtId="0" fontId="16" fillId="7" borderId="0" xfId="0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right" vertical="center" wrapText="1"/>
    </xf>
    <xf numFmtId="4" fontId="16" fillId="0" borderId="0" xfId="40" applyNumberFormat="1" applyFont="1" applyFill="1" applyBorder="1" applyAlignment="1">
      <alignment vertical="center"/>
    </xf>
    <xf numFmtId="4" fontId="61" fillId="0" borderId="0" xfId="40" applyNumberFormat="1" applyFont="1" applyFill="1" applyBorder="1" applyAlignment="1">
      <alignment vertical="center"/>
    </xf>
    <xf numFmtId="43" fontId="61" fillId="0" borderId="0" xfId="1" applyFont="1" applyFill="1" applyBorder="1" applyAlignment="1">
      <alignment vertical="center"/>
    </xf>
    <xf numFmtId="4" fontId="25" fillId="0" borderId="0" xfId="40" applyNumberFormat="1" applyFont="1" applyFill="1" applyBorder="1" applyAlignment="1">
      <alignment horizontal="right" vertical="center"/>
    </xf>
    <xf numFmtId="4" fontId="58" fillId="0" borderId="0" xfId="1" applyNumberFormat="1" applyFont="1" applyBorder="1" applyAlignment="1">
      <alignment vertical="center" wrapText="1"/>
    </xf>
    <xf numFmtId="0" fontId="16" fillId="8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3" fontId="16" fillId="0" borderId="0" xfId="0" applyNumberFormat="1" applyFont="1" applyFill="1" applyBorder="1" applyAlignment="1">
      <alignment horizontal="left" vertical="center" wrapText="1"/>
    </xf>
    <xf numFmtId="3" fontId="12" fillId="0" borderId="0" xfId="40" applyNumberFormat="1" applyFont="1" applyFill="1" applyBorder="1" applyAlignment="1">
      <alignment vertical="center"/>
    </xf>
    <xf numFmtId="43" fontId="12" fillId="0" borderId="0" xfId="40" applyFont="1" applyFill="1" applyBorder="1" applyAlignment="1">
      <alignment vertical="center"/>
    </xf>
    <xf numFmtId="44" fontId="70" fillId="0" borderId="0" xfId="3" applyFont="1" applyFill="1" applyBorder="1" applyAlignment="1">
      <alignment vertical="center"/>
    </xf>
    <xf numFmtId="0" fontId="64" fillId="0" borderId="0" xfId="0" applyFont="1" applyFill="1" applyBorder="1" applyAlignment="1">
      <alignment vertical="center"/>
    </xf>
    <xf numFmtId="0" fontId="71" fillId="0" borderId="0" xfId="0" applyFont="1" applyFill="1" applyBorder="1" applyAlignment="1">
      <alignment vertical="center"/>
    </xf>
    <xf numFmtId="164" fontId="25" fillId="0" borderId="0" xfId="1" applyNumberFormat="1" applyFont="1" applyFill="1" applyBorder="1" applyAlignment="1">
      <alignment horizontal="right" vertical="center"/>
    </xf>
    <xf numFmtId="164" fontId="16" fillId="0" borderId="0" xfId="1" applyNumberFormat="1" applyFont="1" applyFill="1" applyBorder="1" applyAlignment="1">
      <alignment horizontal="right" vertical="center"/>
    </xf>
    <xf numFmtId="3" fontId="16" fillId="7" borderId="0" xfId="0" applyNumberFormat="1" applyFont="1" applyFill="1" applyBorder="1" applyAlignment="1">
      <alignment horizontal="right" vertical="center" wrapText="1"/>
    </xf>
    <xf numFmtId="3" fontId="67" fillId="0" borderId="0" xfId="40" applyNumberFormat="1" applyFont="1" applyFill="1" applyBorder="1" applyAlignment="1">
      <alignment horizontal="right" vertical="center"/>
    </xf>
    <xf numFmtId="3" fontId="25" fillId="0" borderId="0" xfId="0" applyNumberFormat="1" applyFont="1" applyFill="1" applyBorder="1" applyAlignment="1">
      <alignment horizontal="right" vertical="center"/>
    </xf>
    <xf numFmtId="164" fontId="58" fillId="0" borderId="0" xfId="1" applyNumberFormat="1" applyFont="1" applyFill="1" applyBorder="1" applyAlignment="1">
      <alignment horizontal="right" vertical="center" wrapText="1"/>
    </xf>
    <xf numFmtId="3" fontId="16" fillId="0" borderId="0" xfId="40" applyNumberFormat="1" applyFont="1" applyFill="1" applyBorder="1" applyAlignment="1">
      <alignment horizontal="right" vertical="center" wrapText="1"/>
    </xf>
    <xf numFmtId="3" fontId="61" fillId="0" borderId="0" xfId="40" applyNumberFormat="1" applyFont="1" applyFill="1" applyBorder="1" applyAlignment="1">
      <alignment horizontal="right" vertical="center" wrapText="1"/>
    </xf>
    <xf numFmtId="3" fontId="16" fillId="0" borderId="0" xfId="0" applyNumberFormat="1" applyFont="1" applyFill="1" applyBorder="1" applyAlignment="1">
      <alignment horizontal="right" vertical="center"/>
    </xf>
    <xf numFmtId="3" fontId="67" fillId="0" borderId="0" xfId="40" applyNumberFormat="1" applyFont="1" applyFill="1" applyBorder="1" applyAlignment="1">
      <alignment horizontal="right" vertical="center" wrapText="1"/>
    </xf>
    <xf numFmtId="3" fontId="16" fillId="7" borderId="0" xfId="40" applyNumberFormat="1" applyFont="1" applyFill="1" applyBorder="1" applyAlignment="1">
      <alignment horizontal="right" vertical="center"/>
    </xf>
    <xf numFmtId="3" fontId="16" fillId="0" borderId="0" xfId="40" applyNumberFormat="1" applyFont="1" applyFill="1" applyBorder="1" applyAlignment="1">
      <alignment horizontal="right" vertical="center"/>
    </xf>
    <xf numFmtId="3" fontId="61" fillId="0" borderId="0" xfId="40" applyNumberFormat="1" applyFont="1" applyFill="1" applyBorder="1" applyAlignment="1">
      <alignment horizontal="right" vertical="center"/>
    </xf>
    <xf numFmtId="3" fontId="61" fillId="0" borderId="0" xfId="0" applyNumberFormat="1" applyFont="1" applyFill="1" applyBorder="1" applyAlignment="1">
      <alignment horizontal="right" vertical="center"/>
    </xf>
    <xf numFmtId="3" fontId="16" fillId="3" borderId="0" xfId="1" applyNumberFormat="1" applyFont="1" applyFill="1" applyAlignment="1">
      <alignment horizontal="right" vertical="center"/>
    </xf>
    <xf numFmtId="3" fontId="25" fillId="0" borderId="0" xfId="1" applyNumberFormat="1" applyFont="1" applyFill="1" applyAlignment="1">
      <alignment horizontal="right" vertical="center"/>
    </xf>
    <xf numFmtId="3" fontId="16" fillId="8" borderId="0" xfId="0" applyNumberFormat="1" applyFont="1" applyFill="1" applyBorder="1" applyAlignment="1">
      <alignment horizontal="right" vertical="center"/>
    </xf>
    <xf numFmtId="3" fontId="67" fillId="0" borderId="0" xfId="0" applyNumberFormat="1" applyFont="1" applyFill="1" applyBorder="1" applyAlignment="1">
      <alignment horizontal="right" vertical="center"/>
    </xf>
    <xf numFmtId="43" fontId="16" fillId="7" borderId="0" xfId="1" applyFont="1" applyFill="1" applyBorder="1" applyAlignment="1">
      <alignment horizontal="right" vertical="center" wrapText="1"/>
    </xf>
    <xf numFmtId="0" fontId="14" fillId="15" borderId="0" xfId="0" applyFont="1" applyFill="1" applyBorder="1" applyAlignment="1">
      <alignment horizontal="center" vertical="center"/>
    </xf>
    <xf numFmtId="43" fontId="16" fillId="15" borderId="0" xfId="40" applyFont="1" applyFill="1" applyBorder="1" applyAlignment="1">
      <alignment horizontal="center" vertical="center"/>
    </xf>
    <xf numFmtId="43" fontId="16" fillId="15" borderId="0" xfId="1" applyFont="1" applyFill="1" applyBorder="1" applyAlignment="1">
      <alignment horizontal="center" vertical="center"/>
    </xf>
    <xf numFmtId="0" fontId="16" fillId="15" borderId="0" xfId="0" applyFont="1" applyFill="1" applyBorder="1" applyAlignment="1">
      <alignment horizontal="left" vertical="center"/>
    </xf>
    <xf numFmtId="49" fontId="16" fillId="15" borderId="0" xfId="40" applyNumberFormat="1" applyFont="1" applyFill="1" applyBorder="1" applyAlignment="1">
      <alignment horizontal="center" vertical="top" wrapText="1"/>
    </xf>
    <xf numFmtId="43" fontId="16" fillId="15" borderId="0" xfId="1" applyFont="1" applyFill="1" applyBorder="1" applyAlignment="1">
      <alignment horizontal="center" vertical="top" wrapText="1"/>
    </xf>
    <xf numFmtId="43" fontId="16" fillId="15" borderId="0" xfId="40" applyFont="1" applyFill="1" applyBorder="1" applyAlignment="1">
      <alignment horizontal="center" vertical="top"/>
    </xf>
    <xf numFmtId="49" fontId="16" fillId="15" borderId="0" xfId="0" applyNumberFormat="1" applyFont="1" applyFill="1" applyBorder="1" applyAlignment="1">
      <alignment horizontal="left" vertical="top"/>
    </xf>
    <xf numFmtId="49" fontId="66" fillId="15" borderId="0" xfId="40" applyNumberFormat="1" applyFont="1" applyFill="1" applyBorder="1" applyAlignment="1">
      <alignment horizontal="center" vertical="center"/>
    </xf>
    <xf numFmtId="3" fontId="26" fillId="15" borderId="0" xfId="40" applyNumberFormat="1" applyFont="1" applyFill="1" applyBorder="1" applyAlignment="1">
      <alignment horizontal="center" vertical="center"/>
    </xf>
    <xf numFmtId="0" fontId="16" fillId="15" borderId="0" xfId="0" applyFont="1" applyFill="1" applyBorder="1" applyAlignment="1">
      <alignment vertical="center" wrapText="1"/>
    </xf>
    <xf numFmtId="4" fontId="16" fillId="15" borderId="0" xfId="0" applyNumberFormat="1" applyFont="1" applyFill="1" applyBorder="1" applyAlignment="1">
      <alignment vertical="center" wrapText="1"/>
    </xf>
    <xf numFmtId="43" fontId="16" fillId="15" borderId="0" xfId="1" applyFont="1" applyFill="1" applyBorder="1" applyAlignment="1">
      <alignment vertical="center" wrapText="1"/>
    </xf>
    <xf numFmtId="0" fontId="16" fillId="15" borderId="0" xfId="0" applyFont="1" applyFill="1" applyBorder="1" applyAlignment="1">
      <alignment vertical="center"/>
    </xf>
    <xf numFmtId="4" fontId="16" fillId="15" borderId="0" xfId="40" applyNumberFormat="1" applyFont="1" applyFill="1" applyBorder="1" applyAlignment="1">
      <alignment vertical="center"/>
    </xf>
    <xf numFmtId="43" fontId="16" fillId="15" borderId="0" xfId="1" applyFont="1" applyFill="1" applyBorder="1" applyAlignment="1">
      <alignment vertical="center"/>
    </xf>
    <xf numFmtId="0" fontId="16" fillId="15" borderId="0" xfId="0" applyFont="1" applyFill="1" applyAlignment="1">
      <alignment vertical="center"/>
    </xf>
    <xf numFmtId="4" fontId="16" fillId="15" borderId="0" xfId="1" applyNumberFormat="1" applyFont="1" applyFill="1" applyAlignment="1">
      <alignment vertical="center"/>
    </xf>
    <xf numFmtId="43" fontId="16" fillId="15" borderId="0" xfId="1" applyFont="1" applyFill="1" applyAlignment="1">
      <alignment vertical="center"/>
    </xf>
    <xf numFmtId="3" fontId="16" fillId="15" borderId="0" xfId="1" applyNumberFormat="1" applyFont="1" applyFill="1" applyAlignment="1">
      <alignment vertical="center"/>
    </xf>
    <xf numFmtId="3" fontId="16" fillId="15" borderId="0" xfId="0" applyNumberFormat="1" applyFont="1" applyFill="1" applyBorder="1" applyAlignment="1">
      <alignment vertical="center"/>
    </xf>
    <xf numFmtId="164" fontId="16" fillId="7" borderId="0" xfId="1" applyNumberFormat="1" applyFont="1" applyFill="1" applyBorder="1" applyAlignment="1">
      <alignment horizontal="right" vertical="center"/>
    </xf>
    <xf numFmtId="164" fontId="16" fillId="7" borderId="0" xfId="1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/>
    </xf>
    <xf numFmtId="164" fontId="16" fillId="8" borderId="0" xfId="1" applyNumberFormat="1" applyFont="1" applyFill="1" applyBorder="1" applyAlignment="1">
      <alignment horizontal="right" vertical="center"/>
    </xf>
    <xf numFmtId="44" fontId="8" fillId="0" borderId="0" xfId="3" applyFont="1" applyFill="1"/>
    <xf numFmtId="49" fontId="79" fillId="0" borderId="0" xfId="40" applyNumberFormat="1" applyFont="1" applyFill="1" applyBorder="1"/>
    <xf numFmtId="49" fontId="16" fillId="0" borderId="0" xfId="0" applyNumberFormat="1" applyFont="1" applyFill="1" applyBorder="1" applyAlignment="1">
      <alignment horizontal="center" vertical="top" wrapText="1"/>
    </xf>
    <xf numFmtId="3" fontId="80" fillId="0" borderId="0" xfId="40" applyNumberFormat="1" applyFont="1" applyFill="1" applyBorder="1" applyAlignment="1">
      <alignment horizontal="center" vertical="center"/>
    </xf>
    <xf numFmtId="49" fontId="16" fillId="0" borderId="0" xfId="40" applyNumberFormat="1" applyFont="1" applyFill="1" applyBorder="1" applyAlignment="1">
      <alignment horizontal="center" vertical="center"/>
    </xf>
    <xf numFmtId="43" fontId="16" fillId="0" borderId="0" xfId="1" applyFont="1" applyFill="1" applyBorder="1" applyAlignment="1">
      <alignment horizontal="center" vertical="center"/>
    </xf>
    <xf numFmtId="49" fontId="79" fillId="0" borderId="0" xfId="40" applyNumberFormat="1" applyFont="1" applyFill="1" applyBorder="1" applyAlignment="1">
      <alignment vertical="center"/>
    </xf>
    <xf numFmtId="49" fontId="16" fillId="0" borderId="0" xfId="0" applyNumberFormat="1" applyFont="1" applyFill="1" applyBorder="1" applyAlignment="1">
      <alignment horizontal="center" vertical="center" wrapText="1"/>
    </xf>
    <xf numFmtId="4" fontId="80" fillId="0" borderId="0" xfId="40" applyNumberFormat="1" applyFont="1" applyFill="1" applyBorder="1" applyAlignment="1">
      <alignment horizontal="center" vertical="center"/>
    </xf>
    <xf numFmtId="43" fontId="79" fillId="0" borderId="0" xfId="40" applyFont="1" applyBorder="1" applyAlignment="1">
      <alignment vertical="center"/>
    </xf>
    <xf numFmtId="43" fontId="79" fillId="0" borderId="0" xfId="40" applyFont="1" applyFill="1" applyBorder="1" applyAlignment="1">
      <alignment vertical="center"/>
    </xf>
    <xf numFmtId="3" fontId="78" fillId="0" borderId="0" xfId="40" applyNumberFormat="1" applyFont="1" applyFill="1" applyBorder="1" applyAlignment="1">
      <alignment horizontal="right" vertical="center"/>
    </xf>
    <xf numFmtId="43" fontId="78" fillId="0" borderId="0" xfId="40" applyFont="1" applyFill="1" applyBorder="1" applyAlignment="1">
      <alignment horizontal="right" vertical="center"/>
    </xf>
    <xf numFmtId="41" fontId="78" fillId="0" borderId="0" xfId="40" applyNumberFormat="1" applyFont="1" applyFill="1" applyBorder="1" applyAlignment="1">
      <alignment horizontal="right" vertical="center"/>
    </xf>
    <xf numFmtId="43" fontId="81" fillId="0" borderId="0" xfId="40" applyFont="1" applyFill="1" applyBorder="1" applyAlignment="1">
      <alignment horizontal="right" vertical="center"/>
    </xf>
    <xf numFmtId="0" fontId="82" fillId="0" borderId="0" xfId="0" applyFont="1" applyFill="1" applyBorder="1" applyAlignment="1">
      <alignment vertical="center"/>
    </xf>
    <xf numFmtId="0" fontId="82" fillId="0" borderId="0" xfId="0" applyFont="1" applyBorder="1" applyAlignment="1">
      <alignment vertical="center" wrapText="1"/>
    </xf>
    <xf numFmtId="3" fontId="83" fillId="0" borderId="0" xfId="0" applyNumberFormat="1" applyFont="1" applyFill="1" applyBorder="1" applyAlignment="1">
      <alignment vertical="center"/>
    </xf>
    <xf numFmtId="3" fontId="82" fillId="0" borderId="0" xfId="0" applyNumberFormat="1" applyFont="1" applyBorder="1" applyAlignment="1">
      <alignment vertical="center"/>
    </xf>
    <xf numFmtId="0" fontId="82" fillId="0" borderId="0" xfId="0" applyFont="1" applyBorder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43" fontId="83" fillId="0" borderId="0" xfId="1" applyFont="1" applyBorder="1" applyAlignment="1">
      <alignment vertical="center"/>
    </xf>
    <xf numFmtId="3" fontId="83" fillId="0" borderId="0" xfId="0" applyNumberFormat="1" applyFont="1" applyBorder="1" applyAlignment="1">
      <alignment vertical="center"/>
    </xf>
    <xf numFmtId="0" fontId="78" fillId="4" borderId="0" xfId="0" applyFont="1" applyFill="1" applyBorder="1" applyAlignment="1">
      <alignment vertical="center"/>
    </xf>
    <xf numFmtId="44" fontId="84" fillId="0" borderId="0" xfId="3" applyFont="1" applyFill="1" applyBorder="1" applyAlignment="1">
      <alignment vertical="center"/>
    </xf>
    <xf numFmtId="43" fontId="85" fillId="4" borderId="0" xfId="1" applyFont="1" applyFill="1" applyAlignment="1">
      <alignment vertical="center"/>
    </xf>
    <xf numFmtId="3" fontId="13" fillId="0" borderId="0" xfId="0" applyNumberFormat="1" applyFont="1" applyBorder="1" applyAlignment="1">
      <alignment vertical="center"/>
    </xf>
    <xf numFmtId="44" fontId="86" fillId="0" borderId="0" xfId="3" applyFont="1" applyFill="1" applyBorder="1" applyAlignment="1">
      <alignment vertical="center"/>
    </xf>
    <xf numFmtId="43" fontId="86" fillId="0" borderId="0" xfId="1" applyFont="1" applyFill="1" applyBorder="1" applyAlignment="1">
      <alignment vertical="center"/>
    </xf>
    <xf numFmtId="0" fontId="86" fillId="0" borderId="0" xfId="0" applyFont="1" applyFill="1" applyBorder="1" applyAlignment="1">
      <alignment vertical="center"/>
    </xf>
    <xf numFmtId="10" fontId="87" fillId="0" borderId="0" xfId="0" applyNumberFormat="1" applyFont="1" applyFill="1" applyAlignment="1">
      <alignment vertical="center"/>
    </xf>
    <xf numFmtId="0" fontId="88" fillId="0" borderId="0" xfId="0" applyFont="1" applyBorder="1" applyAlignment="1">
      <alignment vertical="center"/>
    </xf>
    <xf numFmtId="0" fontId="89" fillId="0" borderId="0" xfId="0" applyFont="1" applyFill="1" applyBorder="1" applyAlignment="1">
      <alignment vertical="center"/>
    </xf>
    <xf numFmtId="0" fontId="90" fillId="0" borderId="0" xfId="0" applyFont="1" applyFill="1" applyBorder="1" applyAlignment="1">
      <alignment vertical="center"/>
    </xf>
    <xf numFmtId="43" fontId="85" fillId="0" borderId="0" xfId="1" applyFont="1" applyAlignment="1">
      <alignment vertical="center"/>
    </xf>
    <xf numFmtId="3" fontId="9" fillId="0" borderId="0" xfId="0" applyNumberFormat="1" applyFont="1" applyFill="1" applyBorder="1" applyAlignment="1">
      <alignment vertical="center"/>
    </xf>
    <xf numFmtId="0" fontId="91" fillId="0" borderId="0" xfId="0" applyFont="1" applyFill="1" applyBorder="1" applyAlignment="1">
      <alignment vertical="center"/>
    </xf>
    <xf numFmtId="43" fontId="92" fillId="0" borderId="0" xfId="1" applyFont="1" applyFill="1" applyBorder="1" applyAlignment="1">
      <alignment vertical="center"/>
    </xf>
    <xf numFmtId="0" fontId="92" fillId="0" borderId="0" xfId="0" applyFont="1" applyFill="1" applyBorder="1" applyAlignment="1">
      <alignment vertical="center"/>
    </xf>
    <xf numFmtId="10" fontId="92" fillId="0" borderId="0" xfId="0" applyNumberFormat="1" applyFont="1" applyFill="1" applyAlignment="1">
      <alignment vertical="center"/>
    </xf>
    <xf numFmtId="43" fontId="13" fillId="4" borderId="0" xfId="1" applyFont="1" applyFill="1" applyBorder="1" applyAlignment="1">
      <alignment vertical="center"/>
    </xf>
    <xf numFmtId="43" fontId="89" fillId="0" borderId="0" xfId="1" applyFont="1" applyFill="1" applyBorder="1" applyAlignment="1">
      <alignment vertical="center"/>
    </xf>
    <xf numFmtId="10" fontId="89" fillId="0" borderId="0" xfId="0" applyNumberFormat="1" applyFont="1" applyFill="1" applyBorder="1" applyAlignment="1">
      <alignment vertical="center"/>
    </xf>
    <xf numFmtId="3" fontId="93" fillId="4" borderId="0" xfId="0" applyNumberFormat="1" applyFont="1" applyFill="1" applyBorder="1" applyAlignment="1">
      <alignment vertical="center"/>
    </xf>
    <xf numFmtId="3" fontId="89" fillId="0" borderId="0" xfId="0" applyNumberFormat="1" applyFont="1" applyFill="1" applyBorder="1" applyAlignment="1">
      <alignment vertical="center"/>
    </xf>
    <xf numFmtId="3" fontId="93" fillId="4" borderId="0" xfId="0" applyNumberFormat="1" applyFont="1" applyFill="1" applyAlignment="1">
      <alignment vertical="center"/>
    </xf>
    <xf numFmtId="3" fontId="48" fillId="4" borderId="0" xfId="0" applyNumberFormat="1" applyFont="1" applyFill="1" applyBorder="1" applyAlignment="1">
      <alignment vertical="center"/>
    </xf>
    <xf numFmtId="3" fontId="94" fillId="0" borderId="0" xfId="1" applyNumberFormat="1" applyFont="1" applyFill="1" applyBorder="1" applyAlignment="1">
      <alignment vertical="center"/>
    </xf>
    <xf numFmtId="3" fontId="94" fillId="0" borderId="0" xfId="0" applyNumberFormat="1" applyFont="1" applyFill="1" applyBorder="1" applyAlignment="1">
      <alignment vertical="center"/>
    </xf>
    <xf numFmtId="3" fontId="92" fillId="0" borderId="0" xfId="0" applyNumberFormat="1" applyFont="1" applyFill="1" applyBorder="1" applyAlignment="1">
      <alignment vertical="center"/>
    </xf>
    <xf numFmtId="10" fontId="92" fillId="0" borderId="0" xfId="0" applyNumberFormat="1" applyFont="1" applyFill="1" applyBorder="1" applyAlignment="1">
      <alignment vertical="center"/>
    </xf>
    <xf numFmtId="3" fontId="92" fillId="0" borderId="0" xfId="1" applyNumberFormat="1" applyFont="1" applyFill="1" applyBorder="1" applyAlignment="1">
      <alignment vertical="center"/>
    </xf>
    <xf numFmtId="0" fontId="89" fillId="0" borderId="0" xfId="0" applyFont="1" applyFill="1" applyBorder="1" applyAlignment="1"/>
    <xf numFmtId="10" fontId="89" fillId="0" borderId="0" xfId="0" applyNumberFormat="1" applyFont="1" applyFill="1" applyBorder="1" applyAlignment="1"/>
    <xf numFmtId="3" fontId="92" fillId="0" borderId="0" xfId="1" applyNumberFormat="1" applyFont="1" applyFill="1" applyBorder="1" applyAlignment="1"/>
    <xf numFmtId="3" fontId="89" fillId="0" borderId="0" xfId="0" applyNumberFormat="1" applyFont="1" applyFill="1" applyBorder="1" applyAlignment="1"/>
    <xf numFmtId="0" fontId="88" fillId="0" borderId="0" xfId="0" applyFont="1" applyBorder="1"/>
    <xf numFmtId="3" fontId="95" fillId="0" borderId="0" xfId="0" applyNumberFormat="1" applyFont="1"/>
    <xf numFmtId="3" fontId="96" fillId="0" borderId="0" xfId="0" applyNumberFormat="1" applyFont="1" applyBorder="1" applyAlignment="1">
      <alignment horizontal="center"/>
    </xf>
    <xf numFmtId="4" fontId="88" fillId="0" borderId="0" xfId="0" applyNumberFormat="1" applyFont="1" applyBorder="1"/>
    <xf numFmtId="43" fontId="88" fillId="0" borderId="0" xfId="1" applyFont="1" applyBorder="1"/>
    <xf numFmtId="0" fontId="88" fillId="0" borderId="0" xfId="0" applyFont="1" applyBorder="1" applyAlignment="1">
      <alignment vertical="top" wrapText="1"/>
    </xf>
    <xf numFmtId="3" fontId="88" fillId="0" borderId="0" xfId="0" applyNumberFormat="1" applyFont="1" applyBorder="1"/>
    <xf numFmtId="3" fontId="83" fillId="0" borderId="0" xfId="0" applyNumberFormat="1" applyFont="1" applyFill="1" applyBorder="1"/>
    <xf numFmtId="3" fontId="86" fillId="0" borderId="0" xfId="0" applyNumberFormat="1" applyFont="1" applyFill="1" applyBorder="1"/>
    <xf numFmtId="3" fontId="82" fillId="0" borderId="0" xfId="0" applyNumberFormat="1" applyFont="1" applyBorder="1"/>
    <xf numFmtId="3" fontId="82" fillId="0" borderId="0" xfId="0" applyNumberFormat="1" applyFont="1" applyFill="1" applyBorder="1"/>
    <xf numFmtId="43" fontId="83" fillId="0" borderId="0" xfId="1" applyFont="1" applyBorder="1"/>
    <xf numFmtId="3" fontId="83" fillId="0" borderId="0" xfId="0" applyNumberFormat="1" applyFont="1" applyBorder="1"/>
    <xf numFmtId="43" fontId="58" fillId="0" borderId="0" xfId="40" applyFont="1" applyBorder="1" applyAlignment="1">
      <alignment vertical="center"/>
    </xf>
    <xf numFmtId="43" fontId="58" fillId="0" borderId="0" xfId="40" applyFont="1" applyFill="1" applyBorder="1" applyAlignment="1">
      <alignment vertical="center"/>
    </xf>
    <xf numFmtId="49" fontId="58" fillId="0" borderId="0" xfId="40" applyNumberFormat="1" applyFont="1" applyFill="1" applyBorder="1" applyAlignment="1">
      <alignment vertical="center"/>
    </xf>
    <xf numFmtId="0" fontId="25" fillId="0" borderId="4" xfId="0" applyFont="1" applyFill="1" applyBorder="1" applyAlignment="1">
      <alignment vertical="center" wrapText="1"/>
    </xf>
    <xf numFmtId="0" fontId="0" fillId="0" borderId="0" xfId="0" applyBorder="1"/>
    <xf numFmtId="14" fontId="0" fillId="0" borderId="0" xfId="0" applyNumberFormat="1"/>
    <xf numFmtId="0" fontId="98" fillId="0" borderId="0" xfId="0" applyFont="1" applyBorder="1"/>
    <xf numFmtId="43" fontId="98" fillId="0" borderId="0" xfId="40" applyFont="1" applyBorder="1"/>
    <xf numFmtId="0" fontId="99" fillId="0" borderId="0" xfId="0" applyFont="1" applyFill="1" applyBorder="1"/>
    <xf numFmtId="43" fontId="98" fillId="0" borderId="0" xfId="40" applyFont="1" applyBorder="1" applyAlignment="1">
      <alignment horizontal="center"/>
    </xf>
    <xf numFmtId="49" fontId="98" fillId="0" borderId="0" xfId="40" applyNumberFormat="1" applyFont="1" applyBorder="1"/>
    <xf numFmtId="49" fontId="52" fillId="0" borderId="0" xfId="40" applyNumberFormat="1" applyFont="1" applyFill="1" applyBorder="1"/>
    <xf numFmtId="49" fontId="52" fillId="0" borderId="0" xfId="40" applyNumberFormat="1" applyFont="1" applyFill="1" applyBorder="1" applyAlignment="1">
      <alignment vertical="center"/>
    </xf>
    <xf numFmtId="49" fontId="97" fillId="0" borderId="0" xfId="40" applyNumberFormat="1" applyFont="1" applyFill="1" applyBorder="1" applyAlignment="1">
      <alignment vertical="center"/>
    </xf>
    <xf numFmtId="43" fontId="52" fillId="0" borderId="0" xfId="40" applyFont="1" applyBorder="1" applyAlignment="1">
      <alignment vertical="center"/>
    </xf>
    <xf numFmtId="43" fontId="97" fillId="0" borderId="0" xfId="40" applyFont="1" applyBorder="1" applyAlignment="1">
      <alignment vertical="center"/>
    </xf>
    <xf numFmtId="43" fontId="97" fillId="0" borderId="0" xfId="40" applyFont="1" applyFill="1" applyBorder="1" applyAlignment="1">
      <alignment vertical="center"/>
    </xf>
    <xf numFmtId="43" fontId="52" fillId="0" borderId="0" xfId="40" applyFont="1" applyFill="1" applyBorder="1" applyAlignment="1">
      <alignment vertical="center"/>
    </xf>
    <xf numFmtId="0" fontId="52" fillId="0" borderId="0" xfId="0" applyFont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0" fontId="52" fillId="0" borderId="0" xfId="0" applyFont="1" applyBorder="1"/>
    <xf numFmtId="43" fontId="58" fillId="10" borderId="0" xfId="40" applyFont="1" applyFill="1" applyBorder="1" applyAlignment="1">
      <alignment vertical="center"/>
    </xf>
    <xf numFmtId="43" fontId="79" fillId="10" borderId="0" xfId="40" applyFont="1" applyFill="1" applyBorder="1" applyAlignment="1">
      <alignment vertical="center"/>
    </xf>
    <xf numFmtId="4" fontId="25" fillId="15" borderId="0" xfId="40" applyNumberFormat="1" applyFont="1" applyFill="1" applyBorder="1" applyAlignment="1">
      <alignment vertical="center"/>
    </xf>
    <xf numFmtId="0" fontId="50" fillId="0" borderId="0" xfId="0" applyFont="1" applyFill="1"/>
    <xf numFmtId="2" fontId="33" fillId="0" borderId="0" xfId="40" applyNumberFormat="1" applyFont="1" applyFill="1" applyBorder="1" applyAlignment="1">
      <alignment horizontal="center" vertical="center"/>
    </xf>
    <xf numFmtId="43" fontId="73" fillId="0" borderId="0" xfId="1" applyFont="1" applyFill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43" fontId="0" fillId="0" borderId="1" xfId="1" applyFont="1" applyBorder="1"/>
    <xf numFmtId="43" fontId="76" fillId="5" borderId="0" xfId="1" applyFont="1" applyFill="1"/>
    <xf numFmtId="43" fontId="73" fillId="5" borderId="0" xfId="1" applyFont="1" applyFill="1"/>
    <xf numFmtId="4" fontId="25" fillId="13" borderId="0" xfId="1" applyNumberFormat="1" applyFont="1" applyFill="1" applyBorder="1" applyAlignment="1">
      <alignment horizontal="center" vertical="center"/>
    </xf>
    <xf numFmtId="43" fontId="25" fillId="13" borderId="0" xfId="1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vertical="center"/>
    </xf>
    <xf numFmtId="0" fontId="28" fillId="0" borderId="0" xfId="0" applyFont="1" applyAlignment="1"/>
    <xf numFmtId="49" fontId="0" fillId="0" borderId="0" xfId="0" applyNumberFormat="1" applyFill="1"/>
    <xf numFmtId="43" fontId="0" fillId="5" borderId="0" xfId="0" applyNumberFormat="1" applyFill="1"/>
    <xf numFmtId="43" fontId="19" fillId="5" borderId="0" xfId="0" applyNumberFormat="1" applyFont="1" applyFill="1"/>
    <xf numFmtId="4" fontId="0" fillId="14" borderId="0" xfId="0" applyNumberFormat="1" applyFill="1"/>
    <xf numFmtId="43" fontId="18" fillId="12" borderId="0" xfId="1" applyFont="1" applyFill="1"/>
    <xf numFmtId="0" fontId="0" fillId="0" borderId="23" xfId="0" applyBorder="1"/>
    <xf numFmtId="0" fontId="0" fillId="0" borderId="22" xfId="0" applyBorder="1"/>
    <xf numFmtId="0" fontId="0" fillId="0" borderId="21" xfId="0" applyBorder="1"/>
    <xf numFmtId="0" fontId="54" fillId="0" borderId="10" xfId="0" applyFont="1" applyBorder="1"/>
    <xf numFmtId="0" fontId="54" fillId="0" borderId="0" xfId="0" applyFont="1" applyBorder="1"/>
    <xf numFmtId="43" fontId="73" fillId="0" borderId="0" xfId="1" applyFont="1" applyFill="1" applyBorder="1"/>
    <xf numFmtId="0" fontId="0" fillId="0" borderId="27" xfId="0" applyBorder="1"/>
    <xf numFmtId="43" fontId="73" fillId="0" borderId="1" xfId="1" applyFont="1" applyFill="1" applyBorder="1"/>
    <xf numFmtId="43" fontId="0" fillId="0" borderId="27" xfId="1" applyFont="1" applyBorder="1"/>
    <xf numFmtId="0" fontId="0" fillId="0" borderId="10" xfId="0" applyBorder="1"/>
    <xf numFmtId="43" fontId="0" fillId="0" borderId="0" xfId="0" applyNumberFormat="1" applyBorder="1"/>
    <xf numFmtId="43" fontId="19" fillId="0" borderId="27" xfId="1" applyFont="1" applyFill="1" applyBorder="1"/>
    <xf numFmtId="43" fontId="18" fillId="0" borderId="27" xfId="1" applyFont="1" applyFill="1" applyBorder="1" applyAlignment="1">
      <alignment horizontal="center"/>
    </xf>
    <xf numFmtId="43" fontId="101" fillId="5" borderId="0" xfId="1" applyFont="1" applyFill="1" applyBorder="1"/>
    <xf numFmtId="43" fontId="18" fillId="5" borderId="0" xfId="1" applyFont="1" applyFill="1" applyBorder="1" applyAlignment="1">
      <alignment vertical="center"/>
    </xf>
    <xf numFmtId="0" fontId="0" fillId="0" borderId="19" xfId="0" applyBorder="1"/>
    <xf numFmtId="0" fontId="0" fillId="0" borderId="18" xfId="0" applyBorder="1"/>
    <xf numFmtId="43" fontId="0" fillId="0" borderId="18" xfId="0" applyNumberFormat="1" applyBorder="1"/>
    <xf numFmtId="0" fontId="0" fillId="0" borderId="17" xfId="0" applyBorder="1"/>
    <xf numFmtId="0" fontId="49" fillId="0" borderId="0" xfId="0" applyFont="1" applyFill="1"/>
    <xf numFmtId="164" fontId="8" fillId="0" borderId="0" xfId="1" applyNumberFormat="1" applyFont="1" applyFill="1" applyAlignment="1"/>
    <xf numFmtId="43" fontId="19" fillId="0" borderId="0" xfId="0" applyNumberFormat="1" applyFont="1"/>
    <xf numFmtId="43" fontId="102" fillId="14" borderId="0" xfId="1" applyFont="1" applyFill="1"/>
    <xf numFmtId="43" fontId="49" fillId="0" borderId="0" xfId="0" applyNumberFormat="1" applyFont="1"/>
    <xf numFmtId="43" fontId="19" fillId="0" borderId="0" xfId="0" applyNumberFormat="1" applyFont="1" applyFill="1"/>
    <xf numFmtId="43" fontId="19" fillId="10" borderId="0" xfId="0" applyNumberFormat="1" applyFont="1" applyFill="1"/>
    <xf numFmtId="43" fontId="49" fillId="0" borderId="0" xfId="0" applyNumberFormat="1" applyFont="1" applyFill="1"/>
    <xf numFmtId="43" fontId="25" fillId="0" borderId="0" xfId="1" applyFont="1" applyFill="1" applyBorder="1" applyAlignment="1">
      <alignment horizontal="right" vertical="center"/>
    </xf>
    <xf numFmtId="0" fontId="61" fillId="0" borderId="0" xfId="0" applyFont="1" applyFill="1" applyBorder="1" applyAlignment="1">
      <alignment horizontal="left" vertical="center"/>
    </xf>
    <xf numFmtId="0" fontId="61" fillId="0" borderId="0" xfId="0" applyFont="1" applyFill="1" applyBorder="1" applyAlignment="1">
      <alignment horizontal="left" vertical="center" wrapText="1"/>
    </xf>
    <xf numFmtId="43" fontId="78" fillId="0" borderId="0" xfId="40" applyFont="1" applyBorder="1" applyAlignment="1">
      <alignment vertical="center"/>
    </xf>
    <xf numFmtId="43" fontId="78" fillId="0" borderId="0" xfId="40" applyFont="1" applyFill="1" applyBorder="1" applyAlignment="1">
      <alignment vertical="center"/>
    </xf>
    <xf numFmtId="3" fontId="78" fillId="0" borderId="0" xfId="0" applyNumberFormat="1" applyFont="1" applyBorder="1" applyAlignment="1">
      <alignment vertical="center"/>
    </xf>
    <xf numFmtId="3" fontId="52" fillId="0" borderId="0" xfId="0" applyNumberFormat="1" applyFont="1" applyBorder="1" applyAlignment="1">
      <alignment vertical="center"/>
    </xf>
    <xf numFmtId="3" fontId="103" fillId="0" borderId="0" xfId="0" applyNumberFormat="1" applyFont="1" applyFill="1" applyBorder="1" applyAlignment="1">
      <alignment vertical="center"/>
    </xf>
    <xf numFmtId="43" fontId="52" fillId="0" borderId="0" xfId="1" applyFont="1" applyBorder="1" applyAlignment="1">
      <alignment vertical="center"/>
    </xf>
    <xf numFmtId="3" fontId="52" fillId="0" borderId="0" xfId="0" applyNumberFormat="1" applyFont="1" applyFill="1" applyBorder="1" applyAlignment="1">
      <alignment vertical="center"/>
    </xf>
    <xf numFmtId="43" fontId="103" fillId="0" borderId="0" xfId="1" applyFont="1" applyBorder="1" applyAlignment="1">
      <alignment vertical="center"/>
    </xf>
    <xf numFmtId="0" fontId="78" fillId="0" borderId="0" xfId="0" applyFont="1" applyBorder="1" applyAlignment="1">
      <alignment vertical="center"/>
    </xf>
    <xf numFmtId="43" fontId="78" fillId="0" borderId="0" xfId="1" applyFont="1" applyBorder="1" applyAlignment="1">
      <alignment vertical="center"/>
    </xf>
    <xf numFmtId="41" fontId="25" fillId="0" borderId="4" xfId="1" applyNumberFormat="1" applyFont="1" applyFill="1" applyBorder="1" applyAlignment="1">
      <alignment vertical="center"/>
    </xf>
    <xf numFmtId="2" fontId="33" fillId="15" borderId="0" xfId="1" applyNumberFormat="1" applyFont="1" applyFill="1" applyBorder="1" applyAlignment="1">
      <alignment horizontal="center" vertical="center"/>
    </xf>
    <xf numFmtId="2" fontId="16" fillId="15" borderId="0" xfId="0" applyNumberFormat="1" applyFont="1" applyFill="1" applyBorder="1" applyAlignment="1">
      <alignment horizontal="center" vertical="center"/>
    </xf>
    <xf numFmtId="49" fontId="33" fillId="6" borderId="0" xfId="0" applyNumberFormat="1" applyFont="1" applyFill="1" applyBorder="1" applyAlignment="1">
      <alignment horizontal="center" vertical="center"/>
    </xf>
    <xf numFmtId="2" fontId="58" fillId="0" borderId="0" xfId="40" applyNumberFormat="1" applyFont="1" applyFill="1" applyBorder="1" applyAlignment="1">
      <alignment vertical="center"/>
    </xf>
    <xf numFmtId="41" fontId="16" fillId="7" borderId="0" xfId="1" applyNumberFormat="1" applyFont="1" applyFill="1" applyBorder="1" applyAlignment="1">
      <alignment horizontal="right" vertical="center" wrapText="1"/>
    </xf>
    <xf numFmtId="41" fontId="16" fillId="7" borderId="0" xfId="1" applyNumberFormat="1" applyFont="1" applyFill="1" applyBorder="1" applyAlignment="1">
      <alignment horizontal="right" vertical="center"/>
    </xf>
    <xf numFmtId="41" fontId="16" fillId="8" borderId="0" xfId="1" applyNumberFormat="1" applyFont="1" applyFill="1" applyBorder="1" applyAlignment="1">
      <alignment horizontal="right" vertical="center"/>
    </xf>
    <xf numFmtId="49" fontId="22" fillId="6" borderId="0" xfId="40" applyNumberFormat="1" applyFont="1" applyFill="1" applyBorder="1" applyAlignment="1">
      <alignment horizontal="center" vertical="center"/>
    </xf>
    <xf numFmtId="49" fontId="72" fillId="16" borderId="0" xfId="0" applyNumberFormat="1" applyFont="1" applyFill="1"/>
    <xf numFmtId="41" fontId="16" fillId="3" borderId="0" xfId="1" applyNumberFormat="1" applyFont="1" applyFill="1" applyAlignment="1">
      <alignment horizontal="right" vertical="center"/>
    </xf>
    <xf numFmtId="44" fontId="44" fillId="0" borderId="0" xfId="3" applyFont="1" applyFill="1"/>
    <xf numFmtId="0" fontId="44" fillId="0" borderId="0" xfId="0" applyFont="1" applyFill="1"/>
    <xf numFmtId="44" fontId="44" fillId="0" borderId="0" xfId="3" applyFont="1" applyFill="1" applyAlignment="1">
      <alignment vertical="center"/>
    </xf>
    <xf numFmtId="164" fontId="33" fillId="2" borderId="4" xfId="1" applyNumberFormat="1" applyFont="1" applyFill="1" applyBorder="1" applyAlignment="1">
      <alignment horizontal="center" vertical="center" wrapText="1"/>
    </xf>
    <xf numFmtId="43" fontId="104" fillId="0" borderId="0" xfId="1" applyFont="1" applyBorder="1" applyAlignment="1">
      <alignment horizontal="center" vertical="center" wrapText="1"/>
    </xf>
    <xf numFmtId="43" fontId="104" fillId="0" borderId="4" xfId="1" applyFont="1" applyBorder="1" applyAlignment="1">
      <alignment horizontal="center" vertical="center" wrapText="1"/>
    </xf>
    <xf numFmtId="164" fontId="25" fillId="0" borderId="0" xfId="1" applyNumberFormat="1" applyFont="1" applyBorder="1" applyAlignment="1">
      <alignment horizontal="right" vertical="center"/>
    </xf>
    <xf numFmtId="0" fontId="100" fillId="0" borderId="18" xfId="0" applyFont="1" applyFill="1" applyBorder="1" applyAlignment="1">
      <alignment horizontal="center"/>
    </xf>
    <xf numFmtId="0" fontId="105" fillId="0" borderId="0" xfId="0" applyFont="1" applyBorder="1"/>
    <xf numFmtId="0" fontId="11" fillId="0" borderId="0" xfId="0" applyFont="1" applyBorder="1" applyAlignment="1">
      <alignment horizontal="center" wrapText="1"/>
    </xf>
    <xf numFmtId="43" fontId="11" fillId="15" borderId="0" xfId="40" applyFont="1" applyFill="1" applyBorder="1" applyAlignment="1">
      <alignment horizontal="center" vertical="center"/>
    </xf>
    <xf numFmtId="49" fontId="11" fillId="15" borderId="0" xfId="40" applyNumberFormat="1" applyFont="1" applyFill="1" applyBorder="1" applyAlignment="1">
      <alignment horizontal="center" vertical="top" wrapText="1"/>
    </xf>
    <xf numFmtId="49" fontId="106" fillId="15" borderId="0" xfId="40" applyNumberFormat="1" applyFont="1" applyFill="1" applyBorder="1" applyAlignment="1">
      <alignment horizontal="center" vertical="center"/>
    </xf>
    <xf numFmtId="49" fontId="106" fillId="0" borderId="0" xfId="40" applyNumberFormat="1" applyFont="1" applyFill="1" applyBorder="1" applyAlignment="1">
      <alignment horizontal="center" vertical="center"/>
    </xf>
    <xf numFmtId="4" fontId="106" fillId="0" borderId="0" xfId="40" applyNumberFormat="1" applyFont="1" applyFill="1" applyBorder="1" applyAlignment="1">
      <alignment horizontal="center" vertical="center"/>
    </xf>
    <xf numFmtId="4" fontId="6" fillId="13" borderId="0" xfId="1" applyNumberFormat="1" applyFont="1" applyFill="1" applyBorder="1" applyAlignment="1">
      <alignment horizontal="center" vertical="center"/>
    </xf>
    <xf numFmtId="4" fontId="11" fillId="15" borderId="0" xfId="0" applyNumberFormat="1" applyFont="1" applyFill="1" applyBorder="1" applyAlignment="1">
      <alignment vertical="center" wrapText="1"/>
    </xf>
    <xf numFmtId="4" fontId="6" fillId="0" borderId="0" xfId="40" applyNumberFormat="1" applyFont="1" applyFill="1" applyBorder="1" applyAlignment="1">
      <alignment vertical="center"/>
    </xf>
    <xf numFmtId="4" fontId="11" fillId="0" borderId="0" xfId="40" applyNumberFormat="1" applyFont="1" applyFill="1" applyBorder="1" applyAlignment="1">
      <alignment vertical="center" wrapText="1"/>
    </xf>
    <xf numFmtId="4" fontId="6" fillId="15" borderId="0" xfId="40" applyNumberFormat="1" applyFont="1" applyFill="1" applyBorder="1" applyAlignment="1">
      <alignment vertical="center"/>
    </xf>
    <xf numFmtId="4" fontId="11" fillId="0" borderId="0" xfId="40" applyNumberFormat="1" applyFont="1" applyFill="1" applyBorder="1" applyAlignment="1">
      <alignment vertical="center"/>
    </xf>
    <xf numFmtId="4" fontId="11" fillId="15" borderId="0" xfId="1" applyNumberFormat="1" applyFont="1" applyFill="1" applyAlignment="1">
      <alignment vertical="center"/>
    </xf>
    <xf numFmtId="4" fontId="6" fillId="0" borderId="0" xfId="1" applyNumberFormat="1" applyFont="1" applyFill="1" applyAlignment="1">
      <alignment vertical="center"/>
    </xf>
    <xf numFmtId="3" fontId="11" fillId="15" borderId="0" xfId="1" applyNumberFormat="1" applyFont="1" applyFill="1" applyAlignment="1">
      <alignment vertical="center"/>
    </xf>
    <xf numFmtId="3" fontId="11" fillId="15" borderId="0" xfId="0" applyNumberFormat="1" applyFont="1" applyFill="1" applyBorder="1" applyAlignment="1">
      <alignment vertical="center"/>
    </xf>
    <xf numFmtId="3" fontId="45" fillId="0" borderId="0" xfId="0" applyNumberFormat="1" applyFont="1" applyFill="1" applyBorder="1" applyAlignment="1">
      <alignment vertical="center"/>
    </xf>
    <xf numFmtId="3" fontId="107" fillId="0" borderId="0" xfId="0" applyNumberFormat="1" applyFont="1" applyFill="1" applyBorder="1" applyAlignment="1">
      <alignment vertical="center"/>
    </xf>
    <xf numFmtId="3" fontId="53" fillId="0" borderId="0" xfId="0" applyNumberFormat="1" applyFont="1" applyFill="1" applyBorder="1" applyAlignment="1">
      <alignment vertical="center"/>
    </xf>
    <xf numFmtId="3" fontId="108" fillId="0" borderId="0" xfId="0" applyNumberFormat="1" applyFont="1" applyFill="1" applyBorder="1" applyAlignment="1">
      <alignment vertical="center"/>
    </xf>
    <xf numFmtId="0" fontId="69" fillId="0" borderId="0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horizontal="left" vertical="center" wrapText="1"/>
    </xf>
    <xf numFmtId="3" fontId="69" fillId="0" borderId="0" xfId="0" applyNumberFormat="1" applyFont="1" applyFill="1" applyBorder="1" applyAlignment="1">
      <alignment vertical="center"/>
    </xf>
    <xf numFmtId="3" fontId="52" fillId="0" borderId="0" xfId="40" applyNumberFormat="1" applyFont="1" applyFill="1" applyBorder="1" applyAlignment="1">
      <alignment vertical="center"/>
    </xf>
    <xf numFmtId="0" fontId="52" fillId="0" borderId="0" xfId="0" applyFont="1" applyFill="1" applyBorder="1" applyAlignment="1">
      <alignment vertical="center"/>
    </xf>
    <xf numFmtId="0" fontId="52" fillId="0" borderId="0" xfId="0" applyFont="1" applyBorder="1" applyAlignment="1">
      <alignment vertical="center" wrapText="1"/>
    </xf>
    <xf numFmtId="43" fontId="16" fillId="0" borderId="4" xfId="1" applyFont="1" applyFill="1" applyBorder="1" applyAlignment="1">
      <alignment horizontal="right"/>
    </xf>
    <xf numFmtId="0" fontId="61" fillId="0" borderId="0" xfId="0" applyFont="1" applyFill="1" applyBorder="1" applyAlignment="1">
      <alignment vertical="center"/>
    </xf>
    <xf numFmtId="0" fontId="61" fillId="0" borderId="0" xfId="0" applyFont="1" applyFill="1" applyBorder="1" applyAlignment="1">
      <alignment horizontal="left" vertical="top" wrapText="1"/>
    </xf>
    <xf numFmtId="3" fontId="78" fillId="0" borderId="0" xfId="40" applyNumberFormat="1" applyFont="1" applyFill="1" applyBorder="1" applyAlignment="1">
      <alignment vertical="center"/>
    </xf>
    <xf numFmtId="43" fontId="78" fillId="0" borderId="0" xfId="1" applyFont="1" applyFill="1" applyBorder="1" applyAlignment="1">
      <alignment vertical="center"/>
    </xf>
    <xf numFmtId="0" fontId="110" fillId="0" borderId="0" xfId="0" applyFont="1" applyBorder="1" applyAlignment="1">
      <alignment vertical="center"/>
    </xf>
    <xf numFmtId="164" fontId="16" fillId="2" borderId="0" xfId="1" applyNumberFormat="1" applyFont="1" applyFill="1" applyBorder="1" applyAlignment="1">
      <alignment horizontal="right" vertical="center"/>
    </xf>
    <xf numFmtId="41" fontId="11" fillId="0" borderId="0" xfId="3" applyNumberFormat="1" applyFont="1" applyFill="1" applyBorder="1" applyAlignment="1">
      <alignment horizontal="right"/>
    </xf>
    <xf numFmtId="10" fontId="11" fillId="0" borderId="0" xfId="3" applyNumberFormat="1" applyFont="1" applyFill="1" applyBorder="1" applyAlignment="1">
      <alignment horizontal="right" vertical="center"/>
    </xf>
    <xf numFmtId="164" fontId="25" fillId="0" borderId="0" xfId="1" applyNumberFormat="1" applyFont="1" applyFill="1" applyBorder="1" applyAlignment="1">
      <alignment horizontal="right" vertical="top" wrapText="1"/>
    </xf>
    <xf numFmtId="4" fontId="6" fillId="4" borderId="0" xfId="1" applyNumberFormat="1" applyFont="1" applyFill="1" applyBorder="1" applyAlignment="1">
      <alignment horizontal="center" vertical="center"/>
    </xf>
    <xf numFmtId="49" fontId="0" fillId="11" borderId="0" xfId="0" applyNumberFormat="1" applyFill="1"/>
    <xf numFmtId="49" fontId="72" fillId="18" borderId="0" xfId="0" applyNumberFormat="1" applyFont="1" applyFill="1"/>
    <xf numFmtId="164" fontId="55" fillId="0" borderId="0" xfId="1" applyNumberFormat="1" applyFont="1" applyBorder="1"/>
    <xf numFmtId="164" fontId="22" fillId="0" borderId="0" xfId="1" applyNumberFormat="1" applyFont="1" applyBorder="1" applyAlignment="1">
      <alignment horizontal="center" wrapText="1"/>
    </xf>
    <xf numFmtId="164" fontId="33" fillId="0" borderId="0" xfId="1" applyNumberFormat="1" applyFont="1" applyBorder="1" applyAlignment="1">
      <alignment horizontal="center" wrapText="1"/>
    </xf>
    <xf numFmtId="164" fontId="65" fillId="0" borderId="0" xfId="1" applyNumberFormat="1" applyFont="1" applyBorder="1" applyAlignment="1">
      <alignment horizontal="center"/>
    </xf>
    <xf numFmtId="164" fontId="57" fillId="0" borderId="0" xfId="1" applyNumberFormat="1" applyFont="1" applyBorder="1" applyAlignment="1">
      <alignment horizontal="center" vertical="center"/>
    </xf>
    <xf numFmtId="164" fontId="58" fillId="0" borderId="0" xfId="1" applyNumberFormat="1" applyFont="1" applyBorder="1" applyAlignment="1">
      <alignment horizontal="center"/>
    </xf>
    <xf numFmtId="164" fontId="16" fillId="6" borderId="0" xfId="1" applyNumberFormat="1" applyFont="1" applyFill="1" applyBorder="1" applyAlignment="1">
      <alignment horizontal="center" vertical="center"/>
    </xf>
    <xf numFmtId="164" fontId="16" fillId="6" borderId="0" xfId="1" applyNumberFormat="1" applyFont="1" applyFill="1" applyBorder="1" applyAlignment="1">
      <alignment horizontal="center" vertical="top" wrapText="1"/>
    </xf>
    <xf numFmtId="164" fontId="16" fillId="0" borderId="0" xfId="1" applyNumberFormat="1" applyFont="1" applyFill="1" applyBorder="1" applyAlignment="1">
      <alignment horizontal="center" vertical="center"/>
    </xf>
    <xf numFmtId="164" fontId="16" fillId="7" borderId="0" xfId="1" applyNumberFormat="1" applyFont="1" applyFill="1" applyBorder="1" applyAlignment="1">
      <alignment vertical="center"/>
    </xf>
    <xf numFmtId="164" fontId="25" fillId="0" borderId="0" xfId="1" applyNumberFormat="1" applyFont="1" applyBorder="1" applyAlignment="1">
      <alignment vertical="center"/>
    </xf>
    <xf numFmtId="164" fontId="25" fillId="0" borderId="0" xfId="1" applyNumberFormat="1" applyFont="1" applyBorder="1" applyAlignment="1">
      <alignment vertical="center" wrapText="1"/>
    </xf>
    <xf numFmtId="164" fontId="16" fillId="0" borderId="0" xfId="1" applyNumberFormat="1" applyFont="1" applyFill="1" applyBorder="1" applyAlignment="1">
      <alignment vertical="center"/>
    </xf>
    <xf numFmtId="164" fontId="61" fillId="0" borderId="0" xfId="1" applyNumberFormat="1" applyFont="1" applyFill="1" applyBorder="1" applyAlignment="1">
      <alignment vertical="center"/>
    </xf>
    <xf numFmtId="164" fontId="69" fillId="0" borderId="0" xfId="1" applyNumberFormat="1" applyFont="1" applyFill="1" applyBorder="1" applyAlignment="1">
      <alignment vertical="center"/>
    </xf>
    <xf numFmtId="164" fontId="52" fillId="0" borderId="0" xfId="1" applyNumberFormat="1" applyFont="1" applyBorder="1" applyAlignment="1">
      <alignment vertical="center"/>
    </xf>
    <xf numFmtId="164" fontId="82" fillId="0" borderId="0" xfId="1" applyNumberFormat="1" applyFont="1" applyBorder="1" applyAlignment="1">
      <alignment vertical="center"/>
    </xf>
    <xf numFmtId="164" fontId="86" fillId="0" borderId="0" xfId="1" applyNumberFormat="1" applyFont="1" applyFill="1" applyBorder="1" applyAlignment="1">
      <alignment vertical="center"/>
    </xf>
    <xf numFmtId="164" fontId="89" fillId="0" borderId="0" xfId="1" applyNumberFormat="1" applyFont="1" applyFill="1" applyBorder="1" applyAlignment="1">
      <alignment vertical="center"/>
    </xf>
    <xf numFmtId="164" fontId="89" fillId="0" borderId="0" xfId="1" applyNumberFormat="1" applyFont="1" applyFill="1" applyBorder="1" applyAlignment="1"/>
    <xf numFmtId="164" fontId="88" fillId="0" borderId="0" xfId="1" applyNumberFormat="1" applyFont="1" applyBorder="1"/>
    <xf numFmtId="0" fontId="65" fillId="0" borderId="0" xfId="0" applyFont="1" applyBorder="1" applyAlignment="1">
      <alignment horizontal="center"/>
    </xf>
    <xf numFmtId="0" fontId="16" fillId="8" borderId="0" xfId="0" applyFont="1" applyFill="1" applyBorder="1" applyAlignment="1">
      <alignment horizontal="left" vertical="center" wrapText="1"/>
    </xf>
    <xf numFmtId="3" fontId="61" fillId="17" borderId="0" xfId="0" applyNumberFormat="1" applyFont="1" applyFill="1" applyBorder="1" applyAlignment="1">
      <alignment vertical="center"/>
    </xf>
    <xf numFmtId="164" fontId="16" fillId="0" borderId="4" xfId="1" applyNumberFormat="1" applyFont="1" applyFill="1" applyBorder="1" applyAlignment="1">
      <alignment horizontal="right"/>
    </xf>
    <xf numFmtId="164" fontId="25" fillId="0" borderId="0" xfId="1" applyNumberFormat="1" applyFont="1" applyFill="1" applyAlignment="1">
      <alignment horizontal="right" vertical="center"/>
    </xf>
    <xf numFmtId="49" fontId="22" fillId="0" borderId="26" xfId="40" applyNumberFormat="1" applyFont="1" applyFill="1" applyBorder="1" applyAlignment="1">
      <alignment vertical="center"/>
    </xf>
    <xf numFmtId="43" fontId="16" fillId="0" borderId="0" xfId="40" applyFont="1" applyFill="1" applyBorder="1" applyAlignment="1">
      <alignment horizontal="center" vertical="top" wrapText="1"/>
    </xf>
    <xf numFmtId="43" fontId="16" fillId="0" borderId="0" xfId="40" applyFont="1" applyFill="1" applyBorder="1" applyAlignment="1">
      <alignment horizontal="center" vertical="top"/>
    </xf>
    <xf numFmtId="49" fontId="22" fillId="0" borderId="24" xfId="40" applyNumberFormat="1" applyFont="1" applyFill="1" applyBorder="1" applyAlignment="1">
      <alignment vertical="center"/>
    </xf>
    <xf numFmtId="49" fontId="22" fillId="0" borderId="0" xfId="40" applyNumberFormat="1" applyFont="1" applyFill="1" applyBorder="1" applyAlignment="1">
      <alignment horizontal="center" vertical="center"/>
    </xf>
    <xf numFmtId="49" fontId="66" fillId="0" borderId="8" xfId="40" applyNumberFormat="1" applyFont="1" applyFill="1" applyBorder="1" applyAlignment="1">
      <alignment horizontal="center" vertical="center"/>
    </xf>
    <xf numFmtId="3" fontId="80" fillId="0" borderId="8" xfId="40" applyNumberFormat="1" applyFont="1" applyFill="1" applyBorder="1" applyAlignment="1">
      <alignment horizontal="center" vertical="center"/>
    </xf>
    <xf numFmtId="49" fontId="66" fillId="0" borderId="13" xfId="40" applyNumberFormat="1" applyFont="1" applyFill="1" applyBorder="1" applyAlignment="1">
      <alignment horizontal="center" vertical="center"/>
    </xf>
    <xf numFmtId="3" fontId="80" fillId="0" borderId="13" xfId="40" applyNumberFormat="1" applyFont="1" applyFill="1" applyBorder="1" applyAlignment="1">
      <alignment horizontal="center" vertical="center"/>
    </xf>
    <xf numFmtId="49" fontId="16" fillId="0" borderId="13" xfId="40" applyNumberFormat="1" applyFont="1" applyFill="1" applyBorder="1" applyAlignment="1">
      <alignment horizontal="center" vertical="center"/>
    </xf>
    <xf numFmtId="3" fontId="111" fillId="0" borderId="13" xfId="1" applyNumberFormat="1" applyFont="1" applyFill="1" applyBorder="1" applyAlignment="1">
      <alignment horizontal="right" vertical="center"/>
    </xf>
    <xf numFmtId="3" fontId="22" fillId="0" borderId="2" xfId="1" applyNumberFormat="1" applyFont="1" applyFill="1" applyBorder="1" applyAlignment="1">
      <alignment horizontal="right" vertical="center" wrapText="1"/>
    </xf>
    <xf numFmtId="164" fontId="16" fillId="0" borderId="0" xfId="1" applyNumberFormat="1" applyFont="1" applyFill="1" applyBorder="1" applyAlignment="1">
      <alignment vertical="center" wrapText="1"/>
    </xf>
    <xf numFmtId="43" fontId="85" fillId="0" borderId="0" xfId="1" applyFont="1" applyFill="1" applyAlignment="1">
      <alignment vertical="center"/>
    </xf>
    <xf numFmtId="43" fontId="13" fillId="0" borderId="0" xfId="1" applyFont="1" applyFill="1" applyBorder="1" applyAlignment="1">
      <alignment vertical="center"/>
    </xf>
    <xf numFmtId="3" fontId="13" fillId="0" borderId="0" xfId="40" applyNumberFormat="1" applyFont="1" applyFill="1" applyBorder="1" applyAlignment="1">
      <alignment horizontal="right" vertical="center"/>
    </xf>
    <xf numFmtId="43" fontId="13" fillId="0" borderId="0" xfId="40" applyFont="1" applyFill="1" applyBorder="1" applyAlignment="1">
      <alignment horizontal="right" vertical="center"/>
    </xf>
    <xf numFmtId="41" fontId="13" fillId="0" borderId="0" xfId="40" applyNumberFormat="1" applyFont="1" applyFill="1" applyBorder="1" applyAlignment="1">
      <alignment horizontal="right" vertical="center"/>
    </xf>
    <xf numFmtId="43" fontId="112" fillId="0" borderId="0" xfId="40" applyFont="1" applyFill="1" applyBorder="1" applyAlignment="1">
      <alignment horizontal="right" vertical="center"/>
    </xf>
    <xf numFmtId="43" fontId="13" fillId="0" borderId="0" xfId="40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40" applyNumberFormat="1" applyFont="1" applyFill="1" applyBorder="1" applyAlignment="1">
      <alignment vertical="center"/>
    </xf>
    <xf numFmtId="41" fontId="22" fillId="0" borderId="2" xfId="1" applyNumberFormat="1" applyFont="1" applyFill="1" applyBorder="1" applyAlignment="1">
      <alignment horizontal="right" vertical="center" wrapText="1"/>
    </xf>
    <xf numFmtId="41" fontId="111" fillId="0" borderId="13" xfId="1" applyNumberFormat="1" applyFont="1" applyFill="1" applyBorder="1" applyAlignment="1">
      <alignment horizontal="right" vertical="center"/>
    </xf>
    <xf numFmtId="43" fontId="63" fillId="0" borderId="0" xfId="40" applyFont="1" applyBorder="1"/>
    <xf numFmtId="41" fontId="104" fillId="0" borderId="4" xfId="1" applyNumberFormat="1" applyFont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left"/>
    </xf>
    <xf numFmtId="42" fontId="3" fillId="0" borderId="0" xfId="0" applyNumberFormat="1" applyFont="1" applyFill="1" applyBorder="1"/>
    <xf numFmtId="42" fontId="50" fillId="0" borderId="0" xfId="0" applyNumberFormat="1" applyFont="1" applyFill="1" applyBorder="1"/>
    <xf numFmtId="0" fontId="40" fillId="0" borderId="0" xfId="0" applyFont="1" applyFill="1" applyAlignment="1">
      <alignment vertical="center"/>
    </xf>
    <xf numFmtId="0" fontId="114" fillId="0" borderId="0" xfId="0" applyFont="1" applyFill="1" applyAlignment="1">
      <alignment vertical="center"/>
    </xf>
    <xf numFmtId="42" fontId="22" fillId="0" borderId="4" xfId="0" applyNumberFormat="1" applyFont="1" applyFill="1" applyBorder="1" applyAlignment="1">
      <alignment vertical="center"/>
    </xf>
    <xf numFmtId="0" fontId="40" fillId="0" borderId="4" xfId="0" applyFont="1" applyFill="1" applyBorder="1" applyAlignment="1">
      <alignment vertical="center"/>
    </xf>
    <xf numFmtId="44" fontId="3" fillId="0" borderId="0" xfId="3" applyFont="1" applyFill="1" applyBorder="1" applyAlignment="1">
      <alignment vertical="center"/>
    </xf>
    <xf numFmtId="44" fontId="44" fillId="0" borderId="0" xfId="3" applyFont="1" applyFill="1" applyBorder="1" applyAlignment="1">
      <alignment vertical="center"/>
    </xf>
    <xf numFmtId="41" fontId="6" fillId="0" borderId="7" xfId="3" applyNumberFormat="1" applyFont="1" applyFill="1" applyBorder="1" applyAlignment="1">
      <alignment vertical="center"/>
    </xf>
    <xf numFmtId="41" fontId="3" fillId="0" borderId="5" xfId="3" applyNumberFormat="1" applyFont="1" applyFill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44" fontId="7" fillId="0" borderId="0" xfId="3" applyFont="1" applyFill="1" applyAlignment="1">
      <alignment vertical="center"/>
    </xf>
    <xf numFmtId="44" fontId="109" fillId="0" borderId="0" xfId="3" applyFont="1" applyFill="1" applyAlignment="1">
      <alignment vertical="center"/>
    </xf>
    <xf numFmtId="42" fontId="14" fillId="0" borderId="2" xfId="0" applyNumberFormat="1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46" fillId="0" borderId="0" xfId="0" applyFont="1" applyFill="1" applyAlignment="1">
      <alignment vertical="center"/>
    </xf>
    <xf numFmtId="42" fontId="23" fillId="0" borderId="28" xfId="0" applyNumberFormat="1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42" fontId="23" fillId="0" borderId="4" xfId="0" applyNumberFormat="1" applyFont="1" applyFill="1" applyBorder="1" applyAlignment="1">
      <alignment vertical="center"/>
    </xf>
    <xf numFmtId="44" fontId="8" fillId="0" borderId="0" xfId="3" applyFont="1" applyFill="1" applyAlignment="1">
      <alignment vertical="center"/>
    </xf>
    <xf numFmtId="44" fontId="46" fillId="0" borderId="0" xfId="3" applyFont="1" applyFill="1" applyAlignment="1">
      <alignment vertical="center"/>
    </xf>
    <xf numFmtId="0" fontId="8" fillId="0" borderId="4" xfId="0" applyFont="1" applyFill="1" applyBorder="1" applyAlignment="1">
      <alignment vertical="center"/>
    </xf>
    <xf numFmtId="44" fontId="2" fillId="0" borderId="4" xfId="3" applyFont="1" applyFill="1" applyBorder="1" applyAlignment="1">
      <alignment vertical="center"/>
    </xf>
    <xf numFmtId="42" fontId="6" fillId="0" borderId="4" xfId="0" applyNumberFormat="1" applyFont="1" applyFill="1" applyBorder="1" applyAlignment="1">
      <alignment vertical="center"/>
    </xf>
    <xf numFmtId="0" fontId="3" fillId="0" borderId="4" xfId="0" applyFont="1" applyFill="1" applyBorder="1" applyAlignment="1">
      <alignment vertical="center" wrapText="1"/>
    </xf>
    <xf numFmtId="0" fontId="3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2" fillId="0" borderId="4" xfId="0" applyFont="1" applyFill="1" applyBorder="1" applyAlignment="1">
      <alignment horizontal="center" vertical="center"/>
    </xf>
    <xf numFmtId="0" fontId="20" fillId="0" borderId="0" xfId="0" applyFont="1" applyFill="1" applyAlignment="1"/>
    <xf numFmtId="0" fontId="40" fillId="4" borderId="0" xfId="0" applyFont="1" applyFill="1" applyAlignment="1"/>
    <xf numFmtId="10" fontId="16" fillId="20" borderId="4" xfId="41" applyNumberFormat="1" applyFont="1" applyFill="1" applyBorder="1" applyAlignment="1">
      <alignment vertical="center"/>
    </xf>
    <xf numFmtId="164" fontId="16" fillId="20" borderId="4" xfId="1" applyNumberFormat="1" applyFont="1" applyFill="1" applyBorder="1" applyAlignment="1">
      <alignment horizontal="right" vertical="center"/>
    </xf>
    <xf numFmtId="0" fontId="16" fillId="20" borderId="4" xfId="0" applyFont="1" applyFill="1" applyBorder="1" applyAlignment="1">
      <alignment horizontal="left" vertical="top" wrapText="1"/>
    </xf>
    <xf numFmtId="0" fontId="16" fillId="20" borderId="4" xfId="0" applyFont="1" applyFill="1" applyBorder="1" applyAlignment="1">
      <alignment vertical="center"/>
    </xf>
    <xf numFmtId="43" fontId="56" fillId="21" borderId="4" xfId="40" applyFont="1" applyFill="1" applyBorder="1"/>
    <xf numFmtId="10" fontId="25" fillId="0" borderId="4" xfId="41" applyNumberFormat="1" applyFont="1" applyFill="1" applyBorder="1" applyAlignment="1">
      <alignment vertical="top"/>
    </xf>
    <xf numFmtId="164" fontId="25" fillId="0" borderId="4" xfId="1" applyNumberFormat="1" applyFont="1" applyFill="1" applyBorder="1" applyAlignment="1">
      <alignment horizontal="right" vertical="center"/>
    </xf>
    <xf numFmtId="0" fontId="25" fillId="0" borderId="4" xfId="0" applyFont="1" applyFill="1" applyBorder="1" applyAlignment="1">
      <alignment vertical="center"/>
    </xf>
    <xf numFmtId="0" fontId="25" fillId="0" borderId="4" xfId="0" applyFont="1" applyFill="1" applyBorder="1" applyAlignment="1">
      <alignment horizontal="center" vertical="center"/>
    </xf>
    <xf numFmtId="43" fontId="56" fillId="0" borderId="4" xfId="40" applyFont="1" applyFill="1" applyBorder="1"/>
    <xf numFmtId="10" fontId="25" fillId="0" borderId="4" xfId="5" applyNumberFormat="1" applyFont="1" applyFill="1" applyBorder="1" applyAlignment="1">
      <alignment horizontal="right" vertical="center"/>
    </xf>
    <xf numFmtId="43" fontId="115" fillId="20" borderId="4" xfId="40" applyFont="1" applyFill="1" applyBorder="1" applyAlignment="1">
      <alignment horizontal="center" vertical="center" wrapText="1"/>
    </xf>
    <xf numFmtId="43" fontId="115" fillId="20" borderId="4" xfId="40" applyFont="1" applyFill="1" applyBorder="1" applyAlignment="1">
      <alignment horizontal="center" vertical="center"/>
    </xf>
    <xf numFmtId="43" fontId="23" fillId="20" borderId="4" xfId="40" applyFont="1" applyFill="1" applyBorder="1" applyAlignment="1">
      <alignment vertical="center" wrapText="1"/>
    </xf>
    <xf numFmtId="2" fontId="115" fillId="20" borderId="4" xfId="40" applyNumberFormat="1" applyFont="1" applyFill="1" applyBorder="1" applyAlignment="1">
      <alignment horizontal="center" vertical="center"/>
    </xf>
    <xf numFmtId="0" fontId="25" fillId="20" borderId="4" xfId="0" applyFont="1" applyFill="1" applyBorder="1" applyAlignment="1">
      <alignment horizontal="center" vertical="center"/>
    </xf>
    <xf numFmtId="43" fontId="56" fillId="0" borderId="4" xfId="40" applyFont="1" applyBorder="1" applyAlignment="1">
      <alignment vertical="center"/>
    </xf>
    <xf numFmtId="43" fontId="56" fillId="0" borderId="4" xfId="40" applyFont="1" applyBorder="1"/>
    <xf numFmtId="0" fontId="116" fillId="0" borderId="0" xfId="0" applyFont="1" applyBorder="1" applyAlignment="1">
      <alignment horizontal="center"/>
    </xf>
    <xf numFmtId="10" fontId="25" fillId="0" borderId="4" xfId="41" applyNumberFormat="1" applyFont="1" applyFill="1" applyBorder="1" applyAlignment="1">
      <alignment vertical="center"/>
    </xf>
    <xf numFmtId="164" fontId="111" fillId="0" borderId="2" xfId="1" applyNumberFormat="1" applyFont="1" applyFill="1" applyBorder="1" applyAlignment="1">
      <alignment horizontal="right" vertical="center"/>
    </xf>
    <xf numFmtId="164" fontId="6" fillId="0" borderId="0" xfId="1" applyNumberFormat="1" applyFont="1" applyFill="1" applyBorder="1" applyAlignment="1">
      <alignment horizontal="right"/>
    </xf>
    <xf numFmtId="164" fontId="6" fillId="0" borderId="0" xfId="1" applyNumberFormat="1" applyFont="1" applyFill="1" applyBorder="1"/>
    <xf numFmtId="164" fontId="111" fillId="0" borderId="13" xfId="1" applyNumberFormat="1" applyFont="1" applyFill="1" applyBorder="1" applyAlignment="1">
      <alignment horizontal="right" vertical="center"/>
    </xf>
    <xf numFmtId="41" fontId="11" fillId="0" borderId="0" xfId="0" applyNumberFormat="1" applyFont="1" applyFill="1" applyBorder="1"/>
    <xf numFmtId="42" fontId="2" fillId="0" borderId="0" xfId="0" applyNumberFormat="1" applyFont="1" applyFill="1" applyAlignment="1">
      <alignment horizontal="center"/>
    </xf>
    <xf numFmtId="42" fontId="8" fillId="0" borderId="0" xfId="0" applyNumberFormat="1" applyFont="1" applyFill="1"/>
    <xf numFmtId="180" fontId="22" fillId="6" borderId="0" xfId="40" applyNumberFormat="1" applyFont="1" applyFill="1" applyBorder="1" applyAlignment="1">
      <alignment horizontal="center" vertical="center" wrapText="1"/>
    </xf>
    <xf numFmtId="3" fontId="41" fillId="0" borderId="0" xfId="3" applyNumberFormat="1" applyFont="1" applyFill="1" applyBorder="1" applyAlignment="1">
      <alignment horizontal="left"/>
    </xf>
    <xf numFmtId="177" fontId="7" fillId="0" borderId="0" xfId="1" applyNumberFormat="1" applyFont="1" applyFill="1" applyBorder="1" applyAlignment="1" applyProtection="1">
      <alignment vertical="center"/>
    </xf>
    <xf numFmtId="43" fontId="4" fillId="0" borderId="13" xfId="0" applyNumberFormat="1" applyFont="1" applyFill="1" applyBorder="1" applyAlignment="1" applyProtection="1">
      <alignment horizontal="right" vertical="center" wrapText="1"/>
      <protection locked="0"/>
    </xf>
    <xf numFmtId="43" fontId="4" fillId="0" borderId="13" xfId="0" applyNumberFormat="1" applyFont="1" applyFill="1" applyBorder="1" applyAlignment="1">
      <alignment horizontal="right" vertical="center" wrapText="1"/>
    </xf>
    <xf numFmtId="41" fontId="4" fillId="0" borderId="13" xfId="0" applyNumberFormat="1" applyFont="1" applyFill="1" applyBorder="1" applyAlignment="1">
      <alignment horizontal="right" vertical="center" wrapText="1"/>
    </xf>
    <xf numFmtId="164" fontId="22" fillId="0" borderId="2" xfId="1" applyNumberFormat="1" applyFont="1" applyFill="1" applyBorder="1" applyAlignment="1">
      <alignment horizontal="right" vertical="center" wrapText="1"/>
    </xf>
    <xf numFmtId="10" fontId="20" fillId="0" borderId="0" xfId="0" applyNumberFormat="1" applyFont="1" applyFill="1" applyBorder="1" applyAlignment="1">
      <alignment horizontal="center"/>
    </xf>
    <xf numFmtId="43" fontId="3" fillId="0" borderId="0" xfId="0" applyNumberFormat="1" applyFont="1" applyFill="1" applyBorder="1" applyAlignment="1">
      <alignment horizontal="right"/>
    </xf>
    <xf numFmtId="10" fontId="21" fillId="0" borderId="0" xfId="0" applyNumberFormat="1" applyFont="1" applyFill="1" applyBorder="1" applyAlignment="1">
      <alignment horizontal="right"/>
    </xf>
    <xf numFmtId="10" fontId="6" fillId="0" borderId="0" xfId="0" applyNumberFormat="1" applyFont="1" applyFill="1" applyBorder="1" applyAlignment="1">
      <alignment horizontal="right"/>
    </xf>
    <xf numFmtId="0" fontId="29" fillId="0" borderId="0" xfId="0" applyFont="1" applyFill="1" applyBorder="1"/>
    <xf numFmtId="10" fontId="21" fillId="0" borderId="0" xfId="0" applyNumberFormat="1" applyFont="1" applyFill="1" applyBorder="1"/>
    <xf numFmtId="10" fontId="41" fillId="0" borderId="0" xfId="0" applyNumberFormat="1" applyFont="1" applyFill="1"/>
    <xf numFmtId="10" fontId="5" fillId="0" borderId="0" xfId="0" applyNumberFormat="1" applyFont="1" applyFill="1" applyBorder="1"/>
    <xf numFmtId="10" fontId="5" fillId="0" borderId="0" xfId="0" applyNumberFormat="1" applyFont="1" applyFill="1" applyBorder="1" applyAlignment="1"/>
    <xf numFmtId="10" fontId="41" fillId="0" borderId="0" xfId="0" applyNumberFormat="1" applyFont="1" applyFill="1" applyBorder="1"/>
    <xf numFmtId="10" fontId="29" fillId="0" borderId="0" xfId="0" applyNumberFormat="1" applyFont="1" applyFill="1" applyBorder="1" applyAlignment="1">
      <alignment horizontal="center"/>
    </xf>
    <xf numFmtId="43" fontId="11" fillId="0" borderId="0" xfId="0" applyNumberFormat="1" applyFont="1" applyFill="1" applyBorder="1"/>
    <xf numFmtId="42" fontId="11" fillId="0" borderId="0" xfId="0" applyNumberFormat="1" applyFont="1" applyFill="1" applyBorder="1"/>
    <xf numFmtId="41" fontId="25" fillId="0" borderId="0" xfId="1" applyNumberFormat="1" applyFont="1" applyFill="1" applyAlignment="1">
      <alignment horizontal="right" vertical="center"/>
    </xf>
    <xf numFmtId="41" fontId="16" fillId="0" borderId="0" xfId="0" applyNumberFormat="1" applyFont="1" applyFill="1" applyBorder="1" applyAlignment="1">
      <alignment horizontal="right" vertical="center"/>
    </xf>
    <xf numFmtId="41" fontId="16" fillId="0" borderId="0" xfId="1" applyNumberFormat="1" applyFont="1" applyFill="1" applyBorder="1" applyAlignment="1">
      <alignment horizontal="right" vertical="center"/>
    </xf>
    <xf numFmtId="41" fontId="25" fillId="0" borderId="0" xfId="1" applyNumberFormat="1" applyFont="1" applyFill="1" applyBorder="1" applyAlignment="1">
      <alignment horizontal="right" vertical="center"/>
    </xf>
    <xf numFmtId="164" fontId="104" fillId="0" borderId="4" xfId="1" applyNumberFormat="1" applyFont="1" applyBorder="1" applyAlignment="1">
      <alignment horizontal="center" vertical="center" wrapText="1"/>
    </xf>
    <xf numFmtId="3" fontId="23" fillId="0" borderId="0" xfId="40" applyNumberFormat="1" applyFont="1" applyFill="1" applyBorder="1" applyAlignment="1">
      <alignment vertical="center"/>
    </xf>
    <xf numFmtId="164" fontId="111" fillId="0" borderId="13" xfId="1" applyNumberFormat="1" applyFont="1" applyFill="1" applyBorder="1" applyAlignment="1">
      <alignment horizontal="left" vertical="center"/>
    </xf>
    <xf numFmtId="164" fontId="111" fillId="0" borderId="2" xfId="1" applyNumberFormat="1" applyFont="1" applyFill="1" applyBorder="1" applyAlignment="1">
      <alignment horizontal="left" vertical="center"/>
    </xf>
    <xf numFmtId="164" fontId="16" fillId="0" borderId="12" xfId="1" applyNumberFormat="1" applyFont="1" applyFill="1" applyBorder="1" applyAlignment="1">
      <alignment vertical="center" wrapText="1"/>
    </xf>
    <xf numFmtId="0" fontId="12" fillId="0" borderId="0" xfId="0" applyFont="1" applyAlignment="1">
      <alignment vertical="top" wrapText="1"/>
    </xf>
    <xf numFmtId="0" fontId="16" fillId="8" borderId="0" xfId="0" applyFont="1" applyFill="1" applyAlignment="1">
      <alignment horizontal="left" vertical="center"/>
    </xf>
    <xf numFmtId="0" fontId="16" fillId="7" borderId="0" xfId="0" applyFont="1" applyFill="1" applyAlignment="1">
      <alignment vertical="top"/>
    </xf>
    <xf numFmtId="0" fontId="25" fillId="0" borderId="0" xfId="0" applyFont="1" applyAlignment="1">
      <alignment vertical="top"/>
    </xf>
    <xf numFmtId="167" fontId="16" fillId="0" borderId="0" xfId="0" applyNumberFormat="1" applyFont="1" applyAlignment="1">
      <alignment horizontal="right" vertical="top" wrapText="1"/>
    </xf>
    <xf numFmtId="0" fontId="16" fillId="0" borderId="0" xfId="0" applyFont="1" applyAlignment="1">
      <alignment vertical="top"/>
    </xf>
    <xf numFmtId="0" fontId="16" fillId="7" borderId="0" xfId="0" applyFont="1" applyFill="1" applyAlignment="1">
      <alignment horizontal="right" vertical="center" wrapText="1"/>
    </xf>
    <xf numFmtId="0" fontId="2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7" borderId="0" xfId="0" applyFont="1" applyFill="1" applyAlignment="1">
      <alignment vertical="center"/>
    </xf>
    <xf numFmtId="0" fontId="16" fillId="7" borderId="0" xfId="0" applyFont="1" applyFill="1" applyAlignment="1">
      <alignment vertical="top" wrapText="1"/>
    </xf>
    <xf numFmtId="0" fontId="25" fillId="0" borderId="0" xfId="0" applyFont="1" applyAlignment="1">
      <alignment vertical="center" wrapText="1"/>
    </xf>
    <xf numFmtId="0" fontId="25" fillId="0" borderId="0" xfId="0" applyFont="1" applyAlignment="1">
      <alignment vertical="top" wrapText="1"/>
    </xf>
    <xf numFmtId="0" fontId="25" fillId="0" borderId="0" xfId="0" applyFont="1" applyAlignment="1">
      <alignment horizontal="left" vertical="center" wrapText="1"/>
    </xf>
    <xf numFmtId="0" fontId="23" fillId="0" borderId="0" xfId="0" applyFont="1" applyAlignment="1">
      <alignment vertical="top" wrapText="1"/>
    </xf>
    <xf numFmtId="0" fontId="16" fillId="6" borderId="0" xfId="0" applyFont="1" applyFill="1" applyAlignment="1">
      <alignment horizontal="center" vertical="top" wrapText="1"/>
    </xf>
    <xf numFmtId="0" fontId="13" fillId="0" borderId="0" xfId="0" applyFont="1" applyBorder="1" applyAlignment="1">
      <alignment vertical="center"/>
    </xf>
    <xf numFmtId="3" fontId="10" fillId="4" borderId="0" xfId="0" applyNumberFormat="1" applyFont="1" applyFill="1" applyBorder="1" applyAlignment="1">
      <alignment vertical="center"/>
    </xf>
    <xf numFmtId="43" fontId="12" fillId="0" borderId="0" xfId="40" applyFont="1" applyBorder="1"/>
    <xf numFmtId="4" fontId="123" fillId="0" borderId="0" xfId="0" applyNumberFormat="1" applyFont="1" applyAlignment="1">
      <alignment horizontal="center"/>
    </xf>
    <xf numFmtId="0" fontId="12" fillId="4" borderId="0" xfId="0" applyFont="1" applyFill="1" applyBorder="1" applyAlignment="1">
      <alignment vertical="center"/>
    </xf>
    <xf numFmtId="43" fontId="12" fillId="0" borderId="0" xfId="1" applyFont="1" applyBorder="1"/>
    <xf numFmtId="44" fontId="10" fillId="0" borderId="0" xfId="3" applyFont="1" applyFill="1" applyBorder="1" applyAlignment="1">
      <alignment vertical="center"/>
    </xf>
    <xf numFmtId="43" fontId="12" fillId="0" borderId="0" xfId="40" applyFont="1" applyBorder="1" applyAlignment="1">
      <alignment horizontal="center"/>
    </xf>
    <xf numFmtId="164" fontId="13" fillId="0" borderId="0" xfId="1" applyNumberFormat="1" applyFont="1" applyBorder="1" applyAlignment="1">
      <alignment vertical="center"/>
    </xf>
    <xf numFmtId="10" fontId="32" fillId="0" borderId="0" xfId="0" applyNumberFormat="1" applyFont="1" applyFill="1" applyAlignment="1">
      <alignment vertical="center"/>
    </xf>
    <xf numFmtId="0" fontId="41" fillId="0" borderId="0" xfId="0" applyFont="1"/>
    <xf numFmtId="3" fontId="112" fillId="0" borderId="0" xfId="0" applyNumberFormat="1" applyFont="1" applyFill="1" applyBorder="1" applyAlignment="1">
      <alignment vertical="center"/>
    </xf>
    <xf numFmtId="49" fontId="25" fillId="0" borderId="0" xfId="40" applyNumberFormat="1" applyFont="1" applyFill="1" applyBorder="1" applyAlignment="1">
      <alignment vertical="center"/>
    </xf>
    <xf numFmtId="49" fontId="13" fillId="0" borderId="0" xfId="40" applyNumberFormat="1" applyFont="1" applyFill="1" applyBorder="1"/>
    <xf numFmtId="0" fontId="12" fillId="0" borderId="0" xfId="0" applyFont="1" applyFill="1" applyBorder="1" applyAlignment="1">
      <alignment vertical="top" wrapText="1"/>
    </xf>
    <xf numFmtId="3" fontId="123" fillId="0" borderId="0" xfId="0" applyNumberFormat="1" applyFont="1" applyFill="1" applyBorder="1"/>
    <xf numFmtId="3" fontId="12" fillId="0" borderId="0" xfId="0" applyNumberFormat="1" applyFont="1" applyFill="1" applyBorder="1"/>
    <xf numFmtId="3" fontId="21" fillId="0" borderId="0" xfId="1" applyNumberFormat="1" applyFont="1" applyFill="1" applyBorder="1" applyAlignment="1"/>
    <xf numFmtId="43" fontId="19" fillId="0" borderId="0" xfId="1" applyFont="1" applyAlignment="1">
      <alignment vertical="center"/>
    </xf>
    <xf numFmtId="10" fontId="10" fillId="0" borderId="0" xfId="0" applyNumberFormat="1" applyFont="1" applyFill="1" applyBorder="1" applyAlignment="1">
      <alignment vertical="center"/>
    </xf>
    <xf numFmtId="44" fontId="2" fillId="0" borderId="0" xfId="3" applyFont="1" applyFill="1" applyBorder="1" applyAlignment="1">
      <alignment vertical="center"/>
    </xf>
    <xf numFmtId="164" fontId="10" fillId="0" borderId="0" xfId="1" applyNumberFormat="1" applyFont="1" applyFill="1" applyBorder="1" applyAlignment="1">
      <alignment vertical="center"/>
    </xf>
    <xf numFmtId="3" fontId="4" fillId="0" borderId="0" xfId="0" applyNumberFormat="1" applyFont="1" applyFill="1"/>
    <xf numFmtId="164" fontId="13" fillId="0" borderId="0" xfId="1" applyNumberFormat="1" applyFont="1" applyBorder="1"/>
    <xf numFmtId="164" fontId="12" fillId="0" borderId="0" xfId="1" applyNumberFormat="1" applyFont="1" applyBorder="1"/>
    <xf numFmtId="0" fontId="123" fillId="0" borderId="0" xfId="0" applyFont="1" applyFill="1" applyBorder="1" applyAlignment="1">
      <alignment horizontal="center"/>
    </xf>
    <xf numFmtId="164" fontId="10" fillId="0" borderId="0" xfId="1" applyNumberFormat="1" applyFont="1" applyFill="1" applyBorder="1" applyAlignment="1"/>
    <xf numFmtId="43" fontId="4" fillId="0" borderId="0" xfId="1" applyFont="1" applyFill="1"/>
    <xf numFmtId="3" fontId="2" fillId="0" borderId="0" xfId="0" applyNumberFormat="1" applyFont="1" applyFill="1" applyBorder="1" applyAlignment="1"/>
    <xf numFmtId="3" fontId="25" fillId="0" borderId="0" xfId="1" applyNumberFormat="1" applyFont="1" applyBorder="1" applyAlignment="1">
      <alignment vertical="center" wrapText="1"/>
    </xf>
    <xf numFmtId="49" fontId="12" fillId="0" borderId="0" xfId="40" applyNumberFormat="1" applyFont="1" applyFill="1" applyBorder="1"/>
    <xf numFmtId="49" fontId="12" fillId="0" borderId="0" xfId="40" applyNumberFormat="1" applyFont="1" applyBorder="1"/>
    <xf numFmtId="10" fontId="85" fillId="0" borderId="0" xfId="0" applyNumberFormat="1" applyFont="1" applyFill="1" applyAlignment="1">
      <alignment vertical="center"/>
    </xf>
    <xf numFmtId="0" fontId="13" fillId="0" borderId="0" xfId="0" applyFont="1" applyBorder="1"/>
    <xf numFmtId="43" fontId="12" fillId="0" borderId="0" xfId="40" applyFont="1" applyFill="1" applyBorder="1" applyAlignment="1">
      <alignment horizontal="right" vertical="center"/>
    </xf>
    <xf numFmtId="3" fontId="123" fillId="0" borderId="0" xfId="0" applyNumberFormat="1" applyFont="1" applyBorder="1"/>
    <xf numFmtId="3" fontId="19" fillId="0" borderId="0" xfId="0" applyNumberFormat="1" applyFont="1"/>
    <xf numFmtId="0" fontId="5" fillId="0" borderId="0" xfId="0" applyFont="1"/>
    <xf numFmtId="43" fontId="12" fillId="0" borderId="0" xfId="40" applyFont="1" applyBorder="1" applyAlignment="1">
      <alignment vertical="center"/>
    </xf>
    <xf numFmtId="41" fontId="12" fillId="0" borderId="0" xfId="40" applyNumberFormat="1" applyFont="1" applyFill="1" applyBorder="1" applyAlignment="1">
      <alignment horizontal="right" vertical="center"/>
    </xf>
    <xf numFmtId="41" fontId="3" fillId="0" borderId="0" xfId="0" applyNumberFormat="1" applyFont="1" applyFill="1" applyBorder="1"/>
    <xf numFmtId="3" fontId="9" fillId="4" borderId="0" xfId="0" applyNumberFormat="1" applyFont="1" applyFill="1" applyBorder="1" applyAlignment="1">
      <alignment vertical="center"/>
    </xf>
    <xf numFmtId="43" fontId="122" fillId="4" borderId="0" xfId="1" applyFont="1" applyFill="1" applyAlignment="1">
      <alignment vertical="center"/>
    </xf>
    <xf numFmtId="3" fontId="10" fillId="0" borderId="0" xfId="0" applyNumberFormat="1" applyFont="1" applyFill="1" applyBorder="1" applyAlignment="1"/>
    <xf numFmtId="0" fontId="13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13" fillId="0" borderId="0" xfId="1" applyNumberFormat="1" applyFont="1" applyFill="1" applyBorder="1" applyAlignment="1">
      <alignment vertical="center"/>
    </xf>
    <xf numFmtId="10" fontId="20" fillId="0" borderId="0" xfId="0" applyNumberFormat="1" applyFont="1" applyFill="1" applyBorder="1" applyAlignment="1">
      <alignment vertical="center"/>
    </xf>
    <xf numFmtId="3" fontId="3" fillId="4" borderId="0" xfId="0" applyNumberFormat="1" applyFont="1" applyFill="1" applyAlignment="1">
      <alignment vertical="center"/>
    </xf>
    <xf numFmtId="41" fontId="25" fillId="0" borderId="0" xfId="1" applyNumberFormat="1" applyFont="1" applyBorder="1" applyAlignment="1">
      <alignment horizontal="right" vertical="center" wrapText="1"/>
    </xf>
    <xf numFmtId="0" fontId="13" fillId="4" borderId="0" xfId="0" applyFont="1" applyFill="1" applyBorder="1" applyAlignment="1">
      <alignment vertical="center"/>
    </xf>
    <xf numFmtId="10" fontId="9" fillId="0" borderId="0" xfId="0" applyNumberFormat="1" applyFont="1" applyFill="1" applyBorder="1" applyAlignment="1">
      <alignment vertical="center"/>
    </xf>
    <xf numFmtId="0" fontId="123" fillId="0" borderId="0" xfId="0" applyFont="1" applyAlignment="1">
      <alignment horizontal="center"/>
    </xf>
    <xf numFmtId="10" fontId="9" fillId="0" borderId="0" xfId="0" applyNumberFormat="1" applyFont="1" applyFill="1" applyAlignment="1">
      <alignment vertical="center"/>
    </xf>
    <xf numFmtId="3" fontId="3" fillId="4" borderId="0" xfId="0" applyNumberFormat="1" applyFont="1" applyFill="1" applyBorder="1" applyAlignment="1">
      <alignment vertical="center"/>
    </xf>
    <xf numFmtId="3" fontId="10" fillId="0" borderId="0" xfId="0" applyNumberFormat="1" applyFont="1" applyFill="1" applyBorder="1" applyAlignment="1">
      <alignment vertical="center"/>
    </xf>
    <xf numFmtId="3" fontId="41" fillId="0" borderId="0" xfId="0" applyNumberFormat="1" applyFont="1" applyFill="1" applyBorder="1" applyAlignment="1">
      <alignment vertical="center"/>
    </xf>
    <xf numFmtId="164" fontId="25" fillId="0" borderId="0" xfId="1" applyNumberFormat="1" applyFont="1" applyBorder="1" applyAlignment="1">
      <alignment horizontal="right" vertical="center" wrapText="1"/>
    </xf>
    <xf numFmtId="41" fontId="19" fillId="0" borderId="0" xfId="0" applyNumberFormat="1" applyFont="1"/>
    <xf numFmtId="0" fontId="12" fillId="0" borderId="0" xfId="0" applyFont="1" applyFill="1" applyBorder="1" applyAlignment="1">
      <alignment vertical="center"/>
    </xf>
    <xf numFmtId="164" fontId="13" fillId="0" borderId="0" xfId="1" applyNumberFormat="1" applyFont="1" applyFill="1" applyBorder="1" applyAlignment="1">
      <alignment horizontal="right" vertical="center"/>
    </xf>
    <xf numFmtId="3" fontId="9" fillId="0" borderId="0" xfId="1" applyNumberFormat="1" applyFont="1" applyFill="1" applyBorder="1" applyAlignment="1"/>
    <xf numFmtId="0" fontId="12" fillId="0" borderId="0" xfId="0" applyFont="1" applyBorder="1" applyAlignment="1">
      <alignment vertical="center" wrapText="1"/>
    </xf>
    <xf numFmtId="3" fontId="123" fillId="0" borderId="0" xfId="0" applyNumberFormat="1" applyFont="1" applyBorder="1" applyAlignment="1">
      <alignment horizontal="center"/>
    </xf>
    <xf numFmtId="3" fontId="9" fillId="4" borderId="0" xfId="0" applyNumberFormat="1" applyFont="1" applyFill="1" applyAlignment="1">
      <alignment vertical="center"/>
    </xf>
    <xf numFmtId="3" fontId="2" fillId="0" borderId="0" xfId="0" applyNumberFormat="1" applyFont="1" applyFill="1" applyBorder="1"/>
    <xf numFmtId="3" fontId="25" fillId="0" borderId="0" xfId="40" applyNumberFormat="1" applyFont="1" applyFill="1" applyBorder="1" applyAlignment="1">
      <alignment horizontal="right" vertical="center" wrapText="1"/>
    </xf>
    <xf numFmtId="3" fontId="123" fillId="0" borderId="0" xfId="0" applyNumberFormat="1" applyFont="1" applyFill="1" applyBorder="1" applyAlignment="1">
      <alignment vertical="center"/>
    </xf>
    <xf numFmtId="10" fontId="21" fillId="0" borderId="0" xfId="0" applyNumberFormat="1" applyFont="1" applyFill="1" applyBorder="1" applyAlignment="1">
      <alignment vertical="center"/>
    </xf>
    <xf numFmtId="3" fontId="12" fillId="0" borderId="0" xfId="0" applyNumberFormat="1" applyFont="1" applyBorder="1"/>
    <xf numFmtId="3" fontId="5" fillId="4" borderId="0" xfId="0" applyNumberFormat="1" applyFont="1" applyFill="1" applyBorder="1" applyAlignment="1">
      <alignment vertical="center"/>
    </xf>
    <xf numFmtId="3" fontId="123" fillId="0" borderId="0" xfId="0" applyNumberFormat="1" applyFont="1"/>
    <xf numFmtId="42" fontId="4" fillId="0" borderId="0" xfId="0" applyNumberFormat="1" applyFont="1" applyFill="1"/>
    <xf numFmtId="3" fontId="3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2" fillId="0" borderId="0" xfId="0" applyFont="1" applyBorder="1"/>
    <xf numFmtId="14" fontId="12" fillId="0" borderId="0" xfId="0" applyNumberFormat="1" applyFont="1"/>
    <xf numFmtId="10" fontId="14" fillId="0" borderId="0" xfId="41" applyNumberFormat="1" applyFont="1" applyFill="1" applyBorder="1" applyAlignment="1">
      <alignment vertical="top"/>
    </xf>
    <xf numFmtId="3" fontId="2" fillId="0" borderId="0" xfId="0" applyNumberFormat="1" applyFont="1" applyFill="1" applyBorder="1" applyAlignment="1">
      <alignment vertical="center"/>
    </xf>
    <xf numFmtId="4" fontId="13" fillId="0" borderId="0" xfId="0" applyNumberFormat="1" applyFont="1" applyBorder="1"/>
    <xf numFmtId="43" fontId="13" fillId="0" borderId="0" xfId="40" applyFont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3" fontId="16" fillId="0" borderId="0" xfId="0" applyNumberFormat="1" applyFont="1" applyAlignment="1">
      <alignment vertical="center"/>
    </xf>
    <xf numFmtId="3" fontId="12" fillId="0" borderId="0" xfId="0" applyNumberFormat="1" applyFont="1" applyFill="1" applyBorder="1" applyAlignment="1">
      <alignment vertical="center"/>
    </xf>
    <xf numFmtId="43" fontId="123" fillId="0" borderId="0" xfId="40" applyFont="1" applyFill="1" applyBorder="1" applyAlignment="1">
      <alignment horizontal="right" vertical="center"/>
    </xf>
    <xf numFmtId="0" fontId="12" fillId="0" borderId="0" xfId="0" applyFont="1" applyBorder="1" applyAlignment="1">
      <alignment vertical="center"/>
    </xf>
    <xf numFmtId="41" fontId="25" fillId="0" borderId="0" xfId="1" applyNumberFormat="1" applyFont="1" applyFill="1" applyBorder="1" applyAlignment="1">
      <alignment horizontal="right" vertical="center" wrapText="1"/>
    </xf>
    <xf numFmtId="0" fontId="12" fillId="0" borderId="0" xfId="0" applyFont="1" applyFill="1" applyBorder="1"/>
    <xf numFmtId="0" fontId="13" fillId="0" borderId="0" xfId="0" applyFont="1" applyBorder="1" applyAlignment="1">
      <alignment vertical="top" wrapText="1"/>
    </xf>
    <xf numFmtId="43" fontId="12" fillId="0" borderId="0" xfId="40" applyFont="1" applyBorder="1" applyAlignment="1">
      <alignment horizontal="left" vertical="center"/>
    </xf>
    <xf numFmtId="0" fontId="16" fillId="0" borderId="0" xfId="0" applyFont="1" applyAlignment="1">
      <alignment horizontal="left" vertical="top" wrapText="1"/>
    </xf>
    <xf numFmtId="3" fontId="85" fillId="0" borderId="0" xfId="0" applyNumberFormat="1" applyFont="1"/>
    <xf numFmtId="3" fontId="12" fillId="0" borderId="0" xfId="0" applyNumberFormat="1" applyFont="1" applyBorder="1" applyAlignment="1">
      <alignment vertical="center"/>
    </xf>
    <xf numFmtId="41" fontId="4" fillId="0" borderId="0" xfId="0" applyNumberFormat="1" applyFont="1" applyFill="1"/>
    <xf numFmtId="44" fontId="10" fillId="0" borderId="0" xfId="0" applyNumberFormat="1" applyFont="1" applyFill="1" applyBorder="1" applyAlignment="1">
      <alignment vertical="center"/>
    </xf>
    <xf numFmtId="43" fontId="12" fillId="0" borderId="0" xfId="1" applyFont="1" applyFill="1" applyBorder="1" applyAlignment="1">
      <alignment vertical="center"/>
    </xf>
    <xf numFmtId="3" fontId="112" fillId="0" borderId="0" xfId="0" applyNumberFormat="1" applyFont="1" applyBorder="1" applyAlignment="1">
      <alignment horizontal="center"/>
    </xf>
    <xf numFmtId="10" fontId="20" fillId="0" borderId="0" xfId="0" applyNumberFormat="1" applyFont="1"/>
    <xf numFmtId="10" fontId="21" fillId="0" borderId="0" xfId="0" applyNumberFormat="1" applyFont="1" applyFill="1" applyAlignment="1">
      <alignment vertical="center"/>
    </xf>
    <xf numFmtId="49" fontId="13" fillId="0" borderId="0" xfId="40" applyNumberFormat="1" applyFont="1" applyFill="1" applyBorder="1" applyAlignment="1">
      <alignment vertical="center"/>
    </xf>
    <xf numFmtId="43" fontId="124" fillId="4" borderId="0" xfId="1" applyFont="1" applyFill="1" applyBorder="1" applyAlignment="1">
      <alignment vertical="center"/>
    </xf>
    <xf numFmtId="44" fontId="9" fillId="0" borderId="0" xfId="3" applyFont="1" applyFill="1" applyBorder="1" applyAlignment="1">
      <alignment vertical="center"/>
    </xf>
    <xf numFmtId="43" fontId="13" fillId="0" borderId="0" xfId="1" applyFont="1" applyBorder="1" applyAlignment="1">
      <alignment vertical="center"/>
    </xf>
    <xf numFmtId="43" fontId="12" fillId="0" borderId="0" xfId="40" applyFont="1" applyFill="1" applyBorder="1"/>
    <xf numFmtId="164" fontId="112" fillId="0" borderId="0" xfId="1" applyNumberFormat="1" applyFont="1" applyBorder="1" applyAlignment="1">
      <alignment vertical="center"/>
    </xf>
    <xf numFmtId="4" fontId="12" fillId="0" borderId="0" xfId="0" applyNumberFormat="1" applyFont="1"/>
    <xf numFmtId="0" fontId="123" fillId="0" borderId="0" xfId="0" applyFont="1" applyBorder="1" applyAlignment="1">
      <alignment horizontal="center"/>
    </xf>
    <xf numFmtId="0" fontId="9" fillId="0" borderId="0" xfId="0" applyFont="1" applyFill="1" applyBorder="1" applyAlignment="1">
      <alignment vertical="center"/>
    </xf>
    <xf numFmtId="0" fontId="12" fillId="0" borderId="0" xfId="0" applyFont="1"/>
    <xf numFmtId="164" fontId="123" fillId="0" borderId="0" xfId="1" applyNumberFormat="1" applyFont="1" applyBorder="1" applyAlignment="1">
      <alignment horizontal="center"/>
    </xf>
    <xf numFmtId="3" fontId="41" fillId="0" borderId="0" xfId="1" applyNumberFormat="1" applyFont="1" applyFill="1" applyBorder="1" applyAlignment="1">
      <alignment vertical="center"/>
    </xf>
    <xf numFmtId="43" fontId="25" fillId="0" borderId="0" xfId="40" applyFont="1" applyBorder="1" applyAlignment="1">
      <alignment vertical="center"/>
    </xf>
    <xf numFmtId="4" fontId="12" fillId="0" borderId="0" xfId="0" applyNumberFormat="1" applyFont="1" applyBorder="1"/>
    <xf numFmtId="10" fontId="10" fillId="0" borderId="0" xfId="0" applyNumberFormat="1" applyFont="1" applyFill="1" applyBorder="1" applyAlignment="1"/>
    <xf numFmtId="3" fontId="123" fillId="0" borderId="0" xfId="0" applyNumberFormat="1" applyFont="1" applyBorder="1" applyAlignment="1">
      <alignment vertical="center"/>
    </xf>
    <xf numFmtId="3" fontId="12" fillId="0" borderId="0" xfId="40" applyNumberFormat="1" applyFont="1" applyFill="1" applyBorder="1" applyAlignment="1">
      <alignment horizontal="right" vertical="center"/>
    </xf>
    <xf numFmtId="3" fontId="9" fillId="0" borderId="0" xfId="1" applyNumberFormat="1" applyFont="1" applyFill="1" applyBorder="1" applyAlignment="1">
      <alignment vertical="center"/>
    </xf>
    <xf numFmtId="3" fontId="13" fillId="0" borderId="0" xfId="0" applyNumberFormat="1" applyFont="1" applyBorder="1"/>
    <xf numFmtId="0" fontId="13" fillId="0" borderId="0" xfId="0" applyFont="1" applyBorder="1" applyAlignment="1">
      <alignment vertical="center" wrapText="1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right"/>
    </xf>
    <xf numFmtId="0" fontId="7" fillId="0" borderId="0" xfId="0" applyFont="1" applyFill="1" applyBorder="1"/>
    <xf numFmtId="0" fontId="8" fillId="0" borderId="0" xfId="0" applyFont="1" applyFill="1" applyBorder="1"/>
    <xf numFmtId="0" fontId="8" fillId="0" borderId="0" xfId="0" applyFont="1" applyFill="1"/>
    <xf numFmtId="0" fontId="9" fillId="0" borderId="0" xfId="0" applyFont="1" applyFill="1" applyBorder="1"/>
    <xf numFmtId="0" fontId="10" fillId="0" borderId="0" xfId="0" applyFont="1" applyFill="1" applyBorder="1"/>
    <xf numFmtId="0" fontId="6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0" fontId="18" fillId="0" borderId="0" xfId="0" applyFont="1" applyFill="1" applyBorder="1"/>
    <xf numFmtId="0" fontId="19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4" fillId="0" borderId="0" xfId="0" applyFont="1" applyFill="1"/>
    <xf numFmtId="0" fontId="16" fillId="0" borderId="4" xfId="0" applyFont="1" applyFill="1" applyBorder="1" applyAlignment="1">
      <alignment horizontal="center"/>
    </xf>
    <xf numFmtId="0" fontId="11" fillId="0" borderId="0" xfId="0" applyFont="1" applyFill="1" applyBorder="1"/>
    <xf numFmtId="3" fontId="25" fillId="0" borderId="4" xfId="0" applyNumberFormat="1" applyFont="1" applyFill="1" applyBorder="1" applyAlignment="1">
      <alignment vertical="center"/>
    </xf>
    <xf numFmtId="0" fontId="25" fillId="0" borderId="4" xfId="0" applyFont="1" applyFill="1" applyBorder="1" applyAlignment="1">
      <alignment horizontal="center" vertical="center" wrapText="1"/>
    </xf>
    <xf numFmtId="0" fontId="23" fillId="0" borderId="0" xfId="0" applyFont="1" applyFill="1"/>
    <xf numFmtId="0" fontId="19" fillId="0" borderId="0" xfId="0" applyFont="1"/>
    <xf numFmtId="0" fontId="19" fillId="0" borderId="0" xfId="0" applyFont="1" applyFill="1" applyBorder="1" applyAlignment="1">
      <alignment horizontal="right"/>
    </xf>
    <xf numFmtId="0" fontId="18" fillId="0" borderId="0" xfId="0" applyFont="1" applyFill="1" applyBorder="1" applyAlignment="1">
      <alignment horizontal="center" vertical="center"/>
    </xf>
    <xf numFmtId="3" fontId="19" fillId="0" borderId="0" xfId="0" applyNumberFormat="1" applyFont="1" applyFill="1" applyBorder="1" applyAlignment="1">
      <alignment horizontal="right"/>
    </xf>
    <xf numFmtId="0" fontId="10" fillId="0" borderId="0" xfId="0" applyFont="1" applyFill="1" applyBorder="1" applyAlignment="1"/>
    <xf numFmtId="0" fontId="31" fillId="0" borderId="0" xfId="0" applyFont="1" applyBorder="1" applyAlignment="1">
      <alignment vertical="center" wrapText="1"/>
    </xf>
    <xf numFmtId="0" fontId="16" fillId="0" borderId="13" xfId="0" applyFont="1" applyFill="1" applyBorder="1" applyAlignment="1">
      <alignment horizontal="center" wrapText="1"/>
    </xf>
    <xf numFmtId="0" fontId="6" fillId="0" borderId="0" xfId="0" applyFont="1" applyFill="1" applyBorder="1" applyAlignment="1"/>
    <xf numFmtId="0" fontId="11" fillId="0" borderId="0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left"/>
    </xf>
    <xf numFmtId="49" fontId="11" fillId="0" borderId="0" xfId="0" applyNumberFormat="1" applyFont="1" applyFill="1" applyBorder="1" applyAlignment="1">
      <alignment horizontal="center"/>
    </xf>
    <xf numFmtId="165" fontId="19" fillId="0" borderId="0" xfId="0" applyNumberFormat="1" applyFont="1" applyFill="1"/>
    <xf numFmtId="166" fontId="19" fillId="0" borderId="0" xfId="0" applyNumberFormat="1" applyFont="1" applyFill="1"/>
    <xf numFmtId="0" fontId="19" fillId="0" borderId="0" xfId="0" applyFont="1" applyFill="1"/>
    <xf numFmtId="3" fontId="19" fillId="0" borderId="0" xfId="0" applyNumberFormat="1" applyFont="1" applyFill="1"/>
    <xf numFmtId="0" fontId="19" fillId="0" borderId="0" xfId="0" applyFont="1" applyAlignment="1">
      <alignment horizontal="center" vertical="center"/>
    </xf>
    <xf numFmtId="0" fontId="25" fillId="0" borderId="4" xfId="0" applyFont="1" applyFill="1" applyBorder="1" applyAlignment="1"/>
    <xf numFmtId="0" fontId="19" fillId="0" borderId="0" xfId="0" applyFont="1" applyAlignment="1"/>
    <xf numFmtId="0" fontId="8" fillId="0" borderId="0" xfId="0" applyFont="1"/>
    <xf numFmtId="0" fontId="11" fillId="0" borderId="0" xfId="0" applyFont="1" applyBorder="1"/>
    <xf numFmtId="0" fontId="8" fillId="0" borderId="0" xfId="0" applyFont="1" applyFill="1" applyAlignment="1"/>
    <xf numFmtId="3" fontId="8" fillId="0" borderId="0" xfId="0" applyNumberFormat="1" applyFont="1" applyFill="1"/>
    <xf numFmtId="3" fontId="8" fillId="0" borderId="0" xfId="0" applyNumberFormat="1" applyFont="1" applyFill="1" applyAlignment="1"/>
    <xf numFmtId="0" fontId="7" fillId="0" borderId="0" xfId="0" applyFont="1"/>
    <xf numFmtId="0" fontId="7" fillId="0" borderId="0" xfId="0" applyFont="1" applyBorder="1"/>
    <xf numFmtId="0" fontId="19" fillId="0" borderId="0" xfId="0" applyFont="1" applyFill="1" applyAlignment="1">
      <alignment vertical="center"/>
    </xf>
    <xf numFmtId="0" fontId="19" fillId="0" borderId="0" xfId="0" applyFont="1" applyAlignment="1">
      <alignment vertical="center" wrapText="1"/>
    </xf>
    <xf numFmtId="0" fontId="21" fillId="0" borderId="0" xfId="0" applyFont="1" applyFill="1" applyBorder="1"/>
    <xf numFmtId="0" fontId="19" fillId="0" borderId="0" xfId="0" applyFont="1" applyAlignment="1">
      <alignment vertical="top"/>
    </xf>
    <xf numFmtId="3" fontId="19" fillId="0" borderId="0" xfId="0" applyNumberFormat="1" applyFont="1" applyAlignment="1">
      <alignment horizontal="right" vertical="top"/>
    </xf>
    <xf numFmtId="0" fontId="19" fillId="0" borderId="0" xfId="0" applyFont="1" applyAlignment="1">
      <alignment vertical="top" wrapText="1"/>
    </xf>
    <xf numFmtId="3" fontId="19" fillId="0" borderId="0" xfId="0" applyNumberFormat="1" applyFont="1" applyAlignment="1">
      <alignment vertical="top" wrapText="1"/>
    </xf>
    <xf numFmtId="0" fontId="3" fillId="0" borderId="0" xfId="0" applyFont="1" applyFill="1"/>
    <xf numFmtId="0" fontId="31" fillId="0" borderId="0" xfId="0" applyFont="1" applyFill="1" applyAlignment="1"/>
    <xf numFmtId="0" fontId="2" fillId="0" borderId="0" xfId="0" applyFont="1" applyFill="1" applyAlignment="1"/>
    <xf numFmtId="10" fontId="1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applyFont="1" applyFill="1" applyBorder="1" applyAlignment="1"/>
    <xf numFmtId="10" fontId="20" fillId="0" borderId="0" xfId="0" applyNumberFormat="1" applyFont="1" applyFill="1" applyBorder="1" applyAlignment="1"/>
    <xf numFmtId="0" fontId="38" fillId="0" borderId="0" xfId="0" applyFont="1" applyFill="1" applyAlignment="1"/>
    <xf numFmtId="10" fontId="11" fillId="0" borderId="0" xfId="0" applyNumberFormat="1" applyFont="1" applyFill="1" applyBorder="1" applyAlignment="1">
      <alignment horizontal="center" vertical="center"/>
    </xf>
    <xf numFmtId="10" fontId="11" fillId="0" borderId="0" xfId="5" applyNumberFormat="1" applyFont="1" applyFill="1" applyBorder="1"/>
    <xf numFmtId="10" fontId="6" fillId="0" borderId="0" xfId="5" applyNumberFormat="1" applyFont="1" applyFill="1" applyBorder="1"/>
    <xf numFmtId="0" fontId="10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top" wrapText="1"/>
    </xf>
    <xf numFmtId="0" fontId="14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center"/>
    </xf>
    <xf numFmtId="0" fontId="6" fillId="0" borderId="0" xfId="0" applyFont="1" applyFill="1" applyAlignment="1">
      <alignment vertical="top"/>
    </xf>
    <xf numFmtId="0" fontId="33" fillId="0" borderId="0" xfId="0" applyFont="1" applyBorder="1" applyAlignment="1">
      <alignment horizontal="center" wrapText="1"/>
    </xf>
    <xf numFmtId="0" fontId="33" fillId="0" borderId="0" xfId="0" applyFont="1" applyBorder="1" applyAlignment="1">
      <alignment horizontal="center" vertical="top" wrapText="1"/>
    </xf>
    <xf numFmtId="0" fontId="16" fillId="0" borderId="0" xfId="0" applyFont="1" applyBorder="1" applyAlignment="1">
      <alignment vertical="center"/>
    </xf>
    <xf numFmtId="0" fontId="25" fillId="0" borderId="0" xfId="0" applyFont="1" applyBorder="1" applyAlignment="1">
      <alignment vertical="top" wrapText="1"/>
    </xf>
    <xf numFmtId="0" fontId="16" fillId="7" borderId="0" xfId="0" applyFont="1" applyFill="1" applyBorder="1" applyAlignment="1">
      <alignment vertical="center"/>
    </xf>
    <xf numFmtId="10" fontId="16" fillId="7" borderId="0" xfId="41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top"/>
    </xf>
    <xf numFmtId="167" fontId="16" fillId="0" borderId="0" xfId="0" applyNumberFormat="1" applyFont="1" applyFill="1" applyBorder="1" applyAlignment="1">
      <alignment horizontal="right" vertical="top" wrapText="1"/>
    </xf>
    <xf numFmtId="0" fontId="16" fillId="7" borderId="0" xfId="0" applyFont="1" applyFill="1" applyBorder="1" applyAlignment="1">
      <alignment vertical="top"/>
    </xf>
    <xf numFmtId="0" fontId="16" fillId="0" borderId="0" xfId="0" applyFont="1" applyFill="1" applyAlignment="1">
      <alignment vertical="center"/>
    </xf>
    <xf numFmtId="10" fontId="16" fillId="0" borderId="0" xfId="41" applyNumberFormat="1" applyFont="1" applyFill="1" applyBorder="1" applyAlignment="1">
      <alignment vertical="top"/>
    </xf>
    <xf numFmtId="0" fontId="16" fillId="3" borderId="0" xfId="0" applyFont="1" applyFill="1" applyAlignment="1">
      <alignment vertical="center"/>
    </xf>
    <xf numFmtId="0" fontId="16" fillId="3" borderId="0" xfId="0" applyFont="1" applyFill="1" applyAlignment="1">
      <alignment horizontal="right" vertical="center"/>
    </xf>
    <xf numFmtId="0" fontId="12" fillId="0" borderId="0" xfId="0" applyFont="1" applyBorder="1" applyAlignment="1">
      <alignment vertical="top" wrapText="1"/>
    </xf>
    <xf numFmtId="3" fontId="33" fillId="0" borderId="0" xfId="0" applyNumberFormat="1" applyFont="1" applyBorder="1" applyAlignment="1">
      <alignment horizontal="center" wrapText="1"/>
    </xf>
    <xf numFmtId="49" fontId="16" fillId="6" borderId="0" xfId="0" applyNumberFormat="1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left" vertical="top"/>
    </xf>
    <xf numFmtId="49" fontId="16" fillId="0" borderId="0" xfId="0" applyNumberFormat="1" applyFont="1" applyFill="1" applyBorder="1" applyAlignment="1">
      <alignment horizontal="center" vertical="center"/>
    </xf>
    <xf numFmtId="3" fontId="16" fillId="0" borderId="0" xfId="0" applyNumberFormat="1" applyFont="1" applyFill="1" applyBorder="1" applyAlignment="1">
      <alignment vertical="center"/>
    </xf>
    <xf numFmtId="10" fontId="16" fillId="8" borderId="0" xfId="5" applyNumberFormat="1" applyFont="1" applyFill="1" applyBorder="1" applyAlignment="1">
      <alignment vertical="center"/>
    </xf>
    <xf numFmtId="49" fontId="25" fillId="0" borderId="0" xfId="0" applyNumberFormat="1" applyFont="1" applyFill="1" applyBorder="1" applyAlignment="1">
      <alignment horizontal="right" vertical="center"/>
    </xf>
    <xf numFmtId="0" fontId="16" fillId="7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167" fontId="16" fillId="0" borderId="0" xfId="0" applyNumberFormat="1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vertical="center" wrapText="1"/>
    </xf>
    <xf numFmtId="0" fontId="16" fillId="7" borderId="0" xfId="0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right" vertical="center" wrapText="1"/>
    </xf>
    <xf numFmtId="10" fontId="16" fillId="0" borderId="0" xfId="41" applyNumberFormat="1" applyFont="1" applyFill="1" applyBorder="1" applyAlignment="1">
      <alignment vertical="center"/>
    </xf>
    <xf numFmtId="0" fontId="16" fillId="8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3" fontId="16" fillId="0" borderId="0" xfId="0" applyNumberFormat="1" applyFont="1" applyFill="1" applyBorder="1" applyAlignment="1">
      <alignment horizontal="left" vertical="center" wrapText="1"/>
    </xf>
    <xf numFmtId="3" fontId="16" fillId="7" borderId="0" xfId="0" applyNumberFormat="1" applyFont="1" applyFill="1" applyBorder="1" applyAlignment="1">
      <alignment horizontal="right" vertical="center" wrapText="1"/>
    </xf>
    <xf numFmtId="3" fontId="25" fillId="0" borderId="0" xfId="0" applyNumberFormat="1" applyFont="1" applyFill="1" applyBorder="1" applyAlignment="1">
      <alignment horizontal="right" vertical="center"/>
    </xf>
    <xf numFmtId="3" fontId="16" fillId="0" borderId="0" xfId="0" applyNumberFormat="1" applyFont="1" applyFill="1" applyBorder="1" applyAlignment="1">
      <alignment horizontal="right" vertical="center"/>
    </xf>
    <xf numFmtId="3" fontId="16" fillId="8" borderId="0" xfId="0" applyNumberFormat="1" applyFont="1" applyFill="1" applyBorder="1" applyAlignment="1">
      <alignment horizontal="right" vertical="center"/>
    </xf>
    <xf numFmtId="49" fontId="16" fillId="0" borderId="0" xfId="0" applyNumberFormat="1" applyFont="1" applyFill="1" applyBorder="1" applyAlignment="1">
      <alignment horizontal="center" vertical="top" wrapText="1"/>
    </xf>
    <xf numFmtId="49" fontId="16" fillId="0" borderId="0" xfId="0" applyNumberFormat="1" applyFont="1" applyFill="1" applyBorder="1" applyAlignment="1">
      <alignment horizontal="center" vertical="center" wrapText="1"/>
    </xf>
    <xf numFmtId="3" fontId="13" fillId="0" borderId="0" xfId="0" applyNumberFormat="1" applyFont="1" applyBorder="1" applyAlignment="1">
      <alignment vertical="center"/>
    </xf>
    <xf numFmtId="3" fontId="9" fillId="0" borderId="0" xfId="0" applyNumberFormat="1" applyFont="1" applyFill="1" applyBorder="1" applyAlignment="1">
      <alignment vertical="center"/>
    </xf>
    <xf numFmtId="0" fontId="25" fillId="0" borderId="4" xfId="0" applyFont="1" applyFill="1" applyBorder="1" applyAlignment="1">
      <alignment vertical="center" wrapText="1"/>
    </xf>
    <xf numFmtId="10" fontId="16" fillId="8" borderId="0" xfId="41" applyNumberFormat="1" applyFont="1" applyFill="1" applyBorder="1" applyAlignment="1">
      <alignment vertical="center"/>
    </xf>
    <xf numFmtId="0" fontId="34" fillId="0" borderId="0" xfId="0" applyFont="1" applyFill="1" applyAlignment="1"/>
    <xf numFmtId="0" fontId="7" fillId="0" borderId="0" xfId="0" applyFont="1" applyFill="1"/>
    <xf numFmtId="0" fontId="19" fillId="0" borderId="0" xfId="0" applyFont="1" applyBorder="1"/>
    <xf numFmtId="0" fontId="6" fillId="0" borderId="0" xfId="0" applyFont="1" applyFill="1"/>
    <xf numFmtId="0" fontId="23" fillId="0" borderId="10" xfId="0" applyFont="1" applyFill="1" applyBorder="1" applyAlignment="1"/>
    <xf numFmtId="0" fontId="23" fillId="0" borderId="0" xfId="0" applyFont="1" applyFill="1" applyBorder="1" applyAlignment="1"/>
    <xf numFmtId="49" fontId="33" fillId="6" borderId="0" xfId="0" applyNumberFormat="1" applyFont="1" applyFill="1" applyBorder="1" applyAlignment="1">
      <alignment horizontal="center" vertical="center"/>
    </xf>
    <xf numFmtId="0" fontId="23" fillId="0" borderId="0" xfId="0" applyFont="1" applyBorder="1"/>
    <xf numFmtId="3" fontId="104" fillId="0" borderId="0" xfId="0" applyNumberFormat="1" applyFont="1" applyBorder="1" applyAlignment="1">
      <alignment horizontal="center" vertical="center" wrapText="1"/>
    </xf>
    <xf numFmtId="0" fontId="104" fillId="0" borderId="25" xfId="0" applyFont="1" applyBorder="1" applyAlignment="1">
      <alignment horizontal="justify" vertical="center" wrapText="1"/>
    </xf>
    <xf numFmtId="0" fontId="104" fillId="0" borderId="4" xfId="0" applyFont="1" applyBorder="1" applyAlignment="1">
      <alignment horizontal="justify" vertical="center" wrapText="1"/>
    </xf>
    <xf numFmtId="0" fontId="104" fillId="0" borderId="12" xfId="0" applyFont="1" applyBorder="1" applyAlignment="1">
      <alignment horizontal="justify" vertical="center" wrapText="1"/>
    </xf>
    <xf numFmtId="3" fontId="104" fillId="0" borderId="0" xfId="0" applyNumberFormat="1" applyFont="1" applyAlignment="1">
      <alignment horizontal="center" vertical="center" wrapText="1"/>
    </xf>
    <xf numFmtId="3" fontId="25" fillId="0" borderId="2" xfId="0" applyNumberFormat="1" applyFont="1" applyBorder="1"/>
    <xf numFmtId="2" fontId="11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vertical="top" wrapText="1"/>
    </xf>
    <xf numFmtId="3" fontId="33" fillId="0" borderId="0" xfId="0" applyNumberFormat="1" applyFont="1" applyFill="1" applyBorder="1" applyAlignment="1">
      <alignment horizontal="center" wrapText="1"/>
    </xf>
    <xf numFmtId="49" fontId="33" fillId="0" borderId="0" xfId="0" applyNumberFormat="1" applyFont="1" applyFill="1" applyBorder="1" applyAlignment="1">
      <alignment horizontal="center" vertical="center"/>
    </xf>
    <xf numFmtId="49" fontId="16" fillId="0" borderId="14" xfId="0" applyNumberFormat="1" applyFont="1" applyFill="1" applyBorder="1" applyAlignment="1">
      <alignment horizontal="left" vertical="top"/>
    </xf>
    <xf numFmtId="49" fontId="16" fillId="0" borderId="12" xfId="0" applyNumberFormat="1" applyFont="1" applyFill="1" applyBorder="1" applyAlignment="1">
      <alignment horizontal="center" vertical="top" wrapText="1"/>
    </xf>
    <xf numFmtId="49" fontId="16" fillId="0" borderId="8" xfId="0" applyNumberFormat="1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vertical="center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vertical="center"/>
    </xf>
    <xf numFmtId="0" fontId="111" fillId="0" borderId="12" xfId="0" applyFont="1" applyFill="1" applyBorder="1" applyAlignment="1">
      <alignment vertical="center" wrapText="1"/>
    </xf>
    <xf numFmtId="0" fontId="25" fillId="0" borderId="24" xfId="0" applyFont="1" applyFill="1" applyBorder="1" applyAlignment="1">
      <alignment vertical="center"/>
    </xf>
    <xf numFmtId="0" fontId="111" fillId="0" borderId="9" xfId="0" applyFont="1" applyFill="1" applyBorder="1" applyAlignment="1">
      <alignment vertical="center" wrapText="1"/>
    </xf>
    <xf numFmtId="0" fontId="16" fillId="0" borderId="24" xfId="0" applyFont="1" applyFill="1" applyBorder="1" applyAlignment="1">
      <alignment vertical="center" wrapText="1"/>
    </xf>
    <xf numFmtId="0" fontId="22" fillId="0" borderId="9" xfId="0" applyFont="1" applyFill="1" applyBorder="1" applyAlignment="1">
      <alignment vertical="center" wrapText="1"/>
    </xf>
    <xf numFmtId="3" fontId="13" fillId="0" borderId="0" xfId="0" applyNumberFormat="1" applyFont="1" applyFill="1" applyBorder="1" applyAlignment="1">
      <alignment vertical="center"/>
    </xf>
    <xf numFmtId="0" fontId="4" fillId="0" borderId="0" xfId="0" applyFont="1" applyFill="1" applyBorder="1"/>
    <xf numFmtId="0" fontId="25" fillId="0" borderId="14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111" fillId="0" borderId="12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wrapText="1"/>
    </xf>
    <xf numFmtId="0" fontId="10" fillId="0" borderId="0" xfId="0" applyFont="1" applyFill="1" applyAlignment="1"/>
    <xf numFmtId="0" fontId="23" fillId="0" borderId="18" xfId="0" applyFont="1" applyFill="1" applyBorder="1"/>
    <xf numFmtId="0" fontId="23" fillId="0" borderId="19" xfId="0" applyFont="1" applyFill="1" applyBorder="1"/>
    <xf numFmtId="0" fontId="3" fillId="0" borderId="0" xfId="0" applyFont="1" applyFill="1" applyBorder="1" applyAlignment="1"/>
    <xf numFmtId="0" fontId="4" fillId="0" borderId="14" xfId="0" applyFont="1" applyFill="1" applyBorder="1" applyAlignment="1">
      <alignment horizontal="justify" vertical="center" wrapText="1"/>
    </xf>
    <xf numFmtId="3" fontId="4" fillId="0" borderId="13" xfId="0" applyNumberFormat="1" applyFont="1" applyFill="1" applyBorder="1" applyAlignment="1">
      <alignment horizontal="right" vertical="center" wrapText="1"/>
    </xf>
    <xf numFmtId="0" fontId="15" fillId="0" borderId="14" xfId="0" applyFont="1" applyFill="1" applyBorder="1" applyAlignment="1">
      <alignment horizontal="justify" vertical="center" wrapText="1"/>
    </xf>
    <xf numFmtId="0" fontId="15" fillId="0" borderId="0" xfId="0" applyFont="1" applyFill="1" applyBorder="1" applyAlignment="1">
      <alignment horizontal="justify" vertical="center" wrapText="1"/>
    </xf>
    <xf numFmtId="0" fontId="29" fillId="0" borderId="0" xfId="0" applyFont="1" applyFill="1"/>
    <xf numFmtId="0" fontId="14" fillId="0" borderId="12" xfId="0" applyFont="1" applyFill="1" applyBorder="1" applyAlignment="1"/>
    <xf numFmtId="0" fontId="25" fillId="0" borderId="0" xfId="0" applyFont="1" applyFill="1" applyBorder="1"/>
    <xf numFmtId="0" fontId="23" fillId="0" borderId="0" xfId="0" applyFont="1"/>
    <xf numFmtId="0" fontId="23" fillId="0" borderId="0" xfId="0" applyFont="1" applyAlignment="1">
      <alignment vertical="center"/>
    </xf>
    <xf numFmtId="0" fontId="14" fillId="0" borderId="0" xfId="0" applyFont="1" applyFill="1" applyBorder="1" applyAlignment="1">
      <alignment vertical="top" wrapText="1"/>
    </xf>
    <xf numFmtId="0" fontId="104" fillId="0" borderId="4" xfId="0" applyFont="1" applyBorder="1" applyAlignment="1">
      <alignment vertical="center" wrapText="1"/>
    </xf>
    <xf numFmtId="0" fontId="11" fillId="0" borderId="0" xfId="0" applyNumberFormat="1" applyFont="1" applyFill="1" applyBorder="1"/>
    <xf numFmtId="10" fontId="32" fillId="0" borderId="0" xfId="0" applyNumberFormat="1" applyFont="1"/>
    <xf numFmtId="3" fontId="25" fillId="0" borderId="4" xfId="0" applyNumberFormat="1" applyFont="1" applyFill="1" applyBorder="1" applyAlignment="1">
      <alignment horizontal="right" vertical="center"/>
    </xf>
    <xf numFmtId="0" fontId="25" fillId="0" borderId="14" xfId="0" applyFont="1" applyFill="1" applyBorder="1" applyAlignment="1">
      <alignment horizontal="left" vertical="center"/>
    </xf>
    <xf numFmtId="0" fontId="25" fillId="0" borderId="24" xfId="0" applyFont="1" applyFill="1" applyBorder="1" applyAlignment="1">
      <alignment horizontal="left" vertical="center"/>
    </xf>
    <xf numFmtId="0" fontId="111" fillId="0" borderId="9" xfId="0" applyFont="1" applyFill="1" applyBorder="1" applyAlignment="1">
      <alignment horizontal="left" vertical="center" wrapText="1"/>
    </xf>
    <xf numFmtId="0" fontId="3" fillId="0" borderId="0" xfId="0" applyFont="1"/>
    <xf numFmtId="10" fontId="21" fillId="0" borderId="0" xfId="0" applyNumberFormat="1" applyFont="1"/>
    <xf numFmtId="0" fontId="2" fillId="0" borderId="0" xfId="0" applyFont="1"/>
    <xf numFmtId="0" fontId="16" fillId="0" borderId="0" xfId="0" applyFont="1" applyFill="1" applyBorder="1" applyAlignment="1">
      <alignment horizontal="center" wrapText="1"/>
    </xf>
    <xf numFmtId="0" fontId="22" fillId="0" borderId="0" xfId="0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center" vertical="center" wrapText="1"/>
    </xf>
    <xf numFmtId="3" fontId="112" fillId="0" borderId="0" xfId="0" applyNumberFormat="1" applyFont="1" applyFill="1" applyBorder="1"/>
    <xf numFmtId="3" fontId="10" fillId="0" borderId="0" xfId="0" applyNumberFormat="1" applyFont="1" applyFill="1" applyBorder="1"/>
    <xf numFmtId="3" fontId="13" fillId="0" borderId="0" xfId="0" applyNumberFormat="1" applyFont="1" applyFill="1" applyBorder="1"/>
    <xf numFmtId="164" fontId="112" fillId="0" borderId="0" xfId="1" applyNumberFormat="1" applyFont="1" applyBorder="1"/>
    <xf numFmtId="3" fontId="19" fillId="0" borderId="0" xfId="0" applyNumberFormat="1" applyFont="1" applyFill="1" applyAlignment="1">
      <alignment horizontal="right" vertical="top"/>
    </xf>
    <xf numFmtId="0" fontId="14" fillId="0" borderId="0" xfId="0" applyFont="1" applyFill="1" applyBorder="1" applyAlignment="1">
      <alignment wrapText="1"/>
    </xf>
    <xf numFmtId="0" fontId="19" fillId="0" borderId="0" xfId="0" applyFont="1" applyFill="1" applyAlignment="1">
      <alignment vertical="top"/>
    </xf>
    <xf numFmtId="0" fontId="15" fillId="0" borderId="0" xfId="0" applyFont="1" applyFill="1" applyBorder="1" applyAlignment="1">
      <alignment vertical="top" wrapText="1"/>
    </xf>
    <xf numFmtId="164" fontId="6" fillId="0" borderId="0" xfId="1" applyNumberFormat="1" applyFont="1" applyFill="1" applyBorder="1" applyAlignment="1">
      <alignment horizontal="right" vertical="center"/>
    </xf>
    <xf numFmtId="43" fontId="23" fillId="0" borderId="0" xfId="1" applyFont="1" applyFill="1"/>
    <xf numFmtId="3" fontId="123" fillId="0" borderId="0" xfId="0" applyNumberFormat="1" applyFont="1" applyFill="1" applyBorder="1" applyAlignment="1">
      <alignment horizontal="center"/>
    </xf>
    <xf numFmtId="49" fontId="16" fillId="0" borderId="0" xfId="40" applyNumberFormat="1" applyFont="1" applyFill="1" applyBorder="1" applyAlignment="1">
      <alignment horizontal="center" vertical="top" wrapText="1"/>
    </xf>
    <xf numFmtId="49" fontId="12" fillId="0" borderId="0" xfId="40" applyNumberFormat="1" applyFont="1" applyFill="1" applyBorder="1" applyAlignment="1">
      <alignment horizontal="center"/>
    </xf>
    <xf numFmtId="49" fontId="25" fillId="0" borderId="0" xfId="40" applyNumberFormat="1" applyFont="1" applyFill="1" applyBorder="1" applyAlignment="1">
      <alignment horizontal="center" vertical="center"/>
    </xf>
    <xf numFmtId="43" fontId="13" fillId="0" borderId="0" xfId="1" applyFont="1" applyFill="1" applyBorder="1" applyAlignment="1">
      <alignment horizontal="center" vertical="center"/>
    </xf>
    <xf numFmtId="3" fontId="25" fillId="0" borderId="0" xfId="1" applyNumberFormat="1" applyFont="1" applyFill="1" applyBorder="1" applyAlignment="1">
      <alignment horizontal="center" vertical="center"/>
    </xf>
    <xf numFmtId="3" fontId="25" fillId="0" borderId="0" xfId="40" applyNumberFormat="1" applyFont="1" applyFill="1" applyBorder="1" applyAlignment="1">
      <alignment horizontal="center" vertical="center"/>
    </xf>
    <xf numFmtId="43" fontId="16" fillId="0" borderId="0" xfId="1" applyFont="1" applyFill="1" applyBorder="1" applyAlignment="1">
      <alignment horizontal="left" vertical="center"/>
    </xf>
    <xf numFmtId="43" fontId="16" fillId="0" borderId="0" xfId="1" applyFont="1" applyFill="1" applyBorder="1" applyAlignment="1">
      <alignment horizontal="left" vertical="center" wrapText="1"/>
    </xf>
    <xf numFmtId="43" fontId="16" fillId="0" borderId="0" xfId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vertical="center" wrapText="1"/>
    </xf>
    <xf numFmtId="0" fontId="16" fillId="0" borderId="0" xfId="0" applyFont="1" applyAlignment="1">
      <alignment horizontal="center"/>
    </xf>
    <xf numFmtId="3" fontId="9" fillId="0" borderId="0" xfId="0" applyNumberFormat="1" applyFont="1" applyFill="1" applyAlignment="1">
      <alignment vertical="center"/>
    </xf>
    <xf numFmtId="0" fontId="13" fillId="0" borderId="0" xfId="0" applyFont="1" applyFill="1" applyBorder="1"/>
    <xf numFmtId="0" fontId="13" fillId="0" borderId="0" xfId="0" applyFont="1" applyFill="1" applyBorder="1" applyAlignment="1">
      <alignment vertical="top" wrapText="1"/>
    </xf>
    <xf numFmtId="3" fontId="85" fillId="0" borderId="0" xfId="0" applyNumberFormat="1" applyFont="1" applyFill="1"/>
    <xf numFmtId="3" fontId="112" fillId="0" borderId="0" xfId="0" applyNumberFormat="1" applyFont="1" applyFill="1" applyBorder="1" applyAlignment="1">
      <alignment horizontal="center"/>
    </xf>
    <xf numFmtId="4" fontId="13" fillId="0" borderId="0" xfId="0" applyNumberFormat="1" applyFont="1" applyFill="1" applyBorder="1"/>
    <xf numFmtId="4" fontId="12" fillId="0" borderId="0" xfId="0" applyNumberFormat="1" applyFont="1" applyFill="1" applyBorder="1"/>
    <xf numFmtId="43" fontId="12" fillId="0" borderId="0" xfId="1" applyFont="1" applyFill="1" applyBorder="1"/>
    <xf numFmtId="49" fontId="13" fillId="0" borderId="0" xfId="40" applyNumberFormat="1" applyFont="1" applyFill="1" applyBorder="1" applyAlignment="1">
      <alignment horizontal="left" vertical="center"/>
    </xf>
    <xf numFmtId="49" fontId="25" fillId="0" borderId="0" xfId="40" applyNumberFormat="1" applyFont="1" applyFill="1" applyBorder="1" applyAlignment="1">
      <alignment horizontal="left" vertical="center"/>
    </xf>
    <xf numFmtId="3" fontId="25" fillId="0" borderId="0" xfId="40" applyNumberFormat="1" applyFont="1" applyFill="1" applyBorder="1" applyAlignment="1">
      <alignment horizontal="left" vertical="center"/>
    </xf>
    <xf numFmtId="3" fontId="25" fillId="0" borderId="0" xfId="1" applyNumberFormat="1" applyFont="1" applyFill="1" applyBorder="1" applyAlignment="1">
      <alignment vertical="center"/>
    </xf>
    <xf numFmtId="3" fontId="25" fillId="0" borderId="0" xfId="40" applyNumberFormat="1" applyFont="1" applyFill="1" applyBorder="1" applyAlignment="1">
      <alignment vertical="center"/>
    </xf>
    <xf numFmtId="177" fontId="25" fillId="0" borderId="0" xfId="1" applyNumberFormat="1" applyFont="1" applyBorder="1" applyAlignment="1">
      <alignment vertical="center"/>
    </xf>
    <xf numFmtId="43" fontId="25" fillId="0" borderId="0" xfId="40" applyFont="1" applyBorder="1" applyAlignment="1">
      <alignment horizontal="left" vertical="center"/>
    </xf>
    <xf numFmtId="3" fontId="112" fillId="0" borderId="0" xfId="0" applyNumberFormat="1" applyFont="1" applyBorder="1" applyAlignment="1">
      <alignment vertical="center"/>
    </xf>
    <xf numFmtId="3" fontId="112" fillId="0" borderId="0" xfId="0" applyNumberFormat="1" applyFont="1" applyBorder="1"/>
    <xf numFmtId="41" fontId="19" fillId="0" borderId="0" xfId="3" applyNumberFormat="1" applyFont="1" applyFill="1" applyBorder="1" applyAlignment="1">
      <alignment horizontal="right"/>
    </xf>
    <xf numFmtId="164" fontId="19" fillId="0" borderId="0" xfId="3" applyNumberFormat="1" applyFont="1" applyFill="1" applyBorder="1"/>
    <xf numFmtId="171" fontId="19" fillId="0" borderId="0" xfId="0" applyNumberFormat="1" applyFont="1" applyFill="1" applyBorder="1"/>
    <xf numFmtId="3" fontId="6" fillId="0" borderId="0" xfId="3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vertical="center" wrapText="1"/>
    </xf>
    <xf numFmtId="43" fontId="104" fillId="0" borderId="0" xfId="1" applyFont="1" applyAlignment="1">
      <alignment horizontal="center" vertical="center" wrapText="1"/>
    </xf>
    <xf numFmtId="0" fontId="125" fillId="0" borderId="0" xfId="0" applyFont="1" applyAlignment="1">
      <alignment vertical="top" wrapText="1"/>
    </xf>
    <xf numFmtId="3" fontId="125" fillId="0" borderId="0" xfId="0" applyNumberFormat="1" applyFont="1" applyAlignment="1">
      <alignment vertical="top" wrapText="1"/>
    </xf>
    <xf numFmtId="0" fontId="11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164" fontId="4" fillId="0" borderId="0" xfId="0" applyNumberFormat="1" applyFont="1" applyFill="1" applyBorder="1"/>
    <xf numFmtId="41" fontId="23" fillId="0" borderId="0" xfId="0" applyNumberFormat="1" applyFont="1"/>
    <xf numFmtId="164" fontId="25" fillId="0" borderId="0" xfId="0" applyNumberFormat="1" applyFont="1" applyFill="1" applyBorder="1"/>
    <xf numFmtId="43" fontId="4" fillId="0" borderId="0" xfId="1" applyFont="1" applyFill="1" applyBorder="1"/>
    <xf numFmtId="43" fontId="6" fillId="0" borderId="0" xfId="1" applyFont="1" applyFill="1" applyBorder="1"/>
    <xf numFmtId="0" fontId="31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/>
    <xf numFmtId="3" fontId="11" fillId="0" borderId="0" xfId="0" applyNumberFormat="1" applyFont="1" applyBorder="1"/>
    <xf numFmtId="43" fontId="11" fillId="0" borderId="0" xfId="1" applyFont="1" applyBorder="1"/>
    <xf numFmtId="164" fontId="11" fillId="0" borderId="0" xfId="1" applyNumberFormat="1" applyFont="1" applyFill="1" applyBorder="1" applyAlignment="1"/>
    <xf numFmtId="164" fontId="6" fillId="0" borderId="0" xfId="1" applyNumberFormat="1" applyFont="1" applyBorder="1"/>
    <xf numFmtId="164" fontId="11" fillId="0" borderId="0" xfId="1" applyNumberFormat="1" applyFont="1" applyFill="1" applyBorder="1"/>
    <xf numFmtId="165" fontId="19" fillId="0" borderId="0" xfId="0" applyNumberFormat="1" applyFont="1"/>
    <xf numFmtId="166" fontId="19" fillId="0" borderId="0" xfId="0" applyNumberFormat="1" applyFont="1"/>
    <xf numFmtId="164" fontId="8" fillId="0" borderId="0" xfId="1" applyNumberFormat="1" applyFont="1"/>
    <xf numFmtId="164" fontId="19" fillId="0" borderId="0" xfId="0" applyNumberFormat="1" applyFont="1" applyFill="1"/>
    <xf numFmtId="0" fontId="126" fillId="0" borderId="0" xfId="0" applyFont="1" applyFill="1" applyAlignment="1"/>
    <xf numFmtId="164" fontId="8" fillId="0" borderId="0" xfId="0" applyNumberFormat="1" applyFont="1" applyFill="1"/>
    <xf numFmtId="43" fontId="8" fillId="0" borderId="0" xfId="0" applyNumberFormat="1" applyFont="1" applyFill="1"/>
    <xf numFmtId="3" fontId="6" fillId="0" borderId="0" xfId="1" applyNumberFormat="1" applyFont="1" applyFill="1" applyBorder="1"/>
    <xf numFmtId="43" fontId="12" fillId="0" borderId="0" xfId="40" applyFont="1" applyBorder="1" applyAlignment="1">
      <alignment horizontal="center" vertical="center"/>
    </xf>
    <xf numFmtId="1" fontId="22" fillId="6" borderId="0" xfId="0" applyNumberFormat="1" applyFont="1" applyFill="1" applyAlignment="1">
      <alignment horizontal="center" vertical="center"/>
    </xf>
    <xf numFmtId="2" fontId="59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right" vertical="center" wrapText="1"/>
    </xf>
    <xf numFmtId="49" fontId="25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167" fontId="16" fillId="0" borderId="0" xfId="0" applyNumberFormat="1" applyFont="1" applyAlignment="1">
      <alignment horizontal="right" vertical="center" wrapText="1"/>
    </xf>
    <xf numFmtId="164" fontId="12" fillId="0" borderId="0" xfId="0" applyNumberFormat="1" applyFont="1"/>
    <xf numFmtId="164" fontId="12" fillId="0" borderId="0" xfId="40" applyNumberFormat="1" applyFont="1" applyBorder="1"/>
    <xf numFmtId="0" fontId="4" fillId="0" borderId="0" xfId="0" applyFont="1" applyFill="1" applyBorder="1" applyAlignment="1">
      <alignment horizontal="justify" vertical="center" wrapText="1"/>
    </xf>
    <xf numFmtId="177" fontId="15" fillId="0" borderId="4" xfId="1" applyNumberFormat="1" applyFont="1" applyFill="1" applyBorder="1" applyAlignment="1" applyProtection="1">
      <alignment horizontal="center" vertical="center"/>
    </xf>
    <xf numFmtId="41" fontId="11" fillId="0" borderId="3" xfId="0" applyNumberFormat="1" applyFont="1" applyFill="1" applyBorder="1"/>
    <xf numFmtId="0" fontId="40" fillId="0" borderId="0" xfId="0" applyFont="1" applyFill="1" applyAlignment="1"/>
    <xf numFmtId="0" fontId="14" fillId="0" borderId="0" xfId="0" applyFont="1" applyFill="1" applyBorder="1" applyAlignment="1">
      <alignment vertical="center"/>
    </xf>
    <xf numFmtId="0" fontId="11" fillId="0" borderId="14" xfId="0" applyFont="1" applyFill="1" applyBorder="1"/>
    <xf numFmtId="0" fontId="11" fillId="0" borderId="24" xfId="0" applyFont="1" applyFill="1" applyBorder="1"/>
    <xf numFmtId="0" fontId="11" fillId="0" borderId="1" xfId="0" applyFont="1" applyFill="1" applyBorder="1"/>
    <xf numFmtId="0" fontId="43" fillId="0" borderId="0" xfId="0" applyFont="1" applyFill="1" applyAlignment="1"/>
    <xf numFmtId="41" fontId="22" fillId="0" borderId="14" xfId="0" applyNumberFormat="1" applyFont="1" applyFill="1" applyBorder="1" applyAlignment="1">
      <alignment horizontal="right"/>
    </xf>
    <xf numFmtId="41" fontId="22" fillId="0" borderId="14" xfId="0" applyNumberFormat="1" applyFont="1" applyFill="1" applyBorder="1" applyAlignment="1">
      <alignment horizontal="right" vertical="center"/>
    </xf>
    <xf numFmtId="41" fontId="22" fillId="0" borderId="24" xfId="0" applyNumberFormat="1" applyFont="1" applyFill="1" applyBorder="1" applyAlignment="1">
      <alignment horizontal="right"/>
    </xf>
    <xf numFmtId="41" fontId="22" fillId="0" borderId="6" xfId="0" applyNumberFormat="1" applyFont="1" applyFill="1" applyBorder="1" applyAlignment="1">
      <alignment horizontal="right"/>
    </xf>
    <xf numFmtId="0" fontId="14" fillId="0" borderId="10" xfId="0" applyFont="1" applyFill="1" applyBorder="1" applyAlignment="1"/>
    <xf numFmtId="0" fontId="14" fillId="0" borderId="0" xfId="0" applyFont="1" applyFill="1" applyBorder="1" applyAlignment="1"/>
    <xf numFmtId="0" fontId="14" fillId="0" borderId="10" xfId="0" applyFont="1" applyFill="1" applyBorder="1" applyAlignment="1">
      <alignment wrapText="1"/>
    </xf>
    <xf numFmtId="164" fontId="23" fillId="0" borderId="29" xfId="1" applyNumberFormat="1" applyFont="1" applyFill="1" applyBorder="1" applyAlignment="1"/>
    <xf numFmtId="0" fontId="14" fillId="0" borderId="23" xfId="0" applyFont="1" applyFill="1" applyBorder="1" applyAlignment="1">
      <alignment vertical="center"/>
    </xf>
    <xf numFmtId="0" fontId="14" fillId="0" borderId="22" xfId="0" applyFont="1" applyFill="1" applyBorder="1" applyAlignment="1">
      <alignment vertical="center"/>
    </xf>
    <xf numFmtId="0" fontId="14" fillId="0" borderId="15" xfId="0" applyFont="1" applyFill="1" applyBorder="1" applyAlignment="1">
      <alignment vertical="center"/>
    </xf>
    <xf numFmtId="0" fontId="14" fillId="0" borderId="10" xfId="0" applyFont="1" applyFill="1" applyBorder="1" applyAlignment="1">
      <alignment vertical="center"/>
    </xf>
    <xf numFmtId="0" fontId="14" fillId="0" borderId="12" xfId="0" applyFont="1" applyFill="1" applyBorder="1" applyAlignment="1">
      <alignment vertical="center"/>
    </xf>
    <xf numFmtId="3" fontId="23" fillId="0" borderId="13" xfId="0" applyNumberFormat="1" applyFont="1" applyFill="1" applyBorder="1"/>
    <xf numFmtId="164" fontId="14" fillId="0" borderId="13" xfId="1" applyNumberFormat="1" applyFont="1" applyFill="1" applyBorder="1" applyAlignment="1">
      <alignment horizontal="right"/>
    </xf>
    <xf numFmtId="164" fontId="23" fillId="0" borderId="13" xfId="1" applyNumberFormat="1" applyFont="1" applyFill="1" applyBorder="1" applyAlignment="1">
      <alignment horizontal="right"/>
    </xf>
    <xf numFmtId="164" fontId="23" fillId="0" borderId="13" xfId="1" applyNumberFormat="1" applyFont="1" applyFill="1" applyBorder="1" applyAlignment="1">
      <alignment horizontal="center"/>
    </xf>
    <xf numFmtId="164" fontId="23" fillId="0" borderId="13" xfId="644" applyNumberFormat="1" applyFont="1" applyFill="1" applyBorder="1" applyAlignment="1">
      <alignment horizontal="right"/>
    </xf>
    <xf numFmtId="43" fontId="23" fillId="0" borderId="13" xfId="1" applyFont="1" applyFill="1" applyBorder="1" applyAlignment="1">
      <alignment horizontal="right"/>
    </xf>
    <xf numFmtId="164" fontId="19" fillId="0" borderId="13" xfId="1" applyNumberFormat="1" applyFont="1" applyFill="1" applyBorder="1" applyAlignment="1">
      <alignment horizontal="right"/>
    </xf>
    <xf numFmtId="164" fontId="6" fillId="0" borderId="13" xfId="1" applyNumberFormat="1" applyFont="1" applyFill="1" applyBorder="1" applyAlignment="1">
      <alignment horizontal="right"/>
    </xf>
    <xf numFmtId="164" fontId="14" fillId="0" borderId="2" xfId="1" applyNumberFormat="1" applyFont="1" applyFill="1" applyBorder="1" applyAlignment="1">
      <alignment horizontal="right"/>
    </xf>
    <xf numFmtId="49" fontId="14" fillId="0" borderId="4" xfId="0" applyNumberFormat="1" applyFont="1" applyFill="1" applyBorder="1" applyAlignment="1">
      <alignment horizontal="center" vertical="top"/>
    </xf>
    <xf numFmtId="0" fontId="122" fillId="0" borderId="0" xfId="0" applyFont="1" applyFill="1" applyBorder="1"/>
    <xf numFmtId="0" fontId="122" fillId="0" borderId="14" xfId="0" applyFont="1" applyFill="1" applyBorder="1"/>
    <xf numFmtId="0" fontId="6" fillId="0" borderId="0" xfId="0" applyFont="1" applyFill="1" applyBorder="1" applyAlignment="1">
      <alignment vertical="top" wrapText="1"/>
    </xf>
    <xf numFmtId="0" fontId="122" fillId="0" borderId="1" xfId="0" applyFont="1" applyFill="1" applyBorder="1"/>
    <xf numFmtId="0" fontId="6" fillId="0" borderId="1" xfId="0" applyFont="1" applyFill="1" applyBorder="1"/>
    <xf numFmtId="0" fontId="19" fillId="0" borderId="6" xfId="0" applyFont="1" applyBorder="1"/>
    <xf numFmtId="0" fontId="19" fillId="0" borderId="14" xfId="0" applyFont="1" applyBorder="1"/>
    <xf numFmtId="0" fontId="16" fillId="0" borderId="12" xfId="0" applyFont="1" applyFill="1" applyBorder="1" applyAlignment="1">
      <alignment horizontal="center"/>
    </xf>
    <xf numFmtId="0" fontId="23" fillId="0" borderId="14" xfId="0" applyFont="1" applyBorder="1"/>
    <xf numFmtId="0" fontId="33" fillId="0" borderId="12" xfId="0" applyFont="1" applyFill="1" applyBorder="1" applyAlignment="1">
      <alignment horizontal="center"/>
    </xf>
    <xf numFmtId="0" fontId="125" fillId="0" borderId="14" xfId="0" applyFont="1" applyBorder="1"/>
    <xf numFmtId="0" fontId="104" fillId="0" borderId="12" xfId="0" applyFont="1" applyFill="1" applyBorder="1" applyAlignment="1"/>
    <xf numFmtId="0" fontId="104" fillId="0" borderId="12" xfId="0" applyFont="1" applyFill="1" applyBorder="1" applyAlignment="1">
      <alignment horizontal="left"/>
    </xf>
    <xf numFmtId="0" fontId="125" fillId="19" borderId="14" xfId="0" applyFont="1" applyFill="1" applyBorder="1"/>
    <xf numFmtId="0" fontId="33" fillId="19" borderId="12" xfId="0" applyFont="1" applyFill="1" applyBorder="1"/>
    <xf numFmtId="0" fontId="104" fillId="0" borderId="12" xfId="0" applyFont="1" applyFill="1" applyBorder="1"/>
    <xf numFmtId="0" fontId="125" fillId="0" borderId="24" xfId="0" applyFont="1" applyBorder="1"/>
    <xf numFmtId="0" fontId="33" fillId="0" borderId="9" xfId="0" applyFont="1" applyFill="1" applyBorder="1"/>
    <xf numFmtId="3" fontId="33" fillId="0" borderId="13" xfId="0" applyNumberFormat="1" applyFont="1" applyBorder="1"/>
    <xf numFmtId="3" fontId="104" fillId="0" borderId="13" xfId="0" applyNumberFormat="1" applyFont="1" applyBorder="1"/>
    <xf numFmtId="164" fontId="104" fillId="0" borderId="13" xfId="1" applyNumberFormat="1" applyFont="1" applyFill="1" applyBorder="1"/>
    <xf numFmtId="164" fontId="104" fillId="0" borderId="13" xfId="1" applyNumberFormat="1" applyFont="1" applyBorder="1"/>
    <xf numFmtId="164" fontId="33" fillId="19" borderId="13" xfId="1" applyNumberFormat="1" applyFont="1" applyFill="1" applyBorder="1"/>
    <xf numFmtId="3" fontId="33" fillId="19" borderId="13" xfId="0" applyNumberFormat="1" applyFont="1" applyFill="1" applyBorder="1"/>
    <xf numFmtId="0" fontId="85" fillId="0" borderId="0" xfId="0" applyFont="1" applyAlignment="1">
      <alignment vertical="center"/>
    </xf>
    <xf numFmtId="0" fontId="85" fillId="0" borderId="0" xfId="0" applyFont="1" applyFill="1" applyAlignment="1">
      <alignment vertical="center"/>
    </xf>
    <xf numFmtId="0" fontId="14" fillId="0" borderId="13" xfId="0" applyFont="1" applyFill="1" applyBorder="1" applyAlignment="1">
      <alignment horizontal="center" wrapText="1"/>
    </xf>
    <xf numFmtId="0" fontId="14" fillId="0" borderId="8" xfId="0" applyFont="1" applyFill="1" applyBorder="1" applyAlignment="1">
      <alignment horizontal="center" wrapText="1"/>
    </xf>
    <xf numFmtId="0" fontId="22" fillId="0" borderId="0" xfId="0" applyFont="1" applyBorder="1" applyAlignment="1">
      <alignment wrapText="1"/>
    </xf>
    <xf numFmtId="0" fontId="16" fillId="0" borderId="0" xfId="0" applyFont="1" applyBorder="1" applyAlignment="1"/>
    <xf numFmtId="2" fontId="16" fillId="0" borderId="0" xfId="0" applyNumberFormat="1" applyFont="1" applyBorder="1" applyAlignment="1"/>
    <xf numFmtId="0" fontId="25" fillId="0" borderId="0" xfId="0" applyFont="1" applyBorder="1" applyAlignment="1"/>
    <xf numFmtId="49" fontId="66" fillId="0" borderId="8" xfId="40" applyNumberFormat="1" applyFont="1" applyFill="1" applyBorder="1" applyAlignment="1">
      <alignment horizontal="right" vertical="center"/>
    </xf>
    <xf numFmtId="3" fontId="80" fillId="0" borderId="8" xfId="40" applyNumberFormat="1" applyFont="1" applyFill="1" applyBorder="1" applyAlignment="1">
      <alignment horizontal="right" vertical="center"/>
    </xf>
    <xf numFmtId="49" fontId="16" fillId="0" borderId="8" xfId="40" applyNumberFormat="1" applyFont="1" applyFill="1" applyBorder="1" applyAlignment="1">
      <alignment horizontal="right" vertical="center"/>
    </xf>
    <xf numFmtId="49" fontId="16" fillId="0" borderId="8" xfId="0" applyNumberFormat="1" applyFont="1" applyFill="1" applyBorder="1" applyAlignment="1">
      <alignment horizontal="right" vertical="center"/>
    </xf>
    <xf numFmtId="3" fontId="80" fillId="0" borderId="13" xfId="40" applyNumberFormat="1" applyFont="1" applyFill="1" applyBorder="1" applyAlignment="1">
      <alignment horizontal="right" vertical="center"/>
    </xf>
    <xf numFmtId="0" fontId="4" fillId="0" borderId="14" xfId="0" applyFont="1" applyFill="1" applyBorder="1"/>
    <xf numFmtId="0" fontId="4" fillId="0" borderId="0" xfId="0" applyFont="1" applyFill="1" applyBorder="1" applyAlignment="1">
      <alignment vertical="center"/>
    </xf>
    <xf numFmtId="3" fontId="4" fillId="0" borderId="0" xfId="0" applyNumberFormat="1" applyFont="1" applyFill="1" applyBorder="1"/>
    <xf numFmtId="0" fontId="4" fillId="0" borderId="13" xfId="0" applyFont="1" applyFill="1" applyBorder="1" applyAlignment="1">
      <alignment horizontal="justify" vertical="center" wrapText="1"/>
    </xf>
    <xf numFmtId="43" fontId="15" fillId="0" borderId="2" xfId="0" applyNumberFormat="1" applyFont="1" applyFill="1" applyBorder="1" applyAlignment="1">
      <alignment horizontal="right" vertical="center" wrapText="1"/>
    </xf>
    <xf numFmtId="41" fontId="4" fillId="0" borderId="13" xfId="0" applyNumberFormat="1" applyFont="1" applyFill="1" applyBorder="1" applyAlignment="1" applyProtection="1">
      <alignment horizontal="right" vertical="center" wrapText="1"/>
      <protection locked="0"/>
    </xf>
    <xf numFmtId="3" fontId="4" fillId="0" borderId="13" xfId="0" applyNumberFormat="1" applyFont="1" applyFill="1" applyBorder="1" applyAlignment="1" applyProtection="1">
      <alignment horizontal="right" vertical="center" wrapText="1"/>
      <protection locked="0"/>
    </xf>
    <xf numFmtId="3" fontId="15" fillId="0" borderId="2" xfId="0" applyNumberFormat="1" applyFont="1" applyFill="1" applyBorder="1" applyAlignment="1">
      <alignment horizontal="right" vertical="center" wrapText="1"/>
    </xf>
    <xf numFmtId="3" fontId="4" fillId="0" borderId="8" xfId="0" applyNumberFormat="1" applyFont="1" applyFill="1" applyBorder="1" applyAlignment="1" applyProtection="1">
      <alignment horizontal="right" vertical="center" wrapText="1"/>
    </xf>
    <xf numFmtId="3" fontId="4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Fill="1" applyAlignment="1">
      <alignment vertical="center"/>
    </xf>
    <xf numFmtId="0" fontId="22" fillId="0" borderId="26" xfId="0" applyFont="1" applyFill="1" applyBorder="1"/>
    <xf numFmtId="44" fontId="22" fillId="0" borderId="31" xfId="3" applyFont="1" applyFill="1" applyBorder="1"/>
    <xf numFmtId="0" fontId="111" fillId="0" borderId="31" xfId="0" applyFont="1" applyFill="1" applyBorder="1"/>
    <xf numFmtId="0" fontId="111" fillId="0" borderId="26" xfId="0" applyFont="1" applyFill="1" applyBorder="1" applyAlignment="1">
      <alignment horizontal="right"/>
    </xf>
    <xf numFmtId="42" fontId="111" fillId="0" borderId="26" xfId="0" applyNumberFormat="1" applyFont="1" applyFill="1" applyBorder="1" applyAlignment="1">
      <alignment horizontal="right"/>
    </xf>
    <xf numFmtId="0" fontId="111" fillId="0" borderId="14" xfId="0" applyFont="1" applyFill="1" applyBorder="1"/>
    <xf numFmtId="44" fontId="22" fillId="0" borderId="0" xfId="3" applyFont="1" applyFill="1" applyBorder="1"/>
    <xf numFmtId="0" fontId="22" fillId="0" borderId="0" xfId="0" applyFont="1" applyFill="1" applyBorder="1"/>
    <xf numFmtId="42" fontId="22" fillId="0" borderId="14" xfId="0" applyNumberFormat="1" applyFont="1" applyFill="1" applyBorder="1" applyAlignment="1">
      <alignment horizontal="right"/>
    </xf>
    <xf numFmtId="44" fontId="111" fillId="0" borderId="0" xfId="3" applyFont="1" applyFill="1" applyBorder="1"/>
    <xf numFmtId="0" fontId="111" fillId="0" borderId="0" xfId="0" applyFont="1" applyFill="1" applyBorder="1"/>
    <xf numFmtId="41" fontId="111" fillId="0" borderId="14" xfId="3" applyNumberFormat="1" applyFont="1" applyFill="1" applyBorder="1" applyAlignment="1">
      <alignment horizontal="right"/>
    </xf>
    <xf numFmtId="42" fontId="111" fillId="0" borderId="14" xfId="3" applyNumberFormat="1" applyFont="1" applyFill="1" applyBorder="1" applyAlignment="1">
      <alignment horizontal="right"/>
    </xf>
    <xf numFmtId="0" fontId="111" fillId="0" borderId="14" xfId="0" applyFont="1" applyFill="1" applyBorder="1" applyAlignment="1">
      <alignment vertical="center"/>
    </xf>
    <xf numFmtId="0" fontId="111" fillId="0" borderId="0" xfId="0" applyFont="1" applyFill="1" applyBorder="1" applyAlignment="1">
      <alignment vertical="center"/>
    </xf>
    <xf numFmtId="41" fontId="111" fillId="0" borderId="14" xfId="3" applyNumberFormat="1" applyFont="1" applyFill="1" applyBorder="1" applyAlignment="1">
      <alignment horizontal="right" vertical="center"/>
    </xf>
    <xf numFmtId="0" fontId="22" fillId="0" borderId="0" xfId="0" applyFont="1" applyFill="1" applyBorder="1" applyAlignment="1">
      <alignment vertical="center"/>
    </xf>
    <xf numFmtId="44" fontId="111" fillId="0" borderId="0" xfId="3" applyFont="1" applyFill="1" applyBorder="1" applyAlignment="1">
      <alignment vertical="center"/>
    </xf>
    <xf numFmtId="44" fontId="22" fillId="0" borderId="14" xfId="3" applyFont="1" applyFill="1" applyBorder="1" applyAlignment="1">
      <alignment vertical="center"/>
    </xf>
    <xf numFmtId="44" fontId="119" fillId="0" borderId="0" xfId="3" applyFont="1" applyFill="1" applyBorder="1"/>
    <xf numFmtId="0" fontId="22" fillId="0" borderId="14" xfId="0" applyFont="1" applyFill="1" applyBorder="1"/>
    <xf numFmtId="0" fontId="119" fillId="0" borderId="0" xfId="0" applyFont="1" applyFill="1" applyBorder="1"/>
    <xf numFmtId="41" fontId="111" fillId="0" borderId="14" xfId="0" applyNumberFormat="1" applyFont="1" applyFill="1" applyBorder="1" applyAlignment="1">
      <alignment horizontal="right"/>
    </xf>
    <xf numFmtId="0" fontId="111" fillId="0" borderId="0" xfId="3" applyNumberFormat="1" applyFont="1" applyFill="1" applyBorder="1"/>
    <xf numFmtId="0" fontId="22" fillId="0" borderId="24" xfId="0" applyFont="1" applyFill="1" applyBorder="1"/>
    <xf numFmtId="44" fontId="22" fillId="0" borderId="1" xfId="3" applyFont="1" applyFill="1" applyBorder="1"/>
    <xf numFmtId="0" fontId="22" fillId="0" borderId="1" xfId="0" applyFont="1" applyFill="1" applyBorder="1"/>
    <xf numFmtId="0" fontId="3" fillId="0" borderId="0" xfId="0" applyFont="1" applyFill="1" applyBorder="1" applyAlignment="1">
      <alignment horizontal="left"/>
    </xf>
    <xf numFmtId="164" fontId="25" fillId="0" borderId="0" xfId="1" applyNumberFormat="1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left" vertical="center"/>
    </xf>
    <xf numFmtId="0" fontId="33" fillId="0" borderId="14" xfId="0" applyFont="1" applyBorder="1" applyAlignment="1">
      <alignment vertical="center"/>
    </xf>
    <xf numFmtId="0" fontId="33" fillId="0" borderId="7" xfId="0" applyFont="1" applyFill="1" applyBorder="1" applyAlignment="1">
      <alignment horizontal="center" vertical="center"/>
    </xf>
    <xf numFmtId="177" fontId="16" fillId="0" borderId="4" xfId="1" applyNumberFormat="1" applyFont="1" applyFill="1" applyBorder="1" applyAlignment="1" applyProtection="1">
      <alignment horizontal="center"/>
    </xf>
    <xf numFmtId="177" fontId="16" fillId="0" borderId="4" xfId="1" applyNumberFormat="1" applyFont="1" applyFill="1" applyBorder="1" applyAlignment="1" applyProtection="1">
      <alignment horizontal="center" vertical="center"/>
    </xf>
    <xf numFmtId="177" fontId="16" fillId="0" borderId="6" xfId="1" applyNumberFormat="1" applyFont="1" applyFill="1" applyBorder="1" applyAlignment="1" applyProtection="1">
      <alignment horizontal="center" vertical="center"/>
    </xf>
    <xf numFmtId="0" fontId="25" fillId="0" borderId="14" xfId="0" applyFont="1" applyFill="1" applyBorder="1" applyAlignment="1">
      <alignment horizontal="justify" vertical="center" wrapText="1"/>
    </xf>
    <xf numFmtId="164" fontId="16" fillId="0" borderId="12" xfId="1" applyNumberFormat="1" applyFont="1" applyFill="1" applyBorder="1" applyAlignment="1" applyProtection="1">
      <alignment horizontal="right" vertical="center" wrapText="1"/>
    </xf>
    <xf numFmtId="164" fontId="25" fillId="0" borderId="12" xfId="1" applyNumberFormat="1" applyFont="1" applyFill="1" applyBorder="1" applyAlignment="1" applyProtection="1">
      <alignment horizontal="right" vertical="center" wrapText="1"/>
      <protection locked="0"/>
    </xf>
    <xf numFmtId="164" fontId="25" fillId="0" borderId="13" xfId="1" applyNumberFormat="1" applyFont="1" applyFill="1" applyBorder="1" applyAlignment="1" applyProtection="1">
      <alignment horizontal="right" vertical="center" wrapText="1"/>
    </xf>
    <xf numFmtId="164" fontId="25" fillId="0" borderId="13" xfId="1" applyNumberFormat="1" applyFont="1" applyFill="1" applyBorder="1" applyAlignment="1" applyProtection="1">
      <alignment horizontal="right" vertical="center" wrapText="1"/>
      <protection locked="0"/>
    </xf>
    <xf numFmtId="43" fontId="25" fillId="0" borderId="13" xfId="1" applyFont="1" applyFill="1" applyBorder="1" applyAlignment="1" applyProtection="1">
      <alignment horizontal="right" vertical="center" wrapText="1"/>
    </xf>
    <xf numFmtId="43" fontId="16" fillId="0" borderId="12" xfId="1" applyFont="1" applyFill="1" applyBorder="1" applyAlignment="1" applyProtection="1">
      <alignment horizontal="right" vertical="center" wrapText="1"/>
    </xf>
    <xf numFmtId="0" fontId="25" fillId="0" borderId="24" xfId="0" applyFont="1" applyFill="1" applyBorder="1" applyAlignment="1">
      <alignment horizontal="justify" vertical="center" wrapText="1"/>
    </xf>
    <xf numFmtId="0" fontId="25" fillId="0" borderId="1" xfId="0" applyFont="1" applyFill="1" applyBorder="1" applyAlignment="1">
      <alignment horizontal="justify" vertical="center" wrapText="1"/>
    </xf>
    <xf numFmtId="0" fontId="25" fillId="0" borderId="9" xfId="0" applyFont="1" applyFill="1" applyBorder="1" applyAlignment="1">
      <alignment horizontal="justify" vertical="center" wrapText="1"/>
    </xf>
    <xf numFmtId="43" fontId="25" fillId="0" borderId="9" xfId="1" applyFont="1" applyFill="1" applyBorder="1" applyAlignment="1">
      <alignment horizontal="right" vertical="center" wrapText="1"/>
    </xf>
    <xf numFmtId="43" fontId="25" fillId="0" borderId="2" xfId="1" applyFont="1" applyFill="1" applyBorder="1" applyAlignment="1">
      <alignment horizontal="right" vertical="center" wrapText="1"/>
    </xf>
    <xf numFmtId="0" fontId="16" fillId="0" borderId="6" xfId="0" applyFont="1" applyFill="1" applyBorder="1" applyAlignment="1">
      <alignment horizontal="justify" vertical="center" wrapText="1"/>
    </xf>
    <xf numFmtId="3" fontId="16" fillId="0" borderId="2" xfId="0" applyNumberFormat="1" applyFont="1" applyFill="1" applyBorder="1" applyAlignment="1" applyProtection="1">
      <alignment horizontal="right" vertical="center" wrapText="1"/>
    </xf>
    <xf numFmtId="164" fontId="16" fillId="0" borderId="2" xfId="1" applyNumberFormat="1" applyFont="1" applyFill="1" applyBorder="1" applyAlignment="1" applyProtection="1">
      <alignment horizontal="right" vertical="center" wrapText="1"/>
    </xf>
    <xf numFmtId="177" fontId="16" fillId="0" borderId="4" xfId="1" applyNumberFormat="1" applyFont="1" applyFill="1" applyBorder="1" applyAlignment="1" applyProtection="1">
      <alignment horizontal="center" vertical="center" wrapText="1"/>
    </xf>
    <xf numFmtId="3" fontId="16" fillId="0" borderId="0" xfId="0" applyNumberFormat="1" applyFont="1" applyFill="1" applyAlignment="1">
      <alignment vertical="center"/>
    </xf>
    <xf numFmtId="0" fontId="31" fillId="0" borderId="0" xfId="0" applyFont="1"/>
    <xf numFmtId="0" fontId="5" fillId="0" borderId="0" xfId="0" applyFont="1" applyAlignment="1">
      <alignment horizontal="left"/>
    </xf>
    <xf numFmtId="3" fontId="8" fillId="0" borderId="0" xfId="0" applyNumberFormat="1" applyFont="1"/>
    <xf numFmtId="0" fontId="41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3" fontId="41" fillId="0" borderId="0" xfId="0" applyNumberFormat="1" applyFont="1" applyAlignment="1">
      <alignment horizontal="left"/>
    </xf>
    <xf numFmtId="0" fontId="19" fillId="0" borderId="23" xfId="0" applyFont="1" applyBorder="1"/>
    <xf numFmtId="0" fontId="19" fillId="0" borderId="22" xfId="0" applyFont="1" applyBorder="1"/>
    <xf numFmtId="0" fontId="19" fillId="0" borderId="21" xfId="0" applyFont="1" applyBorder="1"/>
    <xf numFmtId="0" fontId="19" fillId="0" borderId="10" xfId="0" applyFont="1" applyBorder="1"/>
    <xf numFmtId="0" fontId="19" fillId="0" borderId="27" xfId="0" applyFont="1" applyBorder="1"/>
    <xf numFmtId="0" fontId="23" fillId="0" borderId="19" xfId="0" applyFont="1" applyBorder="1"/>
    <xf numFmtId="0" fontId="23" fillId="0" borderId="18" xfId="0" applyFont="1" applyBorder="1"/>
    <xf numFmtId="0" fontId="23" fillId="0" borderId="17" xfId="0" applyFont="1" applyBorder="1"/>
    <xf numFmtId="0" fontId="130" fillId="0" borderId="0" xfId="0" applyFont="1"/>
    <xf numFmtId="0" fontId="131" fillId="0" borderId="4" xfId="0" applyFont="1" applyFill="1" applyBorder="1" applyAlignment="1">
      <alignment horizontal="center" vertical="center" wrapText="1"/>
    </xf>
    <xf numFmtId="0" fontId="16" fillId="0" borderId="14" xfId="0" applyFont="1" applyBorder="1"/>
    <xf numFmtId="0" fontId="25" fillId="0" borderId="0" xfId="0" applyFont="1" applyBorder="1"/>
    <xf numFmtId="0" fontId="25" fillId="0" borderId="14" xfId="0" applyFont="1" applyBorder="1"/>
    <xf numFmtId="0" fontId="16" fillId="0" borderId="0" xfId="0" applyFont="1" applyBorder="1"/>
    <xf numFmtId="0" fontId="25" fillId="0" borderId="12" xfId="0" applyFont="1" applyFill="1" applyBorder="1" applyAlignment="1">
      <alignment horizontal="left"/>
    </xf>
    <xf numFmtId="164" fontId="25" fillId="0" borderId="13" xfId="1" applyNumberFormat="1" applyFont="1" applyBorder="1" applyAlignment="1">
      <alignment horizontal="center" vertical="center"/>
    </xf>
    <xf numFmtId="43" fontId="25" fillId="0" borderId="13" xfId="1" applyFont="1" applyFill="1" applyBorder="1" applyAlignment="1">
      <alignment horizontal="center" wrapText="1"/>
    </xf>
    <xf numFmtId="43" fontId="16" fillId="0" borderId="13" xfId="0" applyNumberFormat="1" applyFont="1" applyFill="1" applyBorder="1" applyAlignment="1">
      <alignment horizontal="center" wrapText="1"/>
    </xf>
    <xf numFmtId="0" fontId="85" fillId="0" borderId="0" xfId="0" applyFont="1" applyBorder="1"/>
    <xf numFmtId="164" fontId="25" fillId="0" borderId="13" xfId="1" applyNumberFormat="1" applyFont="1" applyBorder="1"/>
    <xf numFmtId="0" fontId="25" fillId="0" borderId="12" xfId="0" applyFont="1" applyBorder="1"/>
    <xf numFmtId="3" fontId="16" fillId="0" borderId="13" xfId="0" applyNumberFormat="1" applyFont="1" applyBorder="1"/>
    <xf numFmtId="0" fontId="85" fillId="0" borderId="24" xfId="0" applyFont="1" applyBorder="1"/>
    <xf numFmtId="0" fontId="85" fillId="0" borderId="1" xfId="0" applyFont="1" applyBorder="1"/>
    <xf numFmtId="0" fontId="16" fillId="0" borderId="9" xfId="0" applyFont="1" applyFill="1" applyBorder="1"/>
    <xf numFmtId="0" fontId="33" fillId="0" borderId="25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164" fontId="33" fillId="4" borderId="8" xfId="1" applyNumberFormat="1" applyFont="1" applyFill="1" applyBorder="1" applyAlignment="1">
      <alignment horizontal="right" vertical="top"/>
    </xf>
    <xf numFmtId="164" fontId="33" fillId="4" borderId="8" xfId="1" applyNumberFormat="1" applyFont="1" applyFill="1" applyBorder="1" applyAlignment="1" applyProtection="1">
      <alignment horizontal="right" vertical="top"/>
      <protection locked="0"/>
    </xf>
    <xf numFmtId="164" fontId="33" fillId="4" borderId="8" xfId="1" applyNumberFormat="1" applyFont="1" applyFill="1" applyBorder="1" applyAlignment="1" applyProtection="1">
      <alignment horizontal="right" vertical="top"/>
    </xf>
    <xf numFmtId="0" fontId="33" fillId="0" borderId="0" xfId="0" applyFont="1" applyFill="1" applyBorder="1" applyAlignment="1">
      <alignment vertical="top" wrapText="1"/>
    </xf>
    <xf numFmtId="164" fontId="104" fillId="0" borderId="13" xfId="1" applyNumberFormat="1" applyFont="1" applyFill="1" applyBorder="1" applyAlignment="1">
      <alignment horizontal="right" vertical="top"/>
    </xf>
    <xf numFmtId="164" fontId="33" fillId="0" borderId="13" xfId="1" applyNumberFormat="1" applyFont="1" applyFill="1" applyBorder="1" applyAlignment="1">
      <alignment horizontal="right" vertical="center"/>
    </xf>
    <xf numFmtId="164" fontId="104" fillId="0" borderId="13" xfId="1" applyNumberFormat="1" applyFont="1" applyFill="1" applyBorder="1" applyAlignment="1" applyProtection="1">
      <alignment horizontal="right" vertical="center"/>
      <protection locked="0"/>
    </xf>
    <xf numFmtId="164" fontId="104" fillId="0" borderId="13" xfId="1" applyNumberFormat="1" applyFont="1" applyFill="1" applyBorder="1" applyAlignment="1" applyProtection="1">
      <alignment horizontal="right" vertical="center"/>
    </xf>
    <xf numFmtId="164" fontId="104" fillId="0" borderId="13" xfId="1" applyNumberFormat="1" applyFont="1" applyFill="1" applyBorder="1" applyAlignment="1">
      <alignment horizontal="right" vertical="center"/>
    </xf>
    <xf numFmtId="164" fontId="33" fillId="0" borderId="13" xfId="1" applyNumberFormat="1" applyFont="1" applyFill="1" applyBorder="1" applyAlignment="1" applyProtection="1">
      <alignment horizontal="right" vertical="center"/>
    </xf>
    <xf numFmtId="164" fontId="33" fillId="0" borderId="38" xfId="1" applyNumberFormat="1" applyFont="1" applyFill="1" applyBorder="1" applyAlignment="1">
      <alignment horizontal="right" vertical="center"/>
    </xf>
    <xf numFmtId="0" fontId="33" fillId="0" borderId="14" xfId="0" applyFont="1" applyFill="1" applyBorder="1" applyAlignment="1">
      <alignment vertical="top" wrapText="1"/>
    </xf>
    <xf numFmtId="0" fontId="104" fillId="0" borderId="0" xfId="0" applyFont="1" applyFill="1" applyBorder="1" applyAlignment="1">
      <alignment vertical="top" wrapText="1"/>
    </xf>
    <xf numFmtId="164" fontId="33" fillId="0" borderId="2" xfId="0" applyNumberFormat="1" applyFont="1" applyFill="1" applyBorder="1" applyAlignment="1">
      <alignment horizontal="center" vertical="center"/>
    </xf>
    <xf numFmtId="164" fontId="33" fillId="0" borderId="2" xfId="0" applyNumberFormat="1" applyFont="1" applyFill="1" applyBorder="1" applyAlignment="1">
      <alignment vertical="center"/>
    </xf>
    <xf numFmtId="49" fontId="24" fillId="0" borderId="12" xfId="0" applyNumberFormat="1" applyFont="1" applyFill="1" applyBorder="1" applyAlignment="1">
      <alignment horizontal="center" vertical="top" wrapText="1"/>
    </xf>
    <xf numFmtId="49" fontId="132" fillId="0" borderId="8" xfId="40" applyNumberFormat="1" applyFont="1" applyFill="1" applyBorder="1" applyAlignment="1">
      <alignment horizontal="center" vertical="center"/>
    </xf>
    <xf numFmtId="3" fontId="133" fillId="0" borderId="8" xfId="40" applyNumberFormat="1" applyFont="1" applyFill="1" applyBorder="1" applyAlignment="1">
      <alignment horizontal="center" vertical="center"/>
    </xf>
    <xf numFmtId="49" fontId="24" fillId="0" borderId="8" xfId="40" applyNumberFormat="1" applyFont="1" applyFill="1" applyBorder="1" applyAlignment="1">
      <alignment horizontal="center" vertical="center"/>
    </xf>
    <xf numFmtId="49" fontId="24" fillId="0" borderId="8" xfId="0" applyNumberFormat="1" applyFont="1" applyFill="1" applyBorder="1" applyAlignment="1">
      <alignment horizontal="center" vertical="center"/>
    </xf>
    <xf numFmtId="49" fontId="24" fillId="0" borderId="12" xfId="0" applyNumberFormat="1" applyFont="1" applyFill="1" applyBorder="1" applyAlignment="1">
      <alignment horizontal="center" vertical="center" wrapText="1"/>
    </xf>
    <xf numFmtId="49" fontId="132" fillId="0" borderId="13" xfId="40" applyNumberFormat="1" applyFont="1" applyFill="1" applyBorder="1" applyAlignment="1">
      <alignment horizontal="center" vertical="center"/>
    </xf>
    <xf numFmtId="3" fontId="133" fillId="0" borderId="13" xfId="40" applyNumberFormat="1" applyFont="1" applyFill="1" applyBorder="1" applyAlignment="1">
      <alignment horizontal="center" vertical="center"/>
    </xf>
    <xf numFmtId="49" fontId="24" fillId="0" borderId="13" xfId="40" applyNumberFormat="1" applyFont="1" applyFill="1" applyBorder="1" applyAlignment="1">
      <alignment horizontal="center" vertical="center"/>
    </xf>
    <xf numFmtId="49" fontId="24" fillId="0" borderId="13" xfId="0" applyNumberFormat="1" applyFont="1" applyFill="1" applyBorder="1" applyAlignment="1">
      <alignment horizontal="center" vertical="center"/>
    </xf>
    <xf numFmtId="0" fontId="127" fillId="0" borderId="12" xfId="0" applyFont="1" applyFill="1" applyBorder="1" applyAlignment="1">
      <alignment vertical="center" wrapText="1"/>
    </xf>
    <xf numFmtId="3" fontId="127" fillId="0" borderId="13" xfId="1" applyNumberFormat="1" applyFont="1" applyFill="1" applyBorder="1" applyAlignment="1">
      <alignment horizontal="right" vertical="center"/>
    </xf>
    <xf numFmtId="41" fontId="127" fillId="0" borderId="13" xfId="1" applyNumberFormat="1" applyFont="1" applyFill="1" applyBorder="1" applyAlignment="1">
      <alignment horizontal="right" vertical="center"/>
    </xf>
    <xf numFmtId="43" fontId="127" fillId="0" borderId="13" xfId="1" applyFont="1" applyFill="1" applyBorder="1" applyAlignment="1">
      <alignment horizontal="right" vertical="center"/>
    </xf>
    <xf numFmtId="0" fontId="127" fillId="0" borderId="9" xfId="0" applyFont="1" applyFill="1" applyBorder="1" applyAlignment="1">
      <alignment vertical="center" wrapText="1"/>
    </xf>
    <xf numFmtId="43" fontId="127" fillId="0" borderId="2" xfId="1" applyFont="1" applyFill="1" applyBorder="1" applyAlignment="1">
      <alignment horizontal="right" vertical="center"/>
    </xf>
    <xf numFmtId="0" fontId="24" fillId="0" borderId="9" xfId="0" applyFont="1" applyFill="1" applyBorder="1" applyAlignment="1">
      <alignment vertical="center" wrapText="1"/>
    </xf>
    <xf numFmtId="3" fontId="24" fillId="0" borderId="2" xfId="1" applyNumberFormat="1" applyFont="1" applyFill="1" applyBorder="1" applyAlignment="1">
      <alignment horizontal="right" vertical="center" wrapText="1"/>
    </xf>
    <xf numFmtId="164" fontId="24" fillId="0" borderId="2" xfId="1" applyNumberFormat="1" applyFont="1" applyFill="1" applyBorder="1" applyAlignment="1">
      <alignment horizontal="right" vertical="center" wrapText="1"/>
    </xf>
    <xf numFmtId="0" fontId="14" fillId="2" borderId="6" xfId="0" applyFont="1" applyFill="1" applyBorder="1" applyAlignment="1">
      <alignment vertical="center"/>
    </xf>
    <xf numFmtId="0" fontId="14" fillId="2" borderId="5" xfId="0" applyFont="1" applyFill="1" applyBorder="1" applyAlignment="1">
      <alignment vertical="center"/>
    </xf>
    <xf numFmtId="164" fontId="14" fillId="2" borderId="4" xfId="1" applyNumberFormat="1" applyFont="1" applyFill="1" applyBorder="1" applyAlignment="1">
      <alignment horizontal="right" vertical="center"/>
    </xf>
    <xf numFmtId="164" fontId="23" fillId="0" borderId="0" xfId="1" applyNumberFormat="1" applyFont="1" applyBorder="1" applyAlignment="1">
      <alignment horizontal="right" vertical="center"/>
    </xf>
    <xf numFmtId="164" fontId="14" fillId="0" borderId="4" xfId="1" applyNumberFormat="1" applyFont="1" applyBorder="1" applyAlignment="1">
      <alignment horizontal="right" vertical="center"/>
    </xf>
    <xf numFmtId="0" fontId="14" fillId="0" borderId="25" xfId="0" applyFont="1" applyBorder="1" applyAlignment="1">
      <alignment horizontal="justify" vertical="center"/>
    </xf>
    <xf numFmtId="0" fontId="23" fillId="0" borderId="4" xfId="0" applyFont="1" applyBorder="1" applyAlignment="1">
      <alignment horizontal="justify" vertical="center"/>
    </xf>
    <xf numFmtId="164" fontId="23" fillId="0" borderId="4" xfId="1" applyNumberFormat="1" applyFont="1" applyBorder="1" applyAlignment="1">
      <alignment horizontal="right" vertical="center"/>
    </xf>
    <xf numFmtId="0" fontId="23" fillId="0" borderId="12" xfId="0" applyFont="1" applyBorder="1" applyAlignment="1">
      <alignment horizontal="justify" vertical="center"/>
    </xf>
    <xf numFmtId="0" fontId="23" fillId="0" borderId="4" xfId="0" applyNumberFormat="1" applyFont="1" applyBorder="1" applyAlignment="1">
      <alignment horizontal="justify" vertical="center"/>
    </xf>
    <xf numFmtId="0" fontId="23" fillId="0" borderId="4" xfId="0" applyFont="1" applyBorder="1" applyAlignment="1">
      <alignment vertical="center"/>
    </xf>
    <xf numFmtId="0" fontId="23" fillId="0" borderId="25" xfId="0" applyFont="1" applyBorder="1" applyAlignment="1">
      <alignment horizontal="justify" vertical="center"/>
    </xf>
    <xf numFmtId="0" fontId="23" fillId="0" borderId="2" xfId="0" applyFont="1" applyBorder="1" applyAlignment="1">
      <alignment vertical="center"/>
    </xf>
    <xf numFmtId="164" fontId="23" fillId="0" borderId="0" xfId="1" applyNumberFormat="1" applyFont="1" applyAlignment="1">
      <alignment horizontal="right" vertical="center"/>
    </xf>
    <xf numFmtId="164" fontId="14" fillId="0" borderId="15" xfId="1" applyNumberFormat="1" applyFont="1" applyFill="1" applyBorder="1"/>
    <xf numFmtId="3" fontId="14" fillId="0" borderId="0" xfId="1" applyNumberFormat="1" applyFont="1" applyFill="1" applyBorder="1"/>
    <xf numFmtId="164" fontId="4" fillId="0" borderId="13" xfId="0" applyNumberFormat="1" applyFont="1" applyFill="1" applyBorder="1" applyAlignment="1">
      <alignment horizontal="right" vertical="center" wrapText="1"/>
    </xf>
    <xf numFmtId="37" fontId="15" fillId="0" borderId="2" xfId="1" applyNumberFormat="1" applyFont="1" applyFill="1" applyBorder="1" applyAlignment="1">
      <alignment horizontal="right" vertical="center" wrapText="1"/>
    </xf>
    <xf numFmtId="164" fontId="15" fillId="0" borderId="0" xfId="1" applyNumberFormat="1" applyFont="1" applyFill="1" applyBorder="1" applyAlignment="1">
      <alignment horizontal="right" vertical="center"/>
    </xf>
    <xf numFmtId="42" fontId="19" fillId="0" borderId="0" xfId="0" applyNumberFormat="1" applyFont="1" applyAlignment="1">
      <alignment vertical="top"/>
    </xf>
    <xf numFmtId="164" fontId="4" fillId="0" borderId="0" xfId="1" applyNumberFormat="1" applyFont="1" applyFill="1" applyBorder="1" applyAlignment="1">
      <alignment horizontal="right" vertical="center"/>
    </xf>
    <xf numFmtId="164" fontId="11" fillId="0" borderId="0" xfId="1" applyNumberFormat="1" applyFont="1" applyFill="1" applyBorder="1" applyAlignment="1">
      <alignment horizontal="right" vertical="center"/>
    </xf>
    <xf numFmtId="3" fontId="19" fillId="0" borderId="0" xfId="0" applyNumberFormat="1" applyFont="1" applyAlignment="1">
      <alignment vertical="top"/>
    </xf>
    <xf numFmtId="164" fontId="16" fillId="0" borderId="0" xfId="1" applyNumberFormat="1" applyFont="1" applyBorder="1" applyAlignment="1">
      <alignment horizontal="right" vertical="center"/>
    </xf>
    <xf numFmtId="164" fontId="134" fillId="0" borderId="0" xfId="1" applyNumberFormat="1" applyFont="1" applyAlignment="1">
      <alignment horizontal="right" vertical="center"/>
    </xf>
    <xf numFmtId="164" fontId="27" fillId="0" borderId="0" xfId="1" applyNumberFormat="1" applyFont="1" applyFill="1" applyAlignment="1">
      <alignment horizontal="right" vertical="center"/>
    </xf>
    <xf numFmtId="164" fontId="19" fillId="0" borderId="0" xfId="0" applyNumberFormat="1" applyFont="1" applyAlignment="1">
      <alignment vertical="top"/>
    </xf>
    <xf numFmtId="41" fontId="19" fillId="0" borderId="0" xfId="0" applyNumberFormat="1" applyFont="1" applyAlignment="1">
      <alignment vertical="top"/>
    </xf>
    <xf numFmtId="41" fontId="6" fillId="22" borderId="13" xfId="0" applyNumberFormat="1" applyFont="1" applyFill="1" applyBorder="1" applyAlignment="1">
      <alignment horizontal="right" vertical="center" wrapText="1"/>
    </xf>
    <xf numFmtId="41" fontId="6" fillId="22" borderId="0" xfId="0" applyNumberFormat="1" applyFont="1" applyFill="1" applyAlignment="1">
      <alignment horizontal="right" vertical="center" wrapText="1"/>
    </xf>
    <xf numFmtId="41" fontId="6" fillId="22" borderId="12" xfId="0" applyNumberFormat="1" applyFont="1" applyFill="1" applyBorder="1" applyAlignment="1">
      <alignment horizontal="right" vertical="center" wrapText="1"/>
    </xf>
    <xf numFmtId="0" fontId="6" fillId="22" borderId="14" xfId="0" applyFont="1" applyFill="1" applyBorder="1" applyAlignment="1">
      <alignment horizontal="justify" vertical="center"/>
    </xf>
    <xf numFmtId="0" fontId="6" fillId="22" borderId="12" xfId="0" applyFont="1" applyFill="1" applyBorder="1" applyAlignment="1">
      <alignment horizontal="justify" vertical="center"/>
    </xf>
    <xf numFmtId="41" fontId="11" fillId="22" borderId="13" xfId="0" applyNumberFormat="1" applyFont="1" applyFill="1" applyBorder="1" applyAlignment="1">
      <alignment horizontal="right" vertical="center" wrapText="1"/>
    </xf>
    <xf numFmtId="41" fontId="11" fillId="22" borderId="0" xfId="0" applyNumberFormat="1" applyFont="1" applyFill="1" applyAlignment="1">
      <alignment horizontal="right" vertical="center" wrapText="1"/>
    </xf>
    <xf numFmtId="41" fontId="11" fillId="22" borderId="12" xfId="0" applyNumberFormat="1" applyFont="1" applyFill="1" applyBorder="1" applyAlignment="1">
      <alignment horizontal="right" vertical="center" wrapText="1"/>
    </xf>
    <xf numFmtId="41" fontId="6" fillId="22" borderId="13" xfId="0" applyNumberFormat="1" applyFont="1" applyFill="1" applyBorder="1" applyAlignment="1">
      <alignment horizontal="right" vertical="center"/>
    </xf>
    <xf numFmtId="41" fontId="6" fillId="22" borderId="0" xfId="0" applyNumberFormat="1" applyFont="1" applyFill="1" applyAlignment="1">
      <alignment horizontal="right" vertical="center"/>
    </xf>
    <xf numFmtId="41" fontId="6" fillId="22" borderId="12" xfId="0" applyNumberFormat="1" applyFont="1" applyFill="1" applyBorder="1" applyAlignment="1">
      <alignment horizontal="right" vertical="center"/>
    </xf>
    <xf numFmtId="41" fontId="11" fillId="22" borderId="13" xfId="0" applyNumberFormat="1" applyFont="1" applyFill="1" applyBorder="1" applyAlignment="1">
      <alignment horizontal="right" vertical="center"/>
    </xf>
    <xf numFmtId="41" fontId="11" fillId="22" borderId="0" xfId="0" applyNumberFormat="1" applyFont="1" applyFill="1" applyAlignment="1">
      <alignment horizontal="right" vertical="center"/>
    </xf>
    <xf numFmtId="41" fontId="11" fillId="22" borderId="12" xfId="0" applyNumberFormat="1" applyFont="1" applyFill="1" applyBorder="1" applyAlignment="1">
      <alignment horizontal="right" vertical="center"/>
    </xf>
    <xf numFmtId="41" fontId="11" fillId="22" borderId="0" xfId="0" applyNumberFormat="1" applyFont="1" applyFill="1" applyBorder="1" applyAlignment="1">
      <alignment horizontal="right" vertical="center"/>
    </xf>
    <xf numFmtId="41" fontId="6" fillId="22" borderId="2" xfId="0" applyNumberFormat="1" applyFont="1" applyFill="1" applyBorder="1" applyAlignment="1">
      <alignment horizontal="right" vertical="center"/>
    </xf>
    <xf numFmtId="41" fontId="11" fillId="22" borderId="1" xfId="0" applyNumberFormat="1" applyFont="1" applyFill="1" applyBorder="1" applyAlignment="1">
      <alignment horizontal="right" vertical="center"/>
    </xf>
    <xf numFmtId="41" fontId="11" fillId="22" borderId="9" xfId="0" applyNumberFormat="1" applyFont="1" applyFill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41" fontId="6" fillId="0" borderId="26" xfId="0" applyNumberFormat="1" applyFont="1" applyBorder="1" applyAlignment="1">
      <alignment horizontal="justify" vertical="center"/>
    </xf>
    <xf numFmtId="41" fontId="6" fillId="0" borderId="8" xfId="0" applyNumberFormat="1" applyFont="1" applyBorder="1" applyAlignment="1">
      <alignment horizontal="justify" vertical="center"/>
    </xf>
    <xf numFmtId="41" fontId="6" fillId="0" borderId="25" xfId="0" applyNumberFormat="1" applyFont="1" applyBorder="1" applyAlignment="1">
      <alignment horizontal="justify" vertical="center"/>
    </xf>
    <xf numFmtId="41" fontId="6" fillId="0" borderId="0" xfId="0" applyNumberFormat="1" applyFont="1" applyAlignment="1">
      <alignment horizontal="justify" vertical="center"/>
    </xf>
    <xf numFmtId="41" fontId="6" fillId="0" borderId="14" xfId="0" applyNumberFormat="1" applyFont="1" applyBorder="1" applyAlignment="1">
      <alignment horizontal="justify" vertical="center"/>
    </xf>
    <xf numFmtId="41" fontId="6" fillId="0" borderId="13" xfId="0" applyNumberFormat="1" applyFont="1" applyBorder="1" applyAlignment="1">
      <alignment horizontal="justify" vertical="center"/>
    </xf>
    <xf numFmtId="41" fontId="6" fillId="0" borderId="12" xfId="0" applyNumberFormat="1" applyFont="1" applyBorder="1" applyAlignment="1">
      <alignment horizontal="justify" vertical="center"/>
    </xf>
    <xf numFmtId="0" fontId="6" fillId="0" borderId="14" xfId="0" applyFont="1" applyBorder="1" applyAlignment="1">
      <alignment horizontal="justify" vertical="center"/>
    </xf>
    <xf numFmtId="41" fontId="6" fillId="0" borderId="2" xfId="0" applyNumberFormat="1" applyFont="1" applyBorder="1" applyAlignment="1">
      <alignment horizontal="justify" vertical="center"/>
    </xf>
    <xf numFmtId="41" fontId="6" fillId="0" borderId="9" xfId="0" applyNumberFormat="1" applyFont="1" applyBorder="1" applyAlignment="1">
      <alignment horizontal="justify" vertical="center"/>
    </xf>
    <xf numFmtId="0" fontId="11" fillId="0" borderId="6" xfId="0" applyFont="1" applyBorder="1" applyAlignment="1">
      <alignment horizontal="justify" vertical="center"/>
    </xf>
    <xf numFmtId="0" fontId="11" fillId="0" borderId="5" xfId="0" applyFont="1" applyBorder="1" applyAlignment="1">
      <alignment horizontal="justify" vertical="center"/>
    </xf>
    <xf numFmtId="0" fontId="11" fillId="0" borderId="5" xfId="0" applyFont="1" applyBorder="1" applyAlignment="1">
      <alignment horizontal="justify" vertical="center" wrapText="1"/>
    </xf>
    <xf numFmtId="41" fontId="11" fillId="0" borderId="9" xfId="0" applyNumberFormat="1" applyFont="1" applyBorder="1" applyAlignment="1">
      <alignment horizontal="justify" vertical="center"/>
    </xf>
    <xf numFmtId="41" fontId="6" fillId="0" borderId="0" xfId="0" applyNumberFormat="1" applyFont="1" applyAlignment="1">
      <alignment horizontal="justify" vertical="center" wrapText="1"/>
    </xf>
    <xf numFmtId="41" fontId="11" fillId="0" borderId="0" xfId="0" applyNumberFormat="1" applyFont="1" applyAlignment="1">
      <alignment horizontal="justify" vertical="center"/>
    </xf>
    <xf numFmtId="41" fontId="11" fillId="0" borderId="12" xfId="0" applyNumberFormat="1" applyFont="1" applyBorder="1" applyAlignment="1">
      <alignment horizontal="justify" vertical="center"/>
    </xf>
    <xf numFmtId="41" fontId="6" fillId="0" borderId="13" xfId="0" applyNumberFormat="1" applyFont="1" applyBorder="1" applyAlignment="1">
      <alignment horizontal="justify" vertical="center" wrapText="1"/>
    </xf>
    <xf numFmtId="41" fontId="11" fillId="0" borderId="13" xfId="0" applyNumberFormat="1" applyFont="1" applyBorder="1" applyAlignment="1">
      <alignment horizontal="justify" vertical="center"/>
    </xf>
    <xf numFmtId="0" fontId="6" fillId="22" borderId="24" xfId="0" applyFont="1" applyFill="1" applyBorder="1" applyAlignment="1">
      <alignment horizontal="justify" vertical="center"/>
    </xf>
    <xf numFmtId="41" fontId="6" fillId="0" borderId="1" xfId="0" applyNumberFormat="1" applyFont="1" applyBorder="1" applyAlignment="1">
      <alignment horizontal="justify" vertical="center"/>
    </xf>
    <xf numFmtId="0" fontId="11" fillId="22" borderId="6" xfId="0" applyFont="1" applyFill="1" applyBorder="1" applyAlignment="1">
      <alignment horizontal="justify" vertical="center"/>
    </xf>
    <xf numFmtId="41" fontId="11" fillId="0" borderId="5" xfId="0" applyNumberFormat="1" applyFont="1" applyBorder="1" applyAlignment="1">
      <alignment horizontal="justify" vertical="center"/>
    </xf>
    <xf numFmtId="41" fontId="11" fillId="0" borderId="6" xfId="0" applyNumberFormat="1" applyFont="1" applyBorder="1" applyAlignment="1">
      <alignment horizontal="justify" vertical="center"/>
    </xf>
    <xf numFmtId="0" fontId="136" fillId="0" borderId="0" xfId="740" applyFont="1" applyAlignment="1">
      <alignment vertical="center"/>
    </xf>
    <xf numFmtId="0" fontId="136" fillId="0" borderId="0" xfId="0" applyFont="1"/>
    <xf numFmtId="0" fontId="136" fillId="0" borderId="0" xfId="740" applyFont="1" applyBorder="1" applyAlignment="1">
      <alignment horizontal="left" vertical="center" wrapText="1"/>
    </xf>
    <xf numFmtId="10" fontId="15" fillId="0" borderId="0" xfId="0" applyNumberFormat="1" applyFont="1" applyFill="1" applyAlignment="1">
      <alignment horizontal="center"/>
    </xf>
    <xf numFmtId="10" fontId="5" fillId="0" borderId="0" xfId="0" applyNumberFormat="1" applyFont="1" applyFill="1" applyBorder="1" applyAlignment="1">
      <alignment horizontal="center"/>
    </xf>
    <xf numFmtId="10" fontId="111" fillId="0" borderId="25" xfId="3" applyNumberFormat="1" applyFont="1" applyFill="1" applyBorder="1"/>
    <xf numFmtId="10" fontId="111" fillId="0" borderId="25" xfId="0" applyNumberFormat="1" applyFont="1" applyFill="1" applyBorder="1"/>
    <xf numFmtId="10" fontId="22" fillId="0" borderId="12" xfId="0" applyNumberFormat="1" applyFont="1" applyFill="1" applyBorder="1"/>
    <xf numFmtId="10" fontId="111" fillId="0" borderId="12" xfId="0" applyNumberFormat="1" applyFont="1" applyFill="1" applyBorder="1"/>
    <xf numFmtId="41" fontId="22" fillId="0" borderId="12" xfId="0" applyNumberFormat="1" applyFont="1" applyFill="1" applyBorder="1"/>
    <xf numFmtId="41" fontId="111" fillId="0" borderId="12" xfId="0" applyNumberFormat="1" applyFont="1" applyFill="1" applyBorder="1"/>
    <xf numFmtId="10" fontId="22" fillId="0" borderId="12" xfId="0" applyNumberFormat="1" applyFont="1" applyFill="1" applyBorder="1" applyAlignment="1">
      <alignment vertical="center"/>
    </xf>
    <xf numFmtId="41" fontId="22" fillId="0" borderId="12" xfId="0" applyNumberFormat="1" applyFont="1" applyFill="1" applyBorder="1" applyAlignment="1">
      <alignment vertical="center"/>
    </xf>
    <xf numFmtId="41" fontId="111" fillId="0" borderId="12" xfId="0" applyNumberFormat="1" applyFont="1" applyFill="1" applyBorder="1" applyAlignment="1">
      <alignment vertical="center"/>
    </xf>
    <xf numFmtId="10" fontId="111" fillId="0" borderId="12" xfId="3" applyNumberFormat="1" applyFont="1" applyFill="1" applyBorder="1"/>
    <xf numFmtId="10" fontId="22" fillId="0" borderId="7" xfId="0" applyNumberFormat="1" applyFont="1" applyFill="1" applyBorder="1"/>
    <xf numFmtId="41" fontId="22" fillId="0" borderId="7" xfId="0" applyNumberFormat="1" applyFont="1" applyFill="1" applyBorder="1"/>
    <xf numFmtId="10" fontId="30" fillId="0" borderId="0" xfId="0" applyNumberFormat="1" applyFont="1" applyFill="1"/>
    <xf numFmtId="10" fontId="11" fillId="0" borderId="0" xfId="0" applyNumberFormat="1" applyFont="1" applyFill="1" applyBorder="1" applyAlignment="1">
      <alignment horizontal="center"/>
    </xf>
    <xf numFmtId="10" fontId="11" fillId="0" borderId="3" xfId="0" applyNumberFormat="1" applyFont="1" applyFill="1" applyBorder="1"/>
    <xf numFmtId="43" fontId="21" fillId="0" borderId="0" xfId="3" applyNumberFormat="1" applyFont="1" applyFill="1" applyBorder="1"/>
    <xf numFmtId="10" fontId="21" fillId="0" borderId="0" xfId="3" applyNumberFormat="1" applyFont="1" applyFill="1" applyBorder="1" applyAlignment="1">
      <alignment horizontal="right"/>
    </xf>
    <xf numFmtId="0" fontId="16" fillId="0" borderId="4" xfId="0" applyFont="1" applyFill="1" applyBorder="1" applyAlignment="1">
      <alignment horizontal="center" wrapText="1"/>
    </xf>
    <xf numFmtId="0" fontId="138" fillId="0" borderId="0" xfId="0" applyFont="1"/>
    <xf numFmtId="0" fontId="36" fillId="0" borderId="0" xfId="0" applyFont="1" applyAlignment="1"/>
    <xf numFmtId="0" fontId="25" fillId="0" borderId="0" xfId="0" applyFont="1" applyBorder="1" applyAlignment="1">
      <alignment vertical="center"/>
    </xf>
    <xf numFmtId="0" fontId="25" fillId="0" borderId="0" xfId="0" applyFont="1" applyBorder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179" fontId="16" fillId="6" borderId="0" xfId="1" applyNumberFormat="1" applyFont="1" applyFill="1" applyBorder="1" applyAlignment="1">
      <alignment horizontal="center" vertical="center"/>
    </xf>
    <xf numFmtId="43" fontId="14" fillId="6" borderId="0" xfId="40" applyFont="1" applyFill="1" applyBorder="1" applyAlignment="1">
      <alignment horizontal="center" vertical="top"/>
    </xf>
    <xf numFmtId="0" fontId="14" fillId="6" borderId="0" xfId="0" applyFont="1" applyFill="1" applyBorder="1" applyAlignment="1">
      <alignment vertical="center" wrapText="1"/>
    </xf>
    <xf numFmtId="43" fontId="14" fillId="0" borderId="0" xfId="1" applyFont="1" applyFill="1" applyBorder="1"/>
    <xf numFmtId="164" fontId="14" fillId="0" borderId="21" xfId="1" applyNumberFormat="1" applyFont="1" applyFill="1" applyBorder="1"/>
    <xf numFmtId="164" fontId="14" fillId="0" borderId="27" xfId="1" applyNumberFormat="1" applyFont="1" applyFill="1" applyBorder="1"/>
    <xf numFmtId="43" fontId="19" fillId="0" borderId="0" xfId="0" applyNumberFormat="1" applyFont="1" applyAlignment="1">
      <alignment vertical="top"/>
    </xf>
    <xf numFmtId="164" fontId="19" fillId="0" borderId="0" xfId="1" applyNumberFormat="1" applyFont="1" applyFill="1" applyBorder="1"/>
    <xf numFmtId="164" fontId="19" fillId="0" borderId="0" xfId="1" applyNumberFormat="1" applyFont="1" applyFill="1" applyBorder="1" applyAlignment="1">
      <alignment horizontal="left"/>
    </xf>
    <xf numFmtId="164" fontId="19" fillId="0" borderId="0" xfId="1" applyNumberFormat="1" applyFont="1" applyFill="1" applyBorder="1" applyAlignment="1">
      <alignment horizontal="right" vertical="center"/>
    </xf>
    <xf numFmtId="164" fontId="18" fillId="0" borderId="0" xfId="1" applyNumberFormat="1" applyFont="1" applyFill="1" applyBorder="1"/>
    <xf numFmtId="164" fontId="19" fillId="0" borderId="0" xfId="1" applyNumberFormat="1" applyFont="1" applyFill="1" applyBorder="1" applyAlignment="1">
      <alignment horizontal="right"/>
    </xf>
    <xf numFmtId="164" fontId="19" fillId="0" borderId="0" xfId="1" applyNumberFormat="1" applyFont="1"/>
    <xf numFmtId="164" fontId="23" fillId="0" borderId="30" xfId="1" applyNumberFormat="1" applyFont="1" applyFill="1" applyBorder="1" applyAlignment="1"/>
    <xf numFmtId="0" fontId="11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4" fillId="0" borderId="0" xfId="0" applyFont="1" applyFill="1" applyBorder="1"/>
    <xf numFmtId="0" fontId="9" fillId="0" borderId="0" xfId="0" applyFont="1" applyFill="1" applyBorder="1" applyAlignment="1">
      <alignment horizontal="center" vertical="center"/>
    </xf>
    <xf numFmtId="0" fontId="129" fillId="0" borderId="0" xfId="0" applyFont="1" applyFill="1" applyBorder="1" applyAlignment="1">
      <alignment horizontal="center"/>
    </xf>
    <xf numFmtId="0" fontId="33" fillId="0" borderId="14" xfId="0" applyFont="1" applyFill="1" applyBorder="1" applyAlignment="1">
      <alignment horizontal="left" vertical="top" wrapText="1"/>
    </xf>
    <xf numFmtId="0" fontId="104" fillId="0" borderId="14" xfId="0" applyFont="1" applyFill="1" applyBorder="1" applyAlignment="1">
      <alignment horizontal="left" vertical="top" wrapText="1"/>
    </xf>
    <xf numFmtId="0" fontId="104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/>
    </xf>
    <xf numFmtId="0" fontId="6" fillId="0" borderId="0" xfId="0" applyFont="1" applyAlignment="1">
      <alignment horizontal="justify" vertical="center" wrapText="1"/>
    </xf>
    <xf numFmtId="0" fontId="11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41" fontId="11" fillId="0" borderId="4" xfId="0" applyNumberFormat="1" applyFont="1" applyBorder="1" applyAlignment="1">
      <alignment horizontal="justify" vertical="center"/>
    </xf>
    <xf numFmtId="41" fontId="11" fillId="0" borderId="8" xfId="0" applyNumberFormat="1" applyFont="1" applyBorder="1" applyAlignment="1">
      <alignment horizontal="justify" vertical="center"/>
    </xf>
    <xf numFmtId="0" fontId="136" fillId="0" borderId="0" xfId="740" applyFont="1" applyAlignment="1">
      <alignment horizontal="left" vertical="center" wrapText="1"/>
    </xf>
    <xf numFmtId="0" fontId="6" fillId="0" borderId="0" xfId="0" applyFont="1" applyAlignment="1">
      <alignment horizontal="justify" vertical="center"/>
    </xf>
    <xf numFmtId="41" fontId="11" fillId="0" borderId="7" xfId="0" applyNumberFormat="1" applyFont="1" applyBorder="1" applyAlignment="1">
      <alignment horizontal="justify" vertical="center"/>
    </xf>
    <xf numFmtId="0" fontId="14" fillId="0" borderId="0" xfId="0" applyFont="1" applyFill="1" applyBorder="1" applyAlignment="1">
      <alignment horizontal="center" vertical="center" wrapText="1"/>
    </xf>
    <xf numFmtId="49" fontId="22" fillId="6" borderId="4" xfId="40" applyNumberFormat="1" applyFont="1" applyFill="1" applyBorder="1" applyAlignment="1">
      <alignment horizontal="center" vertical="center"/>
    </xf>
    <xf numFmtId="3" fontId="14" fillId="0" borderId="0" xfId="40" applyNumberFormat="1" applyFont="1" applyFill="1" applyBorder="1" applyAlignment="1">
      <alignment horizontal="center" vertical="center" wrapText="1"/>
    </xf>
    <xf numFmtId="49" fontId="24" fillId="0" borderId="4" xfId="40" applyNumberFormat="1" applyFont="1" applyFill="1" applyBorder="1" applyAlignment="1">
      <alignment horizontal="center" vertical="center"/>
    </xf>
    <xf numFmtId="49" fontId="22" fillId="0" borderId="4" xfId="4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justify" vertical="center" wrapText="1"/>
    </xf>
    <xf numFmtId="0" fontId="25" fillId="0" borderId="12" xfId="0" applyFont="1" applyFill="1" applyBorder="1" applyAlignment="1">
      <alignment horizontal="justify" vertical="center" wrapText="1"/>
    </xf>
    <xf numFmtId="0" fontId="14" fillId="0" borderId="0" xfId="0" applyFont="1" applyFill="1" applyBorder="1" applyAlignment="1">
      <alignment horizontal="center" wrapText="1"/>
    </xf>
    <xf numFmtId="0" fontId="16" fillId="6" borderId="0" xfId="0" applyFont="1" applyFill="1" applyAlignment="1">
      <alignment horizontal="left" vertical="center"/>
    </xf>
    <xf numFmtId="49" fontId="16" fillId="6" borderId="0" xfId="40" applyNumberFormat="1" applyFont="1" applyFill="1" applyBorder="1" applyAlignment="1">
      <alignment horizontal="center" vertical="top" wrapText="1"/>
    </xf>
    <xf numFmtId="0" fontId="22" fillId="0" borderId="0" xfId="0" applyFont="1" applyAlignment="1">
      <alignment horizontal="center" wrapText="1"/>
    </xf>
    <xf numFmtId="0" fontId="22" fillId="0" borderId="0" xfId="0" applyFont="1" applyAlignment="1">
      <alignment horizontal="center"/>
    </xf>
    <xf numFmtId="0" fontId="16" fillId="8" borderId="0" xfId="0" applyFont="1" applyFill="1" applyBorder="1" applyAlignment="1">
      <alignment horizontal="left" vertical="center" wrapText="1"/>
    </xf>
    <xf numFmtId="0" fontId="22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center" vertical="center" wrapText="1"/>
    </xf>
    <xf numFmtId="49" fontId="16" fillId="0" borderId="8" xfId="40" applyNumberFormat="1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/>
    </xf>
    <xf numFmtId="0" fontId="23" fillId="0" borderId="0" xfId="0" applyFont="1" applyFill="1" applyBorder="1"/>
    <xf numFmtId="41" fontId="2" fillId="0" borderId="0" xfId="0" applyNumberFormat="1" applyFont="1" applyFill="1" applyBorder="1"/>
    <xf numFmtId="41" fontId="5" fillId="0" borderId="0" xfId="0" applyNumberFormat="1" applyFont="1" applyFill="1" applyBorder="1"/>
    <xf numFmtId="0" fontId="5" fillId="0" borderId="0" xfId="0" applyFont="1" applyFill="1" applyAlignment="1">
      <alignment horizontal="center"/>
    </xf>
    <xf numFmtId="0" fontId="14" fillId="0" borderId="0" xfId="0" applyFont="1" applyFill="1" applyBorder="1"/>
    <xf numFmtId="0" fontId="14" fillId="0" borderId="1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23" fillId="0" borderId="10" xfId="0" applyFont="1" applyFill="1" applyBorder="1"/>
    <xf numFmtId="0" fontId="23" fillId="0" borderId="0" xfId="0" applyFont="1" applyFill="1" applyBorder="1"/>
    <xf numFmtId="0" fontId="34" fillId="0" borderId="0" xfId="0" applyFont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 wrapText="1"/>
    </xf>
    <xf numFmtId="3" fontId="33" fillId="0" borderId="0" xfId="0" applyNumberFormat="1" applyFont="1" applyBorder="1"/>
    <xf numFmtId="3" fontId="104" fillId="0" borderId="0" xfId="0" applyNumberFormat="1" applyFont="1" applyBorder="1"/>
    <xf numFmtId="164" fontId="104" fillId="0" borderId="0" xfId="1" applyNumberFormat="1" applyFont="1" applyFill="1" applyBorder="1"/>
    <xf numFmtId="164" fontId="104" fillId="0" borderId="0" xfId="1" applyNumberFormat="1" applyFont="1" applyBorder="1"/>
    <xf numFmtId="164" fontId="33" fillId="19" borderId="0" xfId="1" applyNumberFormat="1" applyFont="1" applyFill="1" applyBorder="1"/>
    <xf numFmtId="3" fontId="33" fillId="19" borderId="0" xfId="0" applyNumberFormat="1" applyFont="1" applyFill="1" applyBorder="1"/>
    <xf numFmtId="3" fontId="25" fillId="0" borderId="0" xfId="0" applyNumberFormat="1" applyFont="1" applyBorder="1"/>
    <xf numFmtId="49" fontId="25" fillId="0" borderId="0" xfId="40" applyNumberFormat="1" applyFont="1" applyBorder="1"/>
    <xf numFmtId="49" fontId="16" fillId="6" borderId="0" xfId="0" applyNumberFormat="1" applyFont="1" applyFill="1" applyBorder="1" applyAlignment="1">
      <alignment horizontal="left" vertical="center"/>
    </xf>
    <xf numFmtId="0" fontId="16" fillId="6" borderId="0" xfId="0" applyFont="1" applyFill="1" applyBorder="1" applyAlignment="1">
      <alignment vertical="center" wrapText="1"/>
    </xf>
    <xf numFmtId="3" fontId="80" fillId="6" borderId="0" xfId="40" applyNumberFormat="1" applyFont="1" applyFill="1" applyBorder="1" applyAlignment="1">
      <alignment horizontal="center" vertical="center"/>
    </xf>
    <xf numFmtId="3" fontId="16" fillId="6" borderId="0" xfId="40" applyNumberFormat="1" applyFont="1" applyFill="1" applyBorder="1" applyAlignment="1">
      <alignment vertical="center" wrapText="1"/>
    </xf>
    <xf numFmtId="179" fontId="16" fillId="6" borderId="0" xfId="40" applyNumberFormat="1" applyFont="1" applyFill="1" applyBorder="1" applyAlignment="1">
      <alignment horizontal="center" vertical="center" wrapText="1"/>
    </xf>
    <xf numFmtId="2" fontId="16" fillId="6" borderId="0" xfId="0" applyNumberFormat="1" applyFont="1" applyFill="1" applyBorder="1" applyAlignment="1">
      <alignment horizontal="center" vertical="center"/>
    </xf>
    <xf numFmtId="43" fontId="12" fillId="0" borderId="0" xfId="0" applyNumberFormat="1" applyFont="1"/>
    <xf numFmtId="0" fontId="11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/>
    </xf>
    <xf numFmtId="0" fontId="38" fillId="0" borderId="0" xfId="0" applyFont="1" applyFill="1" applyAlignment="1">
      <alignment horizontal="center"/>
    </xf>
    <xf numFmtId="0" fontId="43" fillId="0" borderId="0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17" fontId="139" fillId="0" borderId="26" xfId="0" applyNumberFormat="1" applyFont="1" applyFill="1" applyBorder="1" applyAlignment="1">
      <alignment horizontal="center" vertical="center"/>
    </xf>
    <xf numFmtId="17" fontId="139" fillId="0" borderId="25" xfId="0" applyNumberFormat="1" applyFont="1" applyFill="1" applyBorder="1" applyAlignment="1">
      <alignment horizontal="center" vertical="center"/>
    </xf>
    <xf numFmtId="42" fontId="139" fillId="0" borderId="14" xfId="0" applyNumberFormat="1" applyFont="1" applyFill="1" applyBorder="1" applyAlignment="1">
      <alignment horizontal="center" vertical="center"/>
    </xf>
    <xf numFmtId="42" fontId="139" fillId="0" borderId="12" xfId="0" applyNumberFormat="1" applyFont="1" applyFill="1" applyBorder="1" applyAlignment="1">
      <alignment horizontal="center" vertical="center"/>
    </xf>
    <xf numFmtId="42" fontId="139" fillId="0" borderId="24" xfId="0" applyNumberFormat="1" applyFont="1" applyFill="1" applyBorder="1" applyAlignment="1">
      <alignment horizontal="center" vertical="center"/>
    </xf>
    <xf numFmtId="42" fontId="139" fillId="0" borderId="9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/>
    </xf>
    <xf numFmtId="0" fontId="33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2" fillId="0" borderId="26" xfId="0" applyFont="1" applyFill="1" applyBorder="1" applyAlignment="1">
      <alignment horizontal="center" vertical="center"/>
    </xf>
    <xf numFmtId="0" fontId="22" fillId="0" borderId="31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24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left" vertical="center" wrapText="1"/>
    </xf>
    <xf numFmtId="0" fontId="111" fillId="0" borderId="0" xfId="0" applyFont="1" applyFill="1" applyBorder="1" applyAlignment="1">
      <alignment horizontal="left" wrapText="1"/>
    </xf>
    <xf numFmtId="42" fontId="6" fillId="0" borderId="0" xfId="0" applyNumberFormat="1" applyFont="1" applyFill="1" applyBorder="1" applyAlignment="1">
      <alignment horizontal="center" vertical="center"/>
    </xf>
    <xf numFmtId="49" fontId="139" fillId="0" borderId="26" xfId="0" applyNumberFormat="1" applyFont="1" applyFill="1" applyBorder="1" applyAlignment="1">
      <alignment horizontal="center" vertical="center"/>
    </xf>
    <xf numFmtId="49" fontId="139" fillId="0" borderId="25" xfId="0" applyNumberFormat="1" applyFont="1" applyFill="1" applyBorder="1" applyAlignment="1">
      <alignment horizontal="center" vertical="center"/>
    </xf>
    <xf numFmtId="0" fontId="139" fillId="0" borderId="14" xfId="0" applyFont="1" applyFill="1" applyBorder="1" applyAlignment="1">
      <alignment horizontal="center"/>
    </xf>
    <xf numFmtId="0" fontId="139" fillId="0" borderId="12" xfId="0" applyFont="1" applyFill="1" applyBorder="1" applyAlignment="1">
      <alignment horizontal="center"/>
    </xf>
    <xf numFmtId="0" fontId="139" fillId="0" borderId="24" xfId="0" applyFont="1" applyFill="1" applyBorder="1" applyAlignment="1">
      <alignment horizontal="center" vertical="center"/>
    </xf>
    <xf numFmtId="0" fontId="139" fillId="0" borderId="9" xfId="0" applyFont="1" applyFill="1" applyBorder="1" applyAlignment="1">
      <alignment horizontal="center" vertical="center"/>
    </xf>
    <xf numFmtId="0" fontId="41" fillId="0" borderId="0" xfId="0" applyFont="1" applyFill="1" applyAlignment="1">
      <alignment horizontal="center"/>
    </xf>
    <xf numFmtId="0" fontId="31" fillId="0" borderId="0" xfId="0" applyFont="1" applyFill="1" applyAlignment="1">
      <alignment horizontal="center" vertical="top"/>
    </xf>
    <xf numFmtId="0" fontId="6" fillId="0" borderId="0" xfId="0" applyFont="1" applyFill="1" applyBorder="1" applyAlignment="1">
      <alignment horizontal="left" wrapText="1"/>
    </xf>
    <xf numFmtId="0" fontId="14" fillId="0" borderId="6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4" fillId="0" borderId="0" xfId="0" applyFont="1" applyFill="1" applyBorder="1" applyAlignment="1">
      <alignment horizontal="left" wrapText="1"/>
    </xf>
    <xf numFmtId="0" fontId="14" fillId="0" borderId="12" xfId="0" applyFont="1" applyFill="1" applyBorder="1" applyAlignment="1">
      <alignment horizontal="left" wrapText="1"/>
    </xf>
    <xf numFmtId="0" fontId="41" fillId="0" borderId="0" xfId="0" applyFont="1" applyFill="1" applyBorder="1" applyAlignment="1">
      <alignment horizontal="center"/>
    </xf>
    <xf numFmtId="0" fontId="36" fillId="0" borderId="0" xfId="0" applyFont="1" applyFill="1" applyAlignment="1">
      <alignment horizontal="center" vertical="top"/>
    </xf>
    <xf numFmtId="0" fontId="28" fillId="0" borderId="0" xfId="0" applyFont="1" applyFill="1" applyAlignment="1">
      <alignment horizontal="center" vertical="top"/>
    </xf>
    <xf numFmtId="0" fontId="11" fillId="0" borderId="23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/>
    </xf>
    <xf numFmtId="164" fontId="11" fillId="0" borderId="20" xfId="1" applyNumberFormat="1" applyFont="1" applyFill="1" applyBorder="1" applyAlignment="1">
      <alignment horizontal="center" vertical="center"/>
    </xf>
    <xf numFmtId="164" fontId="11" fillId="0" borderId="16" xfId="1" applyNumberFormat="1" applyFont="1" applyFill="1" applyBorder="1" applyAlignment="1">
      <alignment horizontal="center" vertical="center"/>
    </xf>
    <xf numFmtId="164" fontId="11" fillId="0" borderId="21" xfId="1" applyNumberFormat="1" applyFont="1" applyFill="1" applyBorder="1" applyAlignment="1">
      <alignment horizontal="center" vertical="center"/>
    </xf>
    <xf numFmtId="164" fontId="11" fillId="0" borderId="17" xfId="1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40" fillId="0" borderId="0" xfId="0" applyFont="1" applyFill="1" applyAlignment="1">
      <alignment horizontal="center" vertical="center"/>
    </xf>
    <xf numFmtId="0" fontId="34" fillId="0" borderId="0" xfId="0" applyFont="1" applyAlignment="1">
      <alignment horizontal="center"/>
    </xf>
    <xf numFmtId="0" fontId="37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0" fontId="129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14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31" fillId="0" borderId="6" xfId="0" applyFont="1" applyFill="1" applyBorder="1" applyAlignment="1">
      <alignment horizontal="center" vertical="center"/>
    </xf>
    <xf numFmtId="0" fontId="131" fillId="0" borderId="5" xfId="0" applyFont="1" applyFill="1" applyBorder="1" applyAlignment="1">
      <alignment horizontal="center" vertical="center"/>
    </xf>
    <xf numFmtId="0" fontId="131" fillId="0" borderId="7" xfId="0" applyFont="1" applyFill="1" applyBorder="1" applyAlignment="1">
      <alignment horizontal="center" vertical="center"/>
    </xf>
    <xf numFmtId="0" fontId="104" fillId="0" borderId="14" xfId="0" applyFont="1" applyFill="1" applyBorder="1" applyAlignment="1">
      <alignment horizontal="left" vertical="top" wrapText="1"/>
    </xf>
    <xf numFmtId="0" fontId="104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/>
    </xf>
    <xf numFmtId="0" fontId="33" fillId="0" borderId="26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3" fillId="4" borderId="14" xfId="0" applyFont="1" applyFill="1" applyBorder="1" applyAlignment="1">
      <alignment horizontal="left" vertical="top" wrapText="1"/>
    </xf>
    <xf numFmtId="0" fontId="33" fillId="4" borderId="0" xfId="0" applyFont="1" applyFill="1" applyBorder="1" applyAlignment="1">
      <alignment horizontal="left" vertical="top" wrapText="1"/>
    </xf>
    <xf numFmtId="0" fontId="33" fillId="0" borderId="14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3" fillId="0" borderId="39" xfId="0" applyFont="1" applyFill="1" applyBorder="1" applyAlignment="1">
      <alignment horizontal="left" vertical="top" wrapText="1"/>
    </xf>
    <xf numFmtId="0" fontId="33" fillId="0" borderId="37" xfId="0" applyFont="1" applyFill="1" applyBorder="1" applyAlignment="1">
      <alignment horizontal="left" vertical="top" wrapText="1"/>
    </xf>
    <xf numFmtId="0" fontId="24" fillId="0" borderId="0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 wrapText="1"/>
    </xf>
    <xf numFmtId="0" fontId="22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136" fillId="0" borderId="0" xfId="740" applyFont="1" applyAlignment="1">
      <alignment horizontal="left" vertical="center" wrapText="1"/>
    </xf>
    <xf numFmtId="0" fontId="6" fillId="0" borderId="0" xfId="0" applyFont="1" applyAlignment="1">
      <alignment horizontal="justify" vertical="center"/>
    </xf>
    <xf numFmtId="0" fontId="11" fillId="0" borderId="14" xfId="0" applyFont="1" applyBorder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6" fillId="0" borderId="14" xfId="0" applyFont="1" applyBorder="1" applyAlignment="1">
      <alignment horizontal="left" vertical="center" wrapText="1" indent="4"/>
    </xf>
    <xf numFmtId="0" fontId="6" fillId="0" borderId="0" xfId="0" applyFont="1" applyAlignment="1">
      <alignment horizontal="left" vertical="center" wrapText="1" indent="4"/>
    </xf>
    <xf numFmtId="0" fontId="6" fillId="0" borderId="14" xfId="740" applyFont="1" applyBorder="1" applyAlignment="1">
      <alignment horizontal="left" vertical="center" wrapText="1" indent="4"/>
    </xf>
    <xf numFmtId="0" fontId="6" fillId="0" borderId="0" xfId="740" applyFont="1" applyBorder="1" applyAlignment="1">
      <alignment horizontal="left" vertical="center" wrapText="1" indent="4"/>
    </xf>
    <xf numFmtId="0" fontId="6" fillId="0" borderId="1" xfId="0" applyFont="1" applyBorder="1" applyAlignment="1">
      <alignment horizontal="justify" vertical="center"/>
    </xf>
    <xf numFmtId="41" fontId="11" fillId="0" borderId="7" xfId="0" applyNumberFormat="1" applyFont="1" applyBorder="1" applyAlignment="1">
      <alignment horizontal="justify" vertical="center"/>
    </xf>
    <xf numFmtId="0" fontId="11" fillId="0" borderId="4" xfId="0" applyFont="1" applyBorder="1" applyAlignment="1">
      <alignment horizontal="justify" vertical="center"/>
    </xf>
    <xf numFmtId="0" fontId="11" fillId="0" borderId="4" xfId="0" applyFont="1" applyBorder="1" applyAlignment="1">
      <alignment horizontal="justify" vertical="center" wrapText="1"/>
    </xf>
    <xf numFmtId="49" fontId="6" fillId="0" borderId="14" xfId="0" applyNumberFormat="1" applyFont="1" applyBorder="1" applyAlignment="1">
      <alignment horizontal="left" vertical="center" wrapText="1" indent="4"/>
    </xf>
    <xf numFmtId="49" fontId="6" fillId="0" borderId="0" xfId="0" applyNumberFormat="1" applyFont="1" applyAlignment="1">
      <alignment horizontal="left" vertical="center" wrapText="1" indent="4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1" fillId="0" borderId="14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49" fontId="6" fillId="0" borderId="14" xfId="740" applyNumberFormat="1" applyFont="1" applyBorder="1" applyAlignment="1">
      <alignment horizontal="left" vertical="center" wrapText="1" indent="4"/>
    </xf>
    <xf numFmtId="49" fontId="6" fillId="0" borderId="0" xfId="740" applyNumberFormat="1" applyFont="1" applyBorder="1" applyAlignment="1">
      <alignment horizontal="left" vertical="center" wrapText="1" indent="4"/>
    </xf>
    <xf numFmtId="0" fontId="6" fillId="0" borderId="14" xfId="0" applyFont="1" applyBorder="1" applyAlignment="1">
      <alignment horizontal="justify" vertical="center" wrapText="1"/>
    </xf>
    <xf numFmtId="0" fontId="6" fillId="0" borderId="0" xfId="0" applyFont="1" applyAlignment="1">
      <alignment horizontal="justify" vertical="center" wrapText="1"/>
    </xf>
    <xf numFmtId="41" fontId="11" fillId="0" borderId="4" xfId="0" applyNumberFormat="1" applyFont="1" applyBorder="1" applyAlignment="1">
      <alignment horizontal="justify" vertical="center"/>
    </xf>
    <xf numFmtId="41" fontId="11" fillId="0" borderId="8" xfId="0" applyNumberFormat="1" applyFont="1" applyBorder="1" applyAlignment="1">
      <alignment horizontal="justify" vertical="center"/>
    </xf>
    <xf numFmtId="41" fontId="11" fillId="0" borderId="8" xfId="0" applyNumberFormat="1" applyFont="1" applyBorder="1" applyAlignment="1">
      <alignment horizontal="justify" vertical="center" wrapText="1"/>
    </xf>
    <xf numFmtId="0" fontId="14" fillId="0" borderId="0" xfId="0" applyFont="1" applyAlignment="1">
      <alignment horizontal="center" vertical="center"/>
    </xf>
    <xf numFmtId="0" fontId="6" fillId="0" borderId="26" xfId="0" applyFont="1" applyBorder="1" applyAlignment="1">
      <alignment horizontal="justify" vertical="center" wrapText="1"/>
    </xf>
    <xf numFmtId="0" fontId="6" fillId="0" borderId="31" xfId="0" applyFont="1" applyBorder="1" applyAlignment="1">
      <alignment horizontal="justify" vertical="center" wrapText="1"/>
    </xf>
    <xf numFmtId="0" fontId="6" fillId="0" borderId="14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33" fillId="2" borderId="6" xfId="0" applyFont="1" applyFill="1" applyBorder="1" applyAlignment="1">
      <alignment horizontal="left" vertical="center" wrapText="1"/>
    </xf>
    <xf numFmtId="0" fontId="33" fillId="2" borderId="7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horizontal="justify" vertical="center" wrapText="1"/>
    </xf>
    <xf numFmtId="0" fontId="104" fillId="0" borderId="0" xfId="0" applyFont="1" applyBorder="1" applyAlignment="1">
      <alignment horizontal="justify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43" fontId="11" fillId="0" borderId="4" xfId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43" fontId="15" fillId="0" borderId="8" xfId="1" applyFont="1" applyFill="1" applyBorder="1" applyAlignment="1">
      <alignment horizontal="center" vertical="center" wrapText="1"/>
    </xf>
    <xf numFmtId="43" fontId="15" fillId="0" borderId="2" xfId="1" applyFont="1" applyFill="1" applyBorder="1" applyAlignment="1">
      <alignment horizontal="center" vertical="center" wrapText="1"/>
    </xf>
    <xf numFmtId="43" fontId="15" fillId="0" borderId="4" xfId="1" applyFont="1" applyFill="1" applyBorder="1" applyAlignment="1">
      <alignment horizontal="center" vertical="center" wrapText="1"/>
    </xf>
    <xf numFmtId="43" fontId="11" fillId="0" borderId="8" xfId="1" applyFont="1" applyFill="1" applyBorder="1" applyAlignment="1">
      <alignment horizontal="center" vertical="center" wrapText="1"/>
    </xf>
    <xf numFmtId="43" fontId="11" fillId="0" borderId="2" xfId="1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wrapText="1"/>
    </xf>
    <xf numFmtId="2" fontId="16" fillId="0" borderId="0" xfId="0" applyNumberFormat="1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49" fontId="22" fillId="6" borderId="4" xfId="40" applyNumberFormat="1" applyFont="1" applyFill="1" applyBorder="1" applyAlignment="1">
      <alignment horizontal="center" vertical="center"/>
    </xf>
    <xf numFmtId="49" fontId="22" fillId="6" borderId="0" xfId="40" applyNumberFormat="1" applyFont="1" applyFill="1" applyBorder="1" applyAlignment="1">
      <alignment horizontal="center" vertical="center"/>
    </xf>
    <xf numFmtId="49" fontId="22" fillId="6" borderId="12" xfId="40" applyNumberFormat="1" applyFont="1" applyFill="1" applyBorder="1" applyAlignment="1">
      <alignment horizontal="center" vertical="center"/>
    </xf>
    <xf numFmtId="3" fontId="14" fillId="0" borderId="0" xfId="4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wrapText="1"/>
    </xf>
    <xf numFmtId="0" fontId="22" fillId="0" borderId="0" xfId="0" applyFont="1" applyFill="1" applyBorder="1" applyAlignment="1">
      <alignment horizontal="center"/>
    </xf>
    <xf numFmtId="2" fontId="22" fillId="0" borderId="0" xfId="0" applyNumberFormat="1" applyFont="1" applyFill="1" applyBorder="1" applyAlignment="1">
      <alignment horizontal="center"/>
    </xf>
    <xf numFmtId="0" fontId="22" fillId="0" borderId="0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49" fontId="24" fillId="0" borderId="25" xfId="40" applyNumberFormat="1" applyFont="1" applyFill="1" applyBorder="1" applyAlignment="1">
      <alignment horizontal="center" vertical="center"/>
    </xf>
    <xf numFmtId="49" fontId="24" fillId="0" borderId="9" xfId="40" applyNumberFormat="1" applyFont="1" applyFill="1" applyBorder="1" applyAlignment="1">
      <alignment horizontal="center" vertical="center"/>
    </xf>
    <xf numFmtId="49" fontId="24" fillId="0" borderId="4" xfId="40" applyNumberFormat="1" applyFont="1" applyFill="1" applyBorder="1" applyAlignment="1">
      <alignment horizontal="center" vertical="center"/>
    </xf>
    <xf numFmtId="0" fontId="111" fillId="0" borderId="0" xfId="0" applyFont="1" applyFill="1" applyBorder="1" applyAlignment="1">
      <alignment horizontal="center"/>
    </xf>
    <xf numFmtId="49" fontId="22" fillId="0" borderId="25" xfId="40" applyNumberFormat="1" applyFont="1" applyFill="1" applyBorder="1" applyAlignment="1">
      <alignment horizontal="center" vertical="center"/>
    </xf>
    <xf numFmtId="49" fontId="22" fillId="0" borderId="9" xfId="40" applyNumberFormat="1" applyFont="1" applyFill="1" applyBorder="1" applyAlignment="1">
      <alignment horizontal="center" vertical="center"/>
    </xf>
    <xf numFmtId="49" fontId="22" fillId="0" borderId="4" xfId="40" applyNumberFormat="1" applyFont="1" applyFill="1" applyBorder="1" applyAlignment="1">
      <alignment horizontal="center" vertical="center"/>
    </xf>
    <xf numFmtId="49" fontId="22" fillId="0" borderId="26" xfId="40" applyNumberFormat="1" applyFont="1" applyFill="1" applyBorder="1" applyAlignment="1">
      <alignment horizontal="center" vertical="center"/>
    </xf>
    <xf numFmtId="49" fontId="22" fillId="0" borderId="24" xfId="4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justify" vertical="center" wrapText="1"/>
    </xf>
    <xf numFmtId="0" fontId="25" fillId="0" borderId="12" xfId="0" applyFont="1" applyFill="1" applyBorder="1" applyAlignment="1">
      <alignment horizontal="justify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 indent="3"/>
    </xf>
    <xf numFmtId="0" fontId="16" fillId="0" borderId="7" xfId="0" applyFont="1" applyFill="1" applyBorder="1" applyAlignment="1">
      <alignment horizontal="left" vertical="center" wrapText="1" indent="3"/>
    </xf>
    <xf numFmtId="177" fontId="22" fillId="0" borderId="36" xfId="1" applyNumberFormat="1" applyFont="1" applyFill="1" applyBorder="1" applyAlignment="1" applyProtection="1">
      <alignment horizontal="center"/>
    </xf>
    <xf numFmtId="177" fontId="22" fillId="0" borderId="35" xfId="1" applyNumberFormat="1" applyFont="1" applyFill="1" applyBorder="1" applyAlignment="1" applyProtection="1">
      <alignment horizontal="center"/>
    </xf>
    <xf numFmtId="177" fontId="22" fillId="0" borderId="34" xfId="1" applyNumberFormat="1" applyFont="1" applyFill="1" applyBorder="1" applyAlignment="1" applyProtection="1">
      <alignment horizontal="center"/>
    </xf>
    <xf numFmtId="177" fontId="14" fillId="0" borderId="33" xfId="1" applyNumberFormat="1" applyFont="1" applyFill="1" applyBorder="1" applyAlignment="1" applyProtection="1">
      <alignment horizontal="center"/>
      <protection locked="0"/>
    </xf>
    <xf numFmtId="177" fontId="14" fillId="0" borderId="0" xfId="1" applyNumberFormat="1" applyFont="1" applyFill="1" applyBorder="1" applyAlignment="1" applyProtection="1">
      <alignment horizontal="center"/>
      <protection locked="0"/>
    </xf>
    <xf numFmtId="177" fontId="14" fillId="0" borderId="32" xfId="1" applyNumberFormat="1" applyFont="1" applyFill="1" applyBorder="1" applyAlignment="1" applyProtection="1">
      <alignment horizontal="center"/>
      <protection locked="0"/>
    </xf>
    <xf numFmtId="177" fontId="24" fillId="0" borderId="33" xfId="1" applyNumberFormat="1" applyFont="1" applyFill="1" applyBorder="1" applyAlignment="1" applyProtection="1">
      <alignment horizontal="center"/>
    </xf>
    <xf numFmtId="177" fontId="24" fillId="0" borderId="0" xfId="1" applyNumberFormat="1" applyFont="1" applyFill="1" applyBorder="1" applyAlignment="1" applyProtection="1">
      <alignment horizontal="center"/>
    </xf>
    <xf numFmtId="177" fontId="24" fillId="0" borderId="32" xfId="1" applyNumberFormat="1" applyFont="1" applyFill="1" applyBorder="1" applyAlignment="1" applyProtection="1">
      <alignment horizontal="center"/>
    </xf>
    <xf numFmtId="177" fontId="16" fillId="0" borderId="26" xfId="1" applyNumberFormat="1" applyFont="1" applyFill="1" applyBorder="1" applyAlignment="1" applyProtection="1">
      <alignment horizontal="center" vertical="center"/>
    </xf>
    <xf numFmtId="177" fontId="16" fillId="0" borderId="31" xfId="1" applyNumberFormat="1" applyFont="1" applyFill="1" applyBorder="1" applyAlignment="1" applyProtection="1">
      <alignment horizontal="center" vertical="center"/>
    </xf>
    <xf numFmtId="177" fontId="16" fillId="0" borderId="25" xfId="1" applyNumberFormat="1" applyFont="1" applyFill="1" applyBorder="1" applyAlignment="1" applyProtection="1">
      <alignment horizontal="center" vertical="center"/>
    </xf>
    <xf numFmtId="177" fontId="16" fillId="0" borderId="24" xfId="1" applyNumberFormat="1" applyFont="1" applyFill="1" applyBorder="1" applyAlignment="1" applyProtection="1">
      <alignment horizontal="center" vertical="center"/>
    </xf>
    <xf numFmtId="177" fontId="16" fillId="0" borderId="1" xfId="1" applyNumberFormat="1" applyFont="1" applyFill="1" applyBorder="1" applyAlignment="1" applyProtection="1">
      <alignment horizontal="center" vertical="center"/>
    </xf>
    <xf numFmtId="177" fontId="16" fillId="0" borderId="9" xfId="1" applyNumberFormat="1" applyFont="1" applyFill="1" applyBorder="1" applyAlignment="1" applyProtection="1">
      <alignment horizontal="center" vertical="center"/>
    </xf>
    <xf numFmtId="177" fontId="16" fillId="0" borderId="6" xfId="1" applyNumberFormat="1" applyFont="1" applyFill="1" applyBorder="1" applyAlignment="1" applyProtection="1">
      <alignment horizontal="center"/>
    </xf>
    <xf numFmtId="177" fontId="16" fillId="0" borderId="5" xfId="1" applyNumberFormat="1" applyFont="1" applyFill="1" applyBorder="1" applyAlignment="1" applyProtection="1">
      <alignment horizontal="center"/>
    </xf>
    <xf numFmtId="177" fontId="16" fillId="0" borderId="7" xfId="1" applyNumberFormat="1" applyFont="1" applyFill="1" applyBorder="1" applyAlignment="1" applyProtection="1">
      <alignment horizontal="center"/>
    </xf>
    <xf numFmtId="177" fontId="16" fillId="0" borderId="8" xfId="1" applyNumberFormat="1" applyFont="1" applyFill="1" applyBorder="1" applyAlignment="1" applyProtection="1">
      <alignment horizontal="center" vertical="center"/>
    </xf>
    <xf numFmtId="177" fontId="16" fillId="0" borderId="2" xfId="1" applyNumberFormat="1" applyFont="1" applyFill="1" applyBorder="1" applyAlignment="1" applyProtection="1">
      <alignment horizontal="center" vertical="center"/>
    </xf>
    <xf numFmtId="0" fontId="14" fillId="0" borderId="4" xfId="0" applyFont="1" applyBorder="1" applyAlignment="1">
      <alignment horizontal="justify" vertical="center"/>
    </xf>
    <xf numFmtId="0" fontId="23" fillId="0" borderId="0" xfId="0" applyFont="1" applyBorder="1" applyAlignment="1">
      <alignment horizontal="justify" vertical="center"/>
    </xf>
    <xf numFmtId="0" fontId="14" fillId="0" borderId="0" xfId="0" applyFont="1" applyFill="1" applyBorder="1" applyAlignment="1">
      <alignment horizontal="center" wrapText="1"/>
    </xf>
    <xf numFmtId="0" fontId="59" fillId="0" borderId="0" xfId="0" applyFont="1" applyFill="1" applyBorder="1" applyAlignment="1">
      <alignment horizontal="center" vertical="top" wrapText="1"/>
    </xf>
    <xf numFmtId="0" fontId="16" fillId="6" borderId="0" xfId="0" applyFont="1" applyFill="1" applyAlignment="1">
      <alignment horizontal="left" vertical="center"/>
    </xf>
    <xf numFmtId="3" fontId="14" fillId="6" borderId="0" xfId="40" applyNumberFormat="1" applyFont="1" applyFill="1" applyBorder="1" applyAlignment="1">
      <alignment horizontal="center" vertical="center" wrapText="1"/>
    </xf>
    <xf numFmtId="3" fontId="14" fillId="15" borderId="0" xfId="40" applyNumberFormat="1" applyFont="1" applyFill="1" applyBorder="1" applyAlignment="1">
      <alignment horizontal="center" vertical="center" wrapText="1"/>
    </xf>
    <xf numFmtId="49" fontId="16" fillId="6" borderId="0" xfId="40" applyNumberFormat="1" applyFont="1" applyFill="1" applyBorder="1" applyAlignment="1">
      <alignment horizontal="center" vertical="top" wrapText="1"/>
    </xf>
    <xf numFmtId="0" fontId="22" fillId="0" borderId="0" xfId="0" applyFont="1" applyAlignment="1">
      <alignment horizontal="center" wrapText="1"/>
    </xf>
    <xf numFmtId="0" fontId="22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2" fontId="22" fillId="0" borderId="0" xfId="0" applyNumberFormat="1" applyFont="1" applyAlignment="1">
      <alignment horizontal="center"/>
    </xf>
    <xf numFmtId="0" fontId="16" fillId="8" borderId="0" xfId="0" applyFont="1" applyFill="1" applyBorder="1" applyAlignment="1">
      <alignment horizontal="left" vertical="center" wrapText="1"/>
    </xf>
    <xf numFmtId="0" fontId="16" fillId="8" borderId="0" xfId="0" applyFont="1" applyFill="1" applyAlignment="1">
      <alignment horizontal="left" vertical="center" wrapText="1"/>
    </xf>
    <xf numFmtId="0" fontId="22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/>
    </xf>
    <xf numFmtId="177" fontId="15" fillId="0" borderId="6" xfId="1" applyNumberFormat="1" applyFont="1" applyFill="1" applyBorder="1" applyAlignment="1" applyProtection="1">
      <alignment horizontal="center" vertical="center"/>
    </xf>
    <xf numFmtId="177" fontId="15" fillId="0" borderId="5" xfId="1" applyNumberFormat="1" applyFont="1" applyFill="1" applyBorder="1" applyAlignment="1" applyProtection="1">
      <alignment horizontal="center" vertical="center"/>
    </xf>
    <xf numFmtId="177" fontId="15" fillId="0" borderId="7" xfId="1" applyNumberFormat="1" applyFont="1" applyFill="1" applyBorder="1" applyAlignment="1" applyProtection="1">
      <alignment horizontal="center" vertical="center"/>
    </xf>
    <xf numFmtId="43" fontId="4" fillId="0" borderId="26" xfId="1" applyFont="1" applyFill="1" applyBorder="1" applyAlignment="1" applyProtection="1">
      <alignment horizontal="left"/>
      <protection locked="0"/>
    </xf>
    <xf numFmtId="43" fontId="4" fillId="0" borderId="25" xfId="1" applyFont="1" applyFill="1" applyBorder="1" applyAlignment="1" applyProtection="1">
      <alignment horizontal="left"/>
      <protection locked="0"/>
    </xf>
    <xf numFmtId="43" fontId="4" fillId="0" borderId="8" xfId="1" applyFont="1" applyFill="1" applyBorder="1" applyAlignment="1" applyProtection="1">
      <alignment horizontal="right"/>
      <protection locked="0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77" fontId="7" fillId="0" borderId="0" xfId="1" applyNumberFormat="1" applyFont="1" applyFill="1" applyBorder="1" applyAlignment="1" applyProtection="1">
      <alignment horizontal="center" vertical="center"/>
    </xf>
    <xf numFmtId="177" fontId="15" fillId="0" borderId="26" xfId="1" applyNumberFormat="1" applyFont="1" applyFill="1" applyBorder="1" applyAlignment="1" applyProtection="1">
      <alignment horizontal="center" vertical="center" wrapText="1"/>
    </xf>
    <xf numFmtId="177" fontId="15" fillId="0" borderId="25" xfId="1" applyNumberFormat="1" applyFont="1" applyFill="1" applyBorder="1" applyAlignment="1" applyProtection="1">
      <alignment horizontal="center" vertical="center" wrapText="1"/>
    </xf>
    <xf numFmtId="177" fontId="15" fillId="0" borderId="24" xfId="1" applyNumberFormat="1" applyFont="1" applyFill="1" applyBorder="1" applyAlignment="1" applyProtection="1">
      <alignment horizontal="center" vertical="center" wrapText="1"/>
    </xf>
    <xf numFmtId="177" fontId="15" fillId="0" borderId="9" xfId="1" applyNumberFormat="1" applyFont="1" applyFill="1" applyBorder="1" applyAlignment="1" applyProtection="1">
      <alignment horizontal="center" vertical="center" wrapText="1"/>
    </xf>
    <xf numFmtId="177" fontId="15" fillId="0" borderId="26" xfId="1" applyNumberFormat="1" applyFont="1" applyFill="1" applyBorder="1" applyAlignment="1" applyProtection="1">
      <alignment horizontal="center" vertical="center"/>
    </xf>
    <xf numFmtId="177" fontId="15" fillId="0" borderId="25" xfId="1" applyNumberFormat="1" applyFont="1" applyFill="1" applyBorder="1" applyAlignment="1" applyProtection="1">
      <alignment horizontal="center" vertical="center"/>
    </xf>
    <xf numFmtId="177" fontId="15" fillId="0" borderId="24" xfId="1" applyNumberFormat="1" applyFont="1" applyFill="1" applyBorder="1" applyAlignment="1" applyProtection="1">
      <alignment horizontal="center" vertical="center"/>
    </xf>
    <xf numFmtId="177" fontId="15" fillId="0" borderId="9" xfId="1" applyNumberFormat="1" applyFont="1" applyFill="1" applyBorder="1" applyAlignment="1" applyProtection="1">
      <alignment horizontal="center" vertical="center"/>
    </xf>
    <xf numFmtId="43" fontId="4" fillId="0" borderId="8" xfId="1" applyFont="1" applyFill="1" applyBorder="1" applyAlignment="1" applyProtection="1">
      <alignment horizontal="right"/>
    </xf>
    <xf numFmtId="43" fontId="4" fillId="0" borderId="13" xfId="1" applyFont="1" applyFill="1" applyBorder="1" applyAlignment="1" applyProtection="1">
      <alignment horizontal="left"/>
      <protection locked="0"/>
    </xf>
    <xf numFmtId="43" fontId="4" fillId="0" borderId="13" xfId="1" applyFont="1" applyFill="1" applyBorder="1" applyAlignment="1" applyProtection="1">
      <alignment horizontal="right"/>
      <protection locked="0"/>
    </xf>
    <xf numFmtId="43" fontId="4" fillId="0" borderId="13" xfId="1" applyFont="1" applyFill="1" applyBorder="1" applyAlignment="1" applyProtection="1">
      <alignment horizontal="right"/>
    </xf>
    <xf numFmtId="43" fontId="4" fillId="0" borderId="13" xfId="1" applyFont="1" applyFill="1" applyBorder="1" applyAlignment="1" applyProtection="1">
      <alignment horizontal="left" vertical="center"/>
      <protection locked="0"/>
    </xf>
    <xf numFmtId="43" fontId="4" fillId="0" borderId="13" xfId="1" applyFont="1" applyFill="1" applyBorder="1" applyAlignment="1" applyProtection="1">
      <alignment horizontal="right" vertical="center"/>
      <protection locked="0"/>
    </xf>
    <xf numFmtId="43" fontId="4" fillId="0" borderId="13" xfId="1" applyFont="1" applyFill="1" applyBorder="1" applyAlignment="1" applyProtection="1">
      <alignment horizontal="right" vertical="center"/>
    </xf>
    <xf numFmtId="43" fontId="4" fillId="0" borderId="14" xfId="1" applyFont="1" applyFill="1" applyBorder="1" applyAlignment="1" applyProtection="1">
      <alignment horizontal="left"/>
      <protection locked="0"/>
    </xf>
    <xf numFmtId="43" fontId="4" fillId="0" borderId="12" xfId="1" applyFont="1" applyFill="1" applyBorder="1" applyAlignment="1" applyProtection="1">
      <alignment horizontal="left"/>
      <protection locked="0"/>
    </xf>
    <xf numFmtId="43" fontId="4" fillId="0" borderId="8" xfId="1" applyFont="1" applyFill="1" applyBorder="1" applyAlignment="1" applyProtection="1">
      <alignment horizontal="left"/>
      <protection locked="0"/>
    </xf>
    <xf numFmtId="43" fontId="4" fillId="0" borderId="2" xfId="1" applyFont="1" applyFill="1" applyBorder="1" applyAlignment="1" applyProtection="1">
      <alignment horizontal="left"/>
      <protection locked="0"/>
    </xf>
    <xf numFmtId="43" fontId="4" fillId="0" borderId="2" xfId="1" applyFont="1" applyFill="1" applyBorder="1" applyAlignment="1" applyProtection="1">
      <alignment horizontal="right"/>
      <protection locked="0"/>
    </xf>
    <xf numFmtId="43" fontId="4" fillId="0" borderId="2" xfId="1" applyFont="1" applyFill="1" applyBorder="1" applyAlignment="1" applyProtection="1">
      <alignment horizontal="right"/>
    </xf>
    <xf numFmtId="43" fontId="15" fillId="0" borderId="4" xfId="1" applyFont="1" applyFill="1" applyBorder="1" applyAlignment="1">
      <alignment horizontal="right"/>
    </xf>
    <xf numFmtId="43" fontId="4" fillId="0" borderId="0" xfId="1" applyFont="1" applyFill="1" applyBorder="1" applyAlignment="1">
      <alignment horizontal="center"/>
    </xf>
    <xf numFmtId="43" fontId="15" fillId="0" borderId="6" xfId="1" applyFont="1" applyFill="1" applyBorder="1" applyAlignment="1" applyProtection="1">
      <alignment horizontal="center" vertical="center"/>
    </xf>
    <xf numFmtId="43" fontId="15" fillId="0" borderId="5" xfId="1" applyFont="1" applyFill="1" applyBorder="1" applyAlignment="1" applyProtection="1">
      <alignment horizontal="center" vertical="center"/>
    </xf>
    <xf numFmtId="43" fontId="15" fillId="0" borderId="7" xfId="1" applyFont="1" applyFill="1" applyBorder="1" applyAlignment="1" applyProtection="1">
      <alignment horizontal="center" vertical="center"/>
    </xf>
    <xf numFmtId="0" fontId="15" fillId="0" borderId="4" xfId="0" applyFont="1" applyBorder="1" applyAlignment="1">
      <alignment horizontal="center"/>
    </xf>
    <xf numFmtId="0" fontId="15" fillId="0" borderId="4" xfId="0" applyFont="1" applyBorder="1" applyAlignment="1">
      <alignment horizontal="right"/>
    </xf>
    <xf numFmtId="43" fontId="15" fillId="0" borderId="4" xfId="1" applyFont="1" applyFill="1" applyBorder="1" applyAlignment="1" applyProtection="1">
      <alignment horizontal="right"/>
    </xf>
    <xf numFmtId="0" fontId="4" fillId="0" borderId="0" xfId="0" applyFont="1" applyAlignment="1">
      <alignment horizontal="center"/>
    </xf>
    <xf numFmtId="43" fontId="4" fillId="0" borderId="0" xfId="1" applyFont="1" applyFill="1" applyBorder="1" applyAlignment="1">
      <alignment horizontal="right"/>
    </xf>
    <xf numFmtId="43" fontId="4" fillId="0" borderId="14" xfId="1" applyFont="1" applyFill="1" applyBorder="1" applyAlignment="1" applyProtection="1">
      <alignment horizontal="left" vertical="center"/>
      <protection locked="0"/>
    </xf>
    <xf numFmtId="43" fontId="4" fillId="0" borderId="0" xfId="1" applyFont="1" applyFill="1" applyBorder="1" applyAlignment="1" applyProtection="1">
      <alignment horizontal="left" vertical="center"/>
      <protection locked="0"/>
    </xf>
    <xf numFmtId="43" fontId="4" fillId="0" borderId="0" xfId="1" applyFont="1" applyFill="1" applyBorder="1" applyAlignment="1" applyProtection="1">
      <alignment horizontal="right" vertical="center"/>
      <protection locked="0"/>
    </xf>
    <xf numFmtId="43" fontId="4" fillId="0" borderId="12" xfId="1" applyFont="1" applyFill="1" applyBorder="1" applyAlignment="1" applyProtection="1">
      <alignment horizontal="right" vertical="center"/>
      <protection locked="0"/>
    </xf>
    <xf numFmtId="177" fontId="15" fillId="0" borderId="31" xfId="1" applyNumberFormat="1" applyFont="1" applyFill="1" applyBorder="1" applyAlignment="1" applyProtection="1">
      <alignment horizontal="center" vertical="center" wrapText="1"/>
    </xf>
    <xf numFmtId="177" fontId="15" fillId="0" borderId="1" xfId="1" applyNumberFormat="1" applyFont="1" applyFill="1" applyBorder="1" applyAlignment="1" applyProtection="1">
      <alignment horizontal="center" vertical="center" wrapText="1"/>
    </xf>
    <xf numFmtId="43" fontId="4" fillId="0" borderId="31" xfId="1" applyFont="1" applyFill="1" applyBorder="1" applyAlignment="1" applyProtection="1">
      <alignment horizontal="left"/>
      <protection locked="0"/>
    </xf>
    <xf numFmtId="43" fontId="4" fillId="0" borderId="31" xfId="1" applyFont="1" applyFill="1" applyBorder="1" applyAlignment="1" applyProtection="1">
      <alignment horizontal="right"/>
      <protection locked="0"/>
    </xf>
    <xf numFmtId="43" fontId="4" fillId="0" borderId="25" xfId="1" applyFont="1" applyFill="1" applyBorder="1" applyAlignment="1" applyProtection="1">
      <alignment horizontal="right"/>
      <protection locked="0"/>
    </xf>
    <xf numFmtId="43" fontId="4" fillId="0" borderId="0" xfId="1" applyFont="1" applyFill="1" applyBorder="1" applyAlignment="1" applyProtection="1">
      <alignment horizontal="left"/>
      <protection locked="0"/>
    </xf>
    <xf numFmtId="43" fontId="4" fillId="0" borderId="0" xfId="1" applyFont="1" applyFill="1" applyBorder="1" applyAlignment="1" applyProtection="1">
      <alignment horizontal="right"/>
      <protection locked="0"/>
    </xf>
    <xf numFmtId="43" fontId="4" fillId="0" borderId="12" xfId="1" applyFont="1" applyFill="1" applyBorder="1" applyAlignment="1" applyProtection="1">
      <alignment horizontal="right"/>
      <protection locked="0"/>
    </xf>
    <xf numFmtId="43" fontId="4" fillId="0" borderId="24" xfId="1" applyFont="1" applyFill="1" applyBorder="1" applyAlignment="1" applyProtection="1">
      <alignment horizontal="left"/>
      <protection locked="0"/>
    </xf>
    <xf numFmtId="43" fontId="4" fillId="0" borderId="1" xfId="1" applyFont="1" applyFill="1" applyBorder="1" applyAlignment="1" applyProtection="1">
      <alignment horizontal="left"/>
      <protection locked="0"/>
    </xf>
    <xf numFmtId="43" fontId="4" fillId="0" borderId="1" xfId="1" applyFont="1" applyFill="1" applyBorder="1" applyAlignment="1" applyProtection="1">
      <alignment horizontal="right"/>
      <protection locked="0"/>
    </xf>
    <xf numFmtId="43" fontId="4" fillId="0" borderId="9" xfId="1" applyFont="1" applyFill="1" applyBorder="1" applyAlignment="1" applyProtection="1">
      <alignment horizontal="right"/>
      <protection locked="0"/>
    </xf>
    <xf numFmtId="43" fontId="15" fillId="0" borderId="6" xfId="1" applyFont="1" applyFill="1" applyBorder="1" applyAlignment="1">
      <alignment horizontal="left"/>
    </xf>
    <xf numFmtId="43" fontId="15" fillId="0" borderId="5" xfId="1" applyFont="1" applyFill="1" applyBorder="1" applyAlignment="1">
      <alignment horizontal="left"/>
    </xf>
    <xf numFmtId="43" fontId="15" fillId="0" borderId="7" xfId="1" applyFont="1" applyFill="1" applyBorder="1" applyAlignment="1">
      <alignment horizontal="left"/>
    </xf>
    <xf numFmtId="0" fontId="15" fillId="0" borderId="6" xfId="0" applyFont="1" applyBorder="1" applyAlignment="1">
      <alignment horizontal="center"/>
    </xf>
    <xf numFmtId="43" fontId="15" fillId="0" borderId="7" xfId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5" fillId="0" borderId="5" xfId="0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41" fillId="0" borderId="0" xfId="0" applyFont="1" applyFill="1" applyAlignment="1">
      <alignment horizontal="justify" wrapText="1"/>
    </xf>
    <xf numFmtId="0" fontId="15" fillId="0" borderId="24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14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/>
    </xf>
    <xf numFmtId="43" fontId="7" fillId="0" borderId="0" xfId="1" applyFont="1" applyFill="1" applyBorder="1" applyAlignment="1" applyProtection="1">
      <alignment horizontal="center" vertical="center"/>
    </xf>
    <xf numFmtId="177" fontId="7" fillId="0" borderId="1" xfId="1" applyNumberFormat="1" applyFont="1" applyFill="1" applyBorder="1" applyAlignment="1" applyProtection="1">
      <alignment horizontal="center" vertical="center"/>
    </xf>
    <xf numFmtId="0" fontId="15" fillId="0" borderId="14" xfId="0" applyFont="1" applyFill="1" applyBorder="1" applyAlignment="1" applyProtection="1">
      <alignment horizontal="left" vertical="center" wrapText="1"/>
    </xf>
    <xf numFmtId="0" fontId="15" fillId="0" borderId="0" xfId="0" applyFont="1" applyFill="1" applyBorder="1" applyAlignment="1" applyProtection="1">
      <alignment horizontal="left" vertical="center" wrapText="1"/>
    </xf>
    <xf numFmtId="177" fontId="10" fillId="0" borderId="0" xfId="1" applyNumberFormat="1" applyFont="1" applyFill="1" applyBorder="1" applyAlignment="1" applyProtection="1">
      <alignment horizontal="center" vertical="center"/>
    </xf>
    <xf numFmtId="0" fontId="119" fillId="0" borderId="10" xfId="0" applyFont="1" applyBorder="1" applyAlignment="1">
      <alignment horizontal="center"/>
    </xf>
    <xf numFmtId="0" fontId="119" fillId="0" borderId="0" xfId="0" applyFont="1" applyAlignment="1">
      <alignment horizontal="center"/>
    </xf>
    <xf numFmtId="0" fontId="119" fillId="0" borderId="27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15" fillId="0" borderId="14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43" fontId="15" fillId="0" borderId="9" xfId="1" applyFont="1" applyFill="1" applyBorder="1" applyAlignment="1">
      <alignment horizontal="right"/>
    </xf>
    <xf numFmtId="43" fontId="15" fillId="0" borderId="2" xfId="1" applyFont="1" applyFill="1" applyBorder="1" applyAlignment="1">
      <alignment horizontal="right"/>
    </xf>
    <xf numFmtId="0" fontId="19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137" fillId="0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33" fillId="0" borderId="4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0" fillId="4" borderId="0" xfId="0" applyFont="1" applyFill="1" applyAlignment="1">
      <alignment horizontal="center"/>
    </xf>
    <xf numFmtId="0" fontId="28" fillId="0" borderId="0" xfId="0" applyFont="1" applyAlignment="1">
      <alignment horizontal="center"/>
    </xf>
    <xf numFmtId="0" fontId="65" fillId="0" borderId="0" xfId="0" applyFont="1" applyBorder="1" applyAlignment="1">
      <alignment horizontal="center"/>
    </xf>
    <xf numFmtId="0" fontId="57" fillId="0" borderId="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/>
    </xf>
    <xf numFmtId="2" fontId="73" fillId="0" borderId="0" xfId="0" applyNumberFormat="1" applyFont="1" applyFill="1" applyAlignment="1">
      <alignment horizontal="center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2" fontId="3" fillId="0" borderId="4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111" fillId="0" borderId="0" xfId="0" applyFont="1" applyBorder="1" applyAlignment="1">
      <alignment horizontal="center" wrapText="1"/>
    </xf>
    <xf numFmtId="0" fontId="116" fillId="0" borderId="0" xfId="0" applyFont="1" applyBorder="1" applyAlignment="1">
      <alignment horizontal="center"/>
    </xf>
    <xf numFmtId="2" fontId="116" fillId="0" borderId="0" xfId="0" applyNumberFormat="1" applyFont="1" applyBorder="1" applyAlignment="1">
      <alignment horizontal="center"/>
    </xf>
    <xf numFmtId="0" fontId="25" fillId="20" borderId="8" xfId="0" applyFont="1" applyFill="1" applyBorder="1" applyAlignment="1">
      <alignment horizontal="center" vertical="center"/>
    </xf>
    <xf numFmtId="0" fontId="25" fillId="20" borderId="2" xfId="0" applyFont="1" applyFill="1" applyBorder="1" applyAlignment="1">
      <alignment horizontal="center" vertical="center"/>
    </xf>
    <xf numFmtId="0" fontId="25" fillId="20" borderId="8" xfId="0" applyFont="1" applyFill="1" applyBorder="1" applyAlignment="1">
      <alignment horizontal="center" vertical="center" wrapText="1"/>
    </xf>
    <xf numFmtId="0" fontId="25" fillId="20" borderId="2" xfId="0" applyFont="1" applyFill="1" applyBorder="1" applyAlignment="1">
      <alignment horizontal="center" vertical="center" wrapText="1"/>
    </xf>
    <xf numFmtId="43" fontId="23" fillId="20" borderId="4" xfId="40" applyFont="1" applyFill="1" applyBorder="1" applyAlignment="1">
      <alignment horizontal="center" vertical="center" wrapText="1"/>
    </xf>
  </cellXfs>
  <cellStyles count="1775">
    <cellStyle name="=C:\WINNT\SYSTEM32\COMMAND.COM" xfId="86"/>
    <cellStyle name="Euro" xfId="10"/>
    <cellStyle name="Euro 2" xfId="11"/>
    <cellStyle name="Hipervínculo 2" xfId="740"/>
    <cellStyle name="Hipervínculo 3" xfId="954"/>
    <cellStyle name="Millares" xfId="1" builtinId="3"/>
    <cellStyle name="Millares 10" xfId="144"/>
    <cellStyle name="Millares 10 2" xfId="311"/>
    <cellStyle name="Millares 10 2 2" xfId="644"/>
    <cellStyle name="Millares 10 2 2 2" xfId="1512"/>
    <cellStyle name="Millares 10 2 3" xfId="1179"/>
    <cellStyle name="Millares 10 3" xfId="477"/>
    <cellStyle name="Millares 10 3 2" xfId="1345"/>
    <cellStyle name="Millares 10 4" xfId="811"/>
    <cellStyle name="Millares 10 4 2" xfId="1678"/>
    <cellStyle name="Millares 10 5" xfId="1012"/>
    <cellStyle name="Millares 11" xfId="214"/>
    <cellStyle name="Millares 11 2" xfId="381"/>
    <cellStyle name="Millares 11 2 2" xfId="714"/>
    <cellStyle name="Millares 11 2 2 2" xfId="1582"/>
    <cellStyle name="Millares 11 2 3" xfId="1249"/>
    <cellStyle name="Millares 11 3" xfId="547"/>
    <cellStyle name="Millares 11 3 2" xfId="1415"/>
    <cellStyle name="Millares 11 4" xfId="881"/>
    <cellStyle name="Millares 11 4 2" xfId="1748"/>
    <cellStyle name="Millares 11 5" xfId="1082"/>
    <cellStyle name="Millares 12" xfId="227"/>
    <cellStyle name="Millares 12 2" xfId="394"/>
    <cellStyle name="Millares 12 2 2" xfId="727"/>
    <cellStyle name="Millares 12 2 2 2" xfId="1595"/>
    <cellStyle name="Millares 12 2 3" xfId="1262"/>
    <cellStyle name="Millares 12 3" xfId="560"/>
    <cellStyle name="Millares 12 3 2" xfId="1428"/>
    <cellStyle name="Millares 12 4" xfId="894"/>
    <cellStyle name="Millares 12 4 2" xfId="1761"/>
    <cellStyle name="Millares 12 5" xfId="1095"/>
    <cellStyle name="Millares 13" xfId="241"/>
    <cellStyle name="Millares 13 2" xfId="574"/>
    <cellStyle name="Millares 13 2 2" xfId="1442"/>
    <cellStyle name="Millares 13 3" xfId="1109"/>
    <cellStyle name="Millares 14" xfId="407"/>
    <cellStyle name="Millares 14 2" xfId="1275"/>
    <cellStyle name="Millares 15" xfId="741"/>
    <cellStyle name="Millares 15 2" xfId="1608"/>
    <cellStyle name="Millares 16" xfId="908"/>
    <cellStyle name="Millares 2" xfId="12"/>
    <cellStyle name="Millares 2 10" xfId="228"/>
    <cellStyle name="Millares 2 10 2" xfId="395"/>
    <cellStyle name="Millares 2 10 2 2" xfId="728"/>
    <cellStyle name="Millares 2 10 2 2 2" xfId="1596"/>
    <cellStyle name="Millares 2 10 2 3" xfId="1263"/>
    <cellStyle name="Millares 2 10 3" xfId="561"/>
    <cellStyle name="Millares 2 10 3 2" xfId="1429"/>
    <cellStyle name="Millares 2 10 4" xfId="895"/>
    <cellStyle name="Millares 2 10 4 2" xfId="1762"/>
    <cellStyle name="Millares 2 10 5" xfId="1096"/>
    <cellStyle name="Millares 2 11" xfId="246"/>
    <cellStyle name="Millares 2 11 2" xfId="579"/>
    <cellStyle name="Millares 2 11 2 2" xfId="1447"/>
    <cellStyle name="Millares 2 11 3" xfId="1114"/>
    <cellStyle name="Millares 2 12" xfId="412"/>
    <cellStyle name="Millares 2 12 2" xfId="1280"/>
    <cellStyle name="Millares 2 13" xfId="746"/>
    <cellStyle name="Millares 2 13 2" xfId="1613"/>
    <cellStyle name="Millares 2 14" xfId="913"/>
    <cellStyle name="Millares 2 2" xfId="13"/>
    <cellStyle name="Millares 2 3" xfId="37"/>
    <cellStyle name="Millares 2 3 2" xfId="108"/>
    <cellStyle name="Millares 2 3 2 2" xfId="178"/>
    <cellStyle name="Millares 2 3 2 2 2" xfId="345"/>
    <cellStyle name="Millares 2 3 2 2 2 2" xfId="678"/>
    <cellStyle name="Millares 2 3 2 2 2 2 2" xfId="1546"/>
    <cellStyle name="Millares 2 3 2 2 2 3" xfId="1213"/>
    <cellStyle name="Millares 2 3 2 2 3" xfId="511"/>
    <cellStyle name="Millares 2 3 2 2 3 2" xfId="1379"/>
    <cellStyle name="Millares 2 3 2 2 4" xfId="845"/>
    <cellStyle name="Millares 2 3 2 2 4 2" xfId="1712"/>
    <cellStyle name="Millares 2 3 2 2 5" xfId="1046"/>
    <cellStyle name="Millares 2 3 2 3" xfId="275"/>
    <cellStyle name="Millares 2 3 2 3 2" xfId="608"/>
    <cellStyle name="Millares 2 3 2 3 2 2" xfId="1476"/>
    <cellStyle name="Millares 2 3 2 3 3" xfId="1143"/>
    <cellStyle name="Millares 2 3 2 4" xfId="441"/>
    <cellStyle name="Millares 2 3 2 4 2" xfId="1309"/>
    <cellStyle name="Millares 2 3 2 5" xfId="775"/>
    <cellStyle name="Millares 2 3 2 5 2" xfId="1642"/>
    <cellStyle name="Millares 2 3 2 6" xfId="976"/>
    <cellStyle name="Millares 2 3 3" xfId="930"/>
    <cellStyle name="Millares 2 4" xfId="61"/>
    <cellStyle name="Millares 2 4 2" xfId="126"/>
    <cellStyle name="Millares 2 4 2 2" xfId="196"/>
    <cellStyle name="Millares 2 4 2 2 2" xfId="363"/>
    <cellStyle name="Millares 2 4 2 2 2 2" xfId="696"/>
    <cellStyle name="Millares 2 4 2 2 2 2 2" xfId="1564"/>
    <cellStyle name="Millares 2 4 2 2 2 3" xfId="1231"/>
    <cellStyle name="Millares 2 4 2 2 3" xfId="529"/>
    <cellStyle name="Millares 2 4 2 2 3 2" xfId="1397"/>
    <cellStyle name="Millares 2 4 2 2 4" xfId="863"/>
    <cellStyle name="Millares 2 4 2 2 4 2" xfId="1730"/>
    <cellStyle name="Millares 2 4 2 2 5" xfId="1064"/>
    <cellStyle name="Millares 2 4 2 3" xfId="293"/>
    <cellStyle name="Millares 2 4 2 3 2" xfId="626"/>
    <cellStyle name="Millares 2 4 2 3 2 2" xfId="1494"/>
    <cellStyle name="Millares 2 4 2 3 3" xfId="1161"/>
    <cellStyle name="Millares 2 4 2 4" xfId="459"/>
    <cellStyle name="Millares 2 4 2 4 2" xfId="1327"/>
    <cellStyle name="Millares 2 4 2 5" xfId="793"/>
    <cellStyle name="Millares 2 4 2 5 2" xfId="1660"/>
    <cellStyle name="Millares 2 4 2 6" xfId="994"/>
    <cellStyle name="Millares 2 4 3" xfId="948"/>
    <cellStyle name="Millares 2 5" xfId="45"/>
    <cellStyle name="Millares 2 5 2" xfId="113"/>
    <cellStyle name="Millares 2 5 2 2" xfId="183"/>
    <cellStyle name="Millares 2 5 2 2 2" xfId="350"/>
    <cellStyle name="Millares 2 5 2 2 2 2" xfId="683"/>
    <cellStyle name="Millares 2 5 2 2 2 2 2" xfId="1551"/>
    <cellStyle name="Millares 2 5 2 2 2 3" xfId="1218"/>
    <cellStyle name="Millares 2 5 2 2 3" xfId="516"/>
    <cellStyle name="Millares 2 5 2 2 3 2" xfId="1384"/>
    <cellStyle name="Millares 2 5 2 2 4" xfId="850"/>
    <cellStyle name="Millares 2 5 2 2 4 2" xfId="1717"/>
    <cellStyle name="Millares 2 5 2 2 5" xfId="1051"/>
    <cellStyle name="Millares 2 5 2 3" xfId="280"/>
    <cellStyle name="Millares 2 5 2 3 2" xfId="613"/>
    <cellStyle name="Millares 2 5 2 3 2 2" xfId="1481"/>
    <cellStyle name="Millares 2 5 2 3 3" xfId="1148"/>
    <cellStyle name="Millares 2 5 2 4" xfId="446"/>
    <cellStyle name="Millares 2 5 2 4 2" xfId="1314"/>
    <cellStyle name="Millares 2 5 2 5" xfId="780"/>
    <cellStyle name="Millares 2 5 2 5 2" xfId="1647"/>
    <cellStyle name="Millares 2 5 2 6" xfId="981"/>
    <cellStyle name="Millares 2 5 3" xfId="935"/>
    <cellStyle name="Millares 2 6" xfId="92"/>
    <cellStyle name="Millares 2 6 2" xfId="162"/>
    <cellStyle name="Millares 2 6 2 2" xfId="329"/>
    <cellStyle name="Millares 2 6 2 2 2" xfId="662"/>
    <cellStyle name="Millares 2 6 2 2 2 2" xfId="1530"/>
    <cellStyle name="Millares 2 6 2 2 3" xfId="1197"/>
    <cellStyle name="Millares 2 6 2 3" xfId="495"/>
    <cellStyle name="Millares 2 6 2 3 2" xfId="1363"/>
    <cellStyle name="Millares 2 6 2 4" xfId="829"/>
    <cellStyle name="Millares 2 6 2 4 2" xfId="1696"/>
    <cellStyle name="Millares 2 6 2 5" xfId="1030"/>
    <cellStyle name="Millares 2 6 3" xfId="259"/>
    <cellStyle name="Millares 2 6 3 2" xfId="592"/>
    <cellStyle name="Millares 2 6 3 2 2" xfId="1460"/>
    <cellStyle name="Millares 2 6 3 3" xfId="1127"/>
    <cellStyle name="Millares 2 6 4" xfId="425"/>
    <cellStyle name="Millares 2 6 4 2" xfId="1293"/>
    <cellStyle name="Millares 2 6 5" xfId="759"/>
    <cellStyle name="Millares 2 6 5 2" xfId="1626"/>
    <cellStyle name="Millares 2 6 6" xfId="960"/>
    <cellStyle name="Millares 2 7" xfId="135"/>
    <cellStyle name="Millares 2 7 2" xfId="205"/>
    <cellStyle name="Millares 2 7 2 2" xfId="372"/>
    <cellStyle name="Millares 2 7 2 2 2" xfId="705"/>
    <cellStyle name="Millares 2 7 2 2 2 2" xfId="1573"/>
    <cellStyle name="Millares 2 7 2 2 3" xfId="1240"/>
    <cellStyle name="Millares 2 7 2 3" xfId="538"/>
    <cellStyle name="Millares 2 7 2 3 2" xfId="1406"/>
    <cellStyle name="Millares 2 7 2 4" xfId="872"/>
    <cellStyle name="Millares 2 7 2 4 2" xfId="1739"/>
    <cellStyle name="Millares 2 7 2 5" xfId="1073"/>
    <cellStyle name="Millares 2 7 3" xfId="302"/>
    <cellStyle name="Millares 2 7 3 2" xfId="635"/>
    <cellStyle name="Millares 2 7 3 2 2" xfId="1503"/>
    <cellStyle name="Millares 2 7 3 3" xfId="1170"/>
    <cellStyle name="Millares 2 7 4" xfId="468"/>
    <cellStyle name="Millares 2 7 4 2" xfId="1336"/>
    <cellStyle name="Millares 2 7 5" xfId="802"/>
    <cellStyle name="Millares 2 7 5 2" xfId="1669"/>
    <cellStyle name="Millares 2 7 6" xfId="1003"/>
    <cellStyle name="Millares 2 8" xfId="149"/>
    <cellStyle name="Millares 2 8 2" xfId="316"/>
    <cellStyle name="Millares 2 8 2 2" xfId="649"/>
    <cellStyle name="Millares 2 8 2 2 2" xfId="1517"/>
    <cellStyle name="Millares 2 8 2 3" xfId="1184"/>
    <cellStyle name="Millares 2 8 3" xfId="482"/>
    <cellStyle name="Millares 2 8 3 2" xfId="1350"/>
    <cellStyle name="Millares 2 8 4" xfId="816"/>
    <cellStyle name="Millares 2 8 4 2" xfId="1683"/>
    <cellStyle name="Millares 2 8 5" xfId="1017"/>
    <cellStyle name="Millares 2 9" xfId="215"/>
    <cellStyle name="Millares 2 9 2" xfId="382"/>
    <cellStyle name="Millares 2 9 2 2" xfId="715"/>
    <cellStyle name="Millares 2 9 2 2 2" xfId="1583"/>
    <cellStyle name="Millares 2 9 2 3" xfId="1250"/>
    <cellStyle name="Millares 2 9 3" xfId="548"/>
    <cellStyle name="Millares 2 9 3 2" xfId="1416"/>
    <cellStyle name="Millares 2 9 4" xfId="882"/>
    <cellStyle name="Millares 2 9 4 2" xfId="1749"/>
    <cellStyle name="Millares 2 9 5" xfId="1083"/>
    <cellStyle name="Millares 3" xfId="2"/>
    <cellStyle name="Millares 3 10" xfId="229"/>
    <cellStyle name="Millares 3 10 2" xfId="396"/>
    <cellStyle name="Millares 3 10 2 2" xfId="729"/>
    <cellStyle name="Millares 3 10 2 2 2" xfId="1597"/>
    <cellStyle name="Millares 3 10 2 3" xfId="1264"/>
    <cellStyle name="Millares 3 10 3" xfId="562"/>
    <cellStyle name="Millares 3 10 3 2" xfId="1430"/>
    <cellStyle name="Millares 3 10 4" xfId="896"/>
    <cellStyle name="Millares 3 10 4 2" xfId="1763"/>
    <cellStyle name="Millares 3 10 5" xfId="1097"/>
    <cellStyle name="Millares 3 11" xfId="242"/>
    <cellStyle name="Millares 3 11 2" xfId="575"/>
    <cellStyle name="Millares 3 11 2 2" xfId="1443"/>
    <cellStyle name="Millares 3 11 3" xfId="1110"/>
    <cellStyle name="Millares 3 12" xfId="408"/>
    <cellStyle name="Millares 3 12 2" xfId="1276"/>
    <cellStyle name="Millares 3 13" xfId="742"/>
    <cellStyle name="Millares 3 13 2" xfId="1609"/>
    <cellStyle name="Millares 3 14" xfId="909"/>
    <cellStyle name="Millares 3 2" xfId="7"/>
    <cellStyle name="Millares 3 2 2" xfId="27"/>
    <cellStyle name="Millares 3 2 2 10" xfId="752"/>
    <cellStyle name="Millares 3 2 2 10 2" xfId="1619"/>
    <cellStyle name="Millares 3 2 2 11" xfId="920"/>
    <cellStyle name="Millares 3 2 2 2" xfId="60"/>
    <cellStyle name="Millares 3 2 2 2 2" xfId="125"/>
    <cellStyle name="Millares 3 2 2 2 2 2" xfId="195"/>
    <cellStyle name="Millares 3 2 2 2 2 2 2" xfId="362"/>
    <cellStyle name="Millares 3 2 2 2 2 2 2 2" xfId="695"/>
    <cellStyle name="Millares 3 2 2 2 2 2 2 2 2" xfId="1563"/>
    <cellStyle name="Millares 3 2 2 2 2 2 2 3" xfId="1230"/>
    <cellStyle name="Millares 3 2 2 2 2 2 3" xfId="528"/>
    <cellStyle name="Millares 3 2 2 2 2 2 3 2" xfId="1396"/>
    <cellStyle name="Millares 3 2 2 2 2 2 4" xfId="862"/>
    <cellStyle name="Millares 3 2 2 2 2 2 4 2" xfId="1729"/>
    <cellStyle name="Millares 3 2 2 2 2 2 5" xfId="1063"/>
    <cellStyle name="Millares 3 2 2 2 2 3" xfId="292"/>
    <cellStyle name="Millares 3 2 2 2 2 3 2" xfId="625"/>
    <cellStyle name="Millares 3 2 2 2 2 3 2 2" xfId="1493"/>
    <cellStyle name="Millares 3 2 2 2 2 3 3" xfId="1160"/>
    <cellStyle name="Millares 3 2 2 2 2 4" xfId="458"/>
    <cellStyle name="Millares 3 2 2 2 2 4 2" xfId="1326"/>
    <cellStyle name="Millares 3 2 2 2 2 5" xfId="792"/>
    <cellStyle name="Millares 3 2 2 2 2 5 2" xfId="1659"/>
    <cellStyle name="Millares 3 2 2 2 2 6" xfId="993"/>
    <cellStyle name="Millares 3 2 2 2 3" xfId="947"/>
    <cellStyle name="Millares 3 2 2 3" xfId="52"/>
    <cellStyle name="Millares 3 2 2 3 2" xfId="119"/>
    <cellStyle name="Millares 3 2 2 3 2 2" xfId="189"/>
    <cellStyle name="Millares 3 2 2 3 2 2 2" xfId="356"/>
    <cellStyle name="Millares 3 2 2 3 2 2 2 2" xfId="689"/>
    <cellStyle name="Millares 3 2 2 3 2 2 2 2 2" xfId="1557"/>
    <cellStyle name="Millares 3 2 2 3 2 2 2 3" xfId="1224"/>
    <cellStyle name="Millares 3 2 2 3 2 2 3" xfId="522"/>
    <cellStyle name="Millares 3 2 2 3 2 2 3 2" xfId="1390"/>
    <cellStyle name="Millares 3 2 2 3 2 2 4" xfId="856"/>
    <cellStyle name="Millares 3 2 2 3 2 2 4 2" xfId="1723"/>
    <cellStyle name="Millares 3 2 2 3 2 2 5" xfId="1057"/>
    <cellStyle name="Millares 3 2 2 3 2 3" xfId="286"/>
    <cellStyle name="Millares 3 2 2 3 2 3 2" xfId="619"/>
    <cellStyle name="Millares 3 2 2 3 2 3 2 2" xfId="1487"/>
    <cellStyle name="Millares 3 2 2 3 2 3 3" xfId="1154"/>
    <cellStyle name="Millares 3 2 2 3 2 4" xfId="452"/>
    <cellStyle name="Millares 3 2 2 3 2 4 2" xfId="1320"/>
    <cellStyle name="Millares 3 2 2 3 2 5" xfId="786"/>
    <cellStyle name="Millares 3 2 2 3 2 5 2" xfId="1653"/>
    <cellStyle name="Millares 3 2 2 3 2 6" xfId="987"/>
    <cellStyle name="Millares 3 2 2 3 3" xfId="941"/>
    <cellStyle name="Millares 3 2 2 4" xfId="99"/>
    <cellStyle name="Millares 3 2 2 4 2" xfId="169"/>
    <cellStyle name="Millares 3 2 2 4 2 2" xfId="336"/>
    <cellStyle name="Millares 3 2 2 4 2 2 2" xfId="669"/>
    <cellStyle name="Millares 3 2 2 4 2 2 2 2" xfId="1537"/>
    <cellStyle name="Millares 3 2 2 4 2 2 3" xfId="1204"/>
    <cellStyle name="Millares 3 2 2 4 2 3" xfId="502"/>
    <cellStyle name="Millares 3 2 2 4 2 3 2" xfId="1370"/>
    <cellStyle name="Millares 3 2 2 4 2 4" xfId="836"/>
    <cellStyle name="Millares 3 2 2 4 2 4 2" xfId="1703"/>
    <cellStyle name="Millares 3 2 2 4 2 5" xfId="1037"/>
    <cellStyle name="Millares 3 2 2 4 3" xfId="266"/>
    <cellStyle name="Millares 3 2 2 4 3 2" xfId="599"/>
    <cellStyle name="Millares 3 2 2 4 3 2 2" xfId="1467"/>
    <cellStyle name="Millares 3 2 2 4 3 3" xfId="1134"/>
    <cellStyle name="Millares 3 2 2 4 4" xfId="432"/>
    <cellStyle name="Millares 3 2 2 4 4 2" xfId="1300"/>
    <cellStyle name="Millares 3 2 2 4 5" xfId="766"/>
    <cellStyle name="Millares 3 2 2 4 5 2" xfId="1633"/>
    <cellStyle name="Millares 3 2 2 4 6" xfId="967"/>
    <cellStyle name="Millares 3 2 2 5" xfId="155"/>
    <cellStyle name="Millares 3 2 2 5 2" xfId="322"/>
    <cellStyle name="Millares 3 2 2 5 2 2" xfId="655"/>
    <cellStyle name="Millares 3 2 2 5 2 2 2" xfId="1523"/>
    <cellStyle name="Millares 3 2 2 5 2 3" xfId="1190"/>
    <cellStyle name="Millares 3 2 2 5 3" xfId="488"/>
    <cellStyle name="Millares 3 2 2 5 3 2" xfId="1356"/>
    <cellStyle name="Millares 3 2 2 5 4" xfId="822"/>
    <cellStyle name="Millares 3 2 2 5 4 2" xfId="1689"/>
    <cellStyle name="Millares 3 2 2 5 5" xfId="1023"/>
    <cellStyle name="Millares 3 2 2 6" xfId="217"/>
    <cellStyle name="Millares 3 2 2 6 2" xfId="384"/>
    <cellStyle name="Millares 3 2 2 6 2 2" xfId="717"/>
    <cellStyle name="Millares 3 2 2 6 2 2 2" xfId="1585"/>
    <cellStyle name="Millares 3 2 2 6 2 3" xfId="1252"/>
    <cellStyle name="Millares 3 2 2 6 3" xfId="550"/>
    <cellStyle name="Millares 3 2 2 6 3 2" xfId="1418"/>
    <cellStyle name="Millares 3 2 2 6 4" xfId="884"/>
    <cellStyle name="Millares 3 2 2 6 4 2" xfId="1751"/>
    <cellStyle name="Millares 3 2 2 6 5" xfId="1085"/>
    <cellStyle name="Millares 3 2 2 7" xfId="230"/>
    <cellStyle name="Millares 3 2 2 7 2" xfId="397"/>
    <cellStyle name="Millares 3 2 2 7 2 2" xfId="730"/>
    <cellStyle name="Millares 3 2 2 7 2 2 2" xfId="1598"/>
    <cellStyle name="Millares 3 2 2 7 2 3" xfId="1265"/>
    <cellStyle name="Millares 3 2 2 7 3" xfId="563"/>
    <cellStyle name="Millares 3 2 2 7 3 2" xfId="1431"/>
    <cellStyle name="Millares 3 2 2 7 4" xfId="897"/>
    <cellStyle name="Millares 3 2 2 7 4 2" xfId="1764"/>
    <cellStyle name="Millares 3 2 2 7 5" xfId="1098"/>
    <cellStyle name="Millares 3 2 2 8" xfId="252"/>
    <cellStyle name="Millares 3 2 2 8 2" xfId="585"/>
    <cellStyle name="Millares 3 2 2 8 2 2" xfId="1453"/>
    <cellStyle name="Millares 3 2 2 8 3" xfId="1120"/>
    <cellStyle name="Millares 3 2 2 9" xfId="418"/>
    <cellStyle name="Millares 3 2 2 9 2" xfId="1286"/>
    <cellStyle name="Millares 3 2 3" xfId="35"/>
    <cellStyle name="Millares 3 2 3 2" xfId="107"/>
    <cellStyle name="Millares 3 2 3 2 2" xfId="177"/>
    <cellStyle name="Millares 3 2 3 2 2 2" xfId="344"/>
    <cellStyle name="Millares 3 2 3 2 2 2 2" xfId="677"/>
    <cellStyle name="Millares 3 2 3 2 2 2 2 2" xfId="1545"/>
    <cellStyle name="Millares 3 2 3 2 2 2 3" xfId="1212"/>
    <cellStyle name="Millares 3 2 3 2 2 3" xfId="510"/>
    <cellStyle name="Millares 3 2 3 2 2 3 2" xfId="1378"/>
    <cellStyle name="Millares 3 2 3 2 2 4" xfId="844"/>
    <cellStyle name="Millares 3 2 3 2 2 4 2" xfId="1711"/>
    <cellStyle name="Millares 3 2 3 2 2 5" xfId="1045"/>
    <cellStyle name="Millares 3 2 3 2 3" xfId="274"/>
    <cellStyle name="Millares 3 2 3 2 3 2" xfId="607"/>
    <cellStyle name="Millares 3 2 3 2 3 2 2" xfId="1475"/>
    <cellStyle name="Millares 3 2 3 2 3 3" xfId="1142"/>
    <cellStyle name="Millares 3 2 3 2 4" xfId="440"/>
    <cellStyle name="Millares 3 2 3 2 4 2" xfId="1308"/>
    <cellStyle name="Millares 3 2 3 2 5" xfId="774"/>
    <cellStyle name="Millares 3 2 3 2 5 2" xfId="1641"/>
    <cellStyle name="Millares 3 2 3 2 6" xfId="975"/>
    <cellStyle name="Millares 3 2 3 3" xfId="928"/>
    <cellStyle name="Millares 3 3" xfId="36"/>
    <cellStyle name="Millares 3 3 2" xfId="40"/>
    <cellStyle name="Millares 3 3 2 10" xfId="419"/>
    <cellStyle name="Millares 3 3 2 10 2" xfId="1287"/>
    <cellStyle name="Millares 3 3 2 11" xfId="753"/>
    <cellStyle name="Millares 3 3 2 11 2" xfId="1620"/>
    <cellStyle name="Millares 3 3 2 12" xfId="931"/>
    <cellStyle name="Millares 3 3 2 2" xfId="57"/>
    <cellStyle name="Millares 3 3 2 2 2" xfId="123"/>
    <cellStyle name="Millares 3 3 2 2 2 2" xfId="193"/>
    <cellStyle name="Millares 3 3 2 2 2 2 2" xfId="360"/>
    <cellStyle name="Millares 3 3 2 2 2 2 2 2" xfId="693"/>
    <cellStyle name="Millares 3 3 2 2 2 2 2 2 2" xfId="1561"/>
    <cellStyle name="Millares 3 3 2 2 2 2 2 3" xfId="1228"/>
    <cellStyle name="Millares 3 3 2 2 2 2 3" xfId="526"/>
    <cellStyle name="Millares 3 3 2 2 2 2 3 2" xfId="1394"/>
    <cellStyle name="Millares 3 3 2 2 2 2 4" xfId="860"/>
    <cellStyle name="Millares 3 3 2 2 2 2 4 2" xfId="1727"/>
    <cellStyle name="Millares 3 3 2 2 2 2 5" xfId="1061"/>
    <cellStyle name="Millares 3 3 2 2 2 3" xfId="290"/>
    <cellStyle name="Millares 3 3 2 2 2 3 2" xfId="623"/>
    <cellStyle name="Millares 3 3 2 2 2 3 2 2" xfId="1491"/>
    <cellStyle name="Millares 3 3 2 2 2 3 3" xfId="1158"/>
    <cellStyle name="Millares 3 3 2 2 2 4" xfId="456"/>
    <cellStyle name="Millares 3 3 2 2 2 4 2" xfId="1324"/>
    <cellStyle name="Millares 3 3 2 2 2 5" xfId="790"/>
    <cellStyle name="Millares 3 3 2 2 2 5 2" xfId="1657"/>
    <cellStyle name="Millares 3 3 2 2 2 6" xfId="991"/>
    <cellStyle name="Millares 3 3 2 2 3" xfId="945"/>
    <cellStyle name="Millares 3 3 2 3" xfId="68"/>
    <cellStyle name="Millares 3 3 2 3 2" xfId="131"/>
    <cellStyle name="Millares 3 3 2 3 2 2" xfId="201"/>
    <cellStyle name="Millares 3 3 2 3 2 2 2" xfId="368"/>
    <cellStyle name="Millares 3 3 2 3 2 2 2 2" xfId="701"/>
    <cellStyle name="Millares 3 3 2 3 2 2 2 2 2" xfId="1569"/>
    <cellStyle name="Millares 3 3 2 3 2 2 2 3" xfId="1236"/>
    <cellStyle name="Millares 3 3 2 3 2 2 3" xfId="534"/>
    <cellStyle name="Millares 3 3 2 3 2 2 3 2" xfId="1402"/>
    <cellStyle name="Millares 3 3 2 3 2 2 4" xfId="868"/>
    <cellStyle name="Millares 3 3 2 3 2 2 4 2" xfId="1735"/>
    <cellStyle name="Millares 3 3 2 3 2 2 5" xfId="1069"/>
    <cellStyle name="Millares 3 3 2 3 2 3" xfId="298"/>
    <cellStyle name="Millares 3 3 2 3 2 3 2" xfId="631"/>
    <cellStyle name="Millares 3 3 2 3 2 3 2 2" xfId="1499"/>
    <cellStyle name="Millares 3 3 2 3 2 3 3" xfId="1166"/>
    <cellStyle name="Millares 3 3 2 3 2 4" xfId="464"/>
    <cellStyle name="Millares 3 3 2 3 2 4 2" xfId="1332"/>
    <cellStyle name="Millares 3 3 2 3 2 5" xfId="798"/>
    <cellStyle name="Millares 3 3 2 3 2 5 2" xfId="1665"/>
    <cellStyle name="Millares 3 3 2 3 2 6" xfId="999"/>
    <cellStyle name="Millares 3 3 2 3 3" xfId="953"/>
    <cellStyle name="Millares 3 3 2 4" xfId="109"/>
    <cellStyle name="Millares 3 3 2 4 2" xfId="179"/>
    <cellStyle name="Millares 3 3 2 4 2 2" xfId="346"/>
    <cellStyle name="Millares 3 3 2 4 2 2 2" xfId="679"/>
    <cellStyle name="Millares 3 3 2 4 2 2 2 2" xfId="1547"/>
    <cellStyle name="Millares 3 3 2 4 2 2 3" xfId="1214"/>
    <cellStyle name="Millares 3 3 2 4 2 3" xfId="512"/>
    <cellStyle name="Millares 3 3 2 4 2 3 2" xfId="1380"/>
    <cellStyle name="Millares 3 3 2 4 2 4" xfId="846"/>
    <cellStyle name="Millares 3 3 2 4 2 4 2" xfId="1713"/>
    <cellStyle name="Millares 3 3 2 4 2 5" xfId="1047"/>
    <cellStyle name="Millares 3 3 2 4 3" xfId="276"/>
    <cellStyle name="Millares 3 3 2 4 3 2" xfId="609"/>
    <cellStyle name="Millares 3 3 2 4 3 2 2" xfId="1477"/>
    <cellStyle name="Millares 3 3 2 4 3 3" xfId="1144"/>
    <cellStyle name="Millares 3 3 2 4 4" xfId="442"/>
    <cellStyle name="Millares 3 3 2 4 4 2" xfId="1310"/>
    <cellStyle name="Millares 3 3 2 4 5" xfId="776"/>
    <cellStyle name="Millares 3 3 2 4 5 2" xfId="1643"/>
    <cellStyle name="Millares 3 3 2 4 6" xfId="977"/>
    <cellStyle name="Millares 3 3 2 5" xfId="156"/>
    <cellStyle name="Millares 3 3 2 5 2" xfId="323"/>
    <cellStyle name="Millares 3 3 2 5 2 2" xfId="656"/>
    <cellStyle name="Millares 3 3 2 5 2 2 2" xfId="1524"/>
    <cellStyle name="Millares 3 3 2 5 2 3" xfId="1191"/>
    <cellStyle name="Millares 3 3 2 5 3" xfId="489"/>
    <cellStyle name="Millares 3 3 2 5 3 2" xfId="1357"/>
    <cellStyle name="Millares 3 3 2 5 4" xfId="823"/>
    <cellStyle name="Millares 3 3 2 5 4 2" xfId="1690"/>
    <cellStyle name="Millares 3 3 2 5 5" xfId="1024"/>
    <cellStyle name="Millares 3 3 2 6" xfId="218"/>
    <cellStyle name="Millares 3 3 2 6 2" xfId="385"/>
    <cellStyle name="Millares 3 3 2 6 2 2" xfId="718"/>
    <cellStyle name="Millares 3 3 2 6 2 2 2" xfId="1586"/>
    <cellStyle name="Millares 3 3 2 6 2 3" xfId="1253"/>
    <cellStyle name="Millares 3 3 2 6 3" xfId="551"/>
    <cellStyle name="Millares 3 3 2 6 3 2" xfId="1419"/>
    <cellStyle name="Millares 3 3 2 6 4" xfId="885"/>
    <cellStyle name="Millares 3 3 2 6 4 2" xfId="1752"/>
    <cellStyle name="Millares 3 3 2 6 5" xfId="1086"/>
    <cellStyle name="Millares 3 3 2 7" xfId="231"/>
    <cellStyle name="Millares 3 3 2 7 2" xfId="398"/>
    <cellStyle name="Millares 3 3 2 7 2 2" xfId="731"/>
    <cellStyle name="Millares 3 3 2 7 2 2 2" xfId="1599"/>
    <cellStyle name="Millares 3 3 2 7 2 3" xfId="1266"/>
    <cellStyle name="Millares 3 3 2 7 3" xfId="564"/>
    <cellStyle name="Millares 3 3 2 7 3 2" xfId="1432"/>
    <cellStyle name="Millares 3 3 2 7 4" xfId="898"/>
    <cellStyle name="Millares 3 3 2 7 4 2" xfId="1765"/>
    <cellStyle name="Millares 3 3 2 7 5" xfId="1099"/>
    <cellStyle name="Millares 3 3 2 8" xfId="240"/>
    <cellStyle name="Millares 3 3 2 8 2" xfId="573"/>
    <cellStyle name="Millares 3 3 2 8 2 2" xfId="1441"/>
    <cellStyle name="Millares 3 3 2 8 3" xfId="907"/>
    <cellStyle name="Millares 3 3 2 8 3 2" xfId="1774"/>
    <cellStyle name="Millares 3 3 2 8 4" xfId="1108"/>
    <cellStyle name="Millares 3 3 2 9" xfId="253"/>
    <cellStyle name="Millares 3 3 2 9 2" xfId="586"/>
    <cellStyle name="Millares 3 3 2 9 2 2" xfId="1454"/>
    <cellStyle name="Millares 3 3 2 9 3" xfId="1121"/>
    <cellStyle name="Millares 3 3 3" xfId="134"/>
    <cellStyle name="Millares 3 3 3 2" xfId="204"/>
    <cellStyle name="Millares 3 3 3 2 2" xfId="371"/>
    <cellStyle name="Millares 3 3 3 2 2 2" xfId="704"/>
    <cellStyle name="Millares 3 3 3 2 2 2 2" xfId="1572"/>
    <cellStyle name="Millares 3 3 3 2 2 3" xfId="1239"/>
    <cellStyle name="Millares 3 3 3 2 3" xfId="537"/>
    <cellStyle name="Millares 3 3 3 2 3 2" xfId="1405"/>
    <cellStyle name="Millares 3 3 3 2 4" xfId="871"/>
    <cellStyle name="Millares 3 3 3 2 4 2" xfId="1738"/>
    <cellStyle name="Millares 3 3 3 2 5" xfId="1072"/>
    <cellStyle name="Millares 3 3 3 3" xfId="301"/>
    <cellStyle name="Millares 3 3 3 3 2" xfId="634"/>
    <cellStyle name="Millares 3 3 3 3 2 2" xfId="1502"/>
    <cellStyle name="Millares 3 3 3 3 3" xfId="1169"/>
    <cellStyle name="Millares 3 3 3 4" xfId="467"/>
    <cellStyle name="Millares 3 3 3 4 2" xfId="1335"/>
    <cellStyle name="Millares 3 3 3 5" xfId="801"/>
    <cellStyle name="Millares 3 3 3 5 2" xfId="1668"/>
    <cellStyle name="Millares 3 3 3 6" xfId="1002"/>
    <cellStyle name="Millares 3 3 4" xfId="929"/>
    <cellStyle name="Millares 3 4" xfId="65"/>
    <cellStyle name="Millares 3 4 2" xfId="129"/>
    <cellStyle name="Millares 3 4 2 2" xfId="199"/>
    <cellStyle name="Millares 3 4 2 2 2" xfId="366"/>
    <cellStyle name="Millares 3 4 2 2 2 2" xfId="699"/>
    <cellStyle name="Millares 3 4 2 2 2 2 2" xfId="1567"/>
    <cellStyle name="Millares 3 4 2 2 2 3" xfId="1234"/>
    <cellStyle name="Millares 3 4 2 2 3" xfId="532"/>
    <cellStyle name="Millares 3 4 2 2 3 2" xfId="1400"/>
    <cellStyle name="Millares 3 4 2 2 4" xfId="866"/>
    <cellStyle name="Millares 3 4 2 2 4 2" xfId="1733"/>
    <cellStyle name="Millares 3 4 2 2 5" xfId="1067"/>
    <cellStyle name="Millares 3 4 2 3" xfId="296"/>
    <cellStyle name="Millares 3 4 2 3 2" xfId="629"/>
    <cellStyle name="Millares 3 4 2 3 2 2" xfId="1497"/>
    <cellStyle name="Millares 3 4 2 3 3" xfId="1164"/>
    <cellStyle name="Millares 3 4 2 4" xfId="462"/>
    <cellStyle name="Millares 3 4 2 4 2" xfId="1330"/>
    <cellStyle name="Millares 3 4 2 5" xfId="796"/>
    <cellStyle name="Millares 3 4 2 5 2" xfId="1663"/>
    <cellStyle name="Millares 3 4 2 6" xfId="997"/>
    <cellStyle name="Millares 3 4 3" xfId="951"/>
    <cellStyle name="Millares 3 5" xfId="66"/>
    <cellStyle name="Millares 3 5 2" xfId="130"/>
    <cellStyle name="Millares 3 5 2 2" xfId="200"/>
    <cellStyle name="Millares 3 5 2 2 2" xfId="367"/>
    <cellStyle name="Millares 3 5 2 2 2 2" xfId="700"/>
    <cellStyle name="Millares 3 5 2 2 2 2 2" xfId="1568"/>
    <cellStyle name="Millares 3 5 2 2 2 3" xfId="1235"/>
    <cellStyle name="Millares 3 5 2 2 3" xfId="533"/>
    <cellStyle name="Millares 3 5 2 2 3 2" xfId="1401"/>
    <cellStyle name="Millares 3 5 2 2 4" xfId="867"/>
    <cellStyle name="Millares 3 5 2 2 4 2" xfId="1734"/>
    <cellStyle name="Millares 3 5 2 2 5" xfId="1068"/>
    <cellStyle name="Millares 3 5 2 3" xfId="297"/>
    <cellStyle name="Millares 3 5 2 3 2" xfId="630"/>
    <cellStyle name="Millares 3 5 2 3 2 2" xfId="1498"/>
    <cellStyle name="Millares 3 5 2 3 3" xfId="1165"/>
    <cellStyle name="Millares 3 5 2 4" xfId="463"/>
    <cellStyle name="Millares 3 5 2 4 2" xfId="1331"/>
    <cellStyle name="Millares 3 5 2 5" xfId="797"/>
    <cellStyle name="Millares 3 5 2 5 2" xfId="1664"/>
    <cellStyle name="Millares 3 5 2 6" xfId="998"/>
    <cellStyle name="Millares 3 5 3" xfId="952"/>
    <cellStyle name="Millares 3 6" xfId="88"/>
    <cellStyle name="Millares 3 6 2" xfId="158"/>
    <cellStyle name="Millares 3 6 2 2" xfId="325"/>
    <cellStyle name="Millares 3 6 2 2 2" xfId="658"/>
    <cellStyle name="Millares 3 6 2 2 2 2" xfId="1526"/>
    <cellStyle name="Millares 3 6 2 2 3" xfId="1193"/>
    <cellStyle name="Millares 3 6 2 3" xfId="491"/>
    <cellStyle name="Millares 3 6 2 3 2" xfId="1359"/>
    <cellStyle name="Millares 3 6 2 4" xfId="825"/>
    <cellStyle name="Millares 3 6 2 4 2" xfId="1692"/>
    <cellStyle name="Millares 3 6 2 5" xfId="1026"/>
    <cellStyle name="Millares 3 6 3" xfId="255"/>
    <cellStyle name="Millares 3 6 3 2" xfId="588"/>
    <cellStyle name="Millares 3 6 3 2 2" xfId="1456"/>
    <cellStyle name="Millares 3 6 3 3" xfId="1123"/>
    <cellStyle name="Millares 3 6 4" xfId="421"/>
    <cellStyle name="Millares 3 6 4 2" xfId="1289"/>
    <cellStyle name="Millares 3 6 5" xfId="755"/>
    <cellStyle name="Millares 3 6 5 2" xfId="1622"/>
    <cellStyle name="Millares 3 6 6" xfId="956"/>
    <cellStyle name="Millares 3 7" xfId="133"/>
    <cellStyle name="Millares 3 7 2" xfId="203"/>
    <cellStyle name="Millares 3 7 2 2" xfId="370"/>
    <cellStyle name="Millares 3 7 2 2 2" xfId="703"/>
    <cellStyle name="Millares 3 7 2 2 2 2" xfId="1571"/>
    <cellStyle name="Millares 3 7 2 2 3" xfId="1238"/>
    <cellStyle name="Millares 3 7 2 3" xfId="536"/>
    <cellStyle name="Millares 3 7 2 3 2" xfId="1404"/>
    <cellStyle name="Millares 3 7 2 4" xfId="870"/>
    <cellStyle name="Millares 3 7 2 4 2" xfId="1737"/>
    <cellStyle name="Millares 3 7 2 5" xfId="1071"/>
    <cellStyle name="Millares 3 7 3" xfId="300"/>
    <cellStyle name="Millares 3 7 3 2" xfId="633"/>
    <cellStyle name="Millares 3 7 3 2 2" xfId="1501"/>
    <cellStyle name="Millares 3 7 3 3" xfId="1168"/>
    <cellStyle name="Millares 3 7 4" xfId="466"/>
    <cellStyle name="Millares 3 7 4 2" xfId="1334"/>
    <cellStyle name="Millares 3 7 5" xfId="800"/>
    <cellStyle name="Millares 3 7 5 2" xfId="1667"/>
    <cellStyle name="Millares 3 7 6" xfId="1001"/>
    <cellStyle name="Millares 3 8" xfId="145"/>
    <cellStyle name="Millares 3 8 2" xfId="312"/>
    <cellStyle name="Millares 3 8 2 2" xfId="645"/>
    <cellStyle name="Millares 3 8 2 2 2" xfId="1513"/>
    <cellStyle name="Millares 3 8 2 3" xfId="1180"/>
    <cellStyle name="Millares 3 8 3" xfId="478"/>
    <cellStyle name="Millares 3 8 3 2" xfId="1346"/>
    <cellStyle name="Millares 3 8 4" xfId="812"/>
    <cellStyle name="Millares 3 8 4 2" xfId="1679"/>
    <cellStyle name="Millares 3 8 5" xfId="1013"/>
    <cellStyle name="Millares 3 9" xfId="216"/>
    <cellStyle name="Millares 3 9 2" xfId="383"/>
    <cellStyle name="Millares 3 9 2 2" xfId="716"/>
    <cellStyle name="Millares 3 9 2 2 2" xfId="1584"/>
    <cellStyle name="Millares 3 9 2 3" xfId="1251"/>
    <cellStyle name="Millares 3 9 3" xfId="549"/>
    <cellStyle name="Millares 3 9 3 2" xfId="1417"/>
    <cellStyle name="Millares 3 9 4" xfId="883"/>
    <cellStyle name="Millares 3 9 4 2" xfId="1750"/>
    <cellStyle name="Millares 3 9 5" xfId="1084"/>
    <cellStyle name="Millares 4" xfId="8"/>
    <cellStyle name="Millares 4 10" xfId="232"/>
    <cellStyle name="Millares 4 10 2" xfId="399"/>
    <cellStyle name="Millares 4 10 2 2" xfId="732"/>
    <cellStyle name="Millares 4 10 2 2 2" xfId="1600"/>
    <cellStyle name="Millares 4 10 2 3" xfId="1267"/>
    <cellStyle name="Millares 4 10 3" xfId="565"/>
    <cellStyle name="Millares 4 10 3 2" xfId="1433"/>
    <cellStyle name="Millares 4 10 4" xfId="899"/>
    <cellStyle name="Millares 4 10 4 2" xfId="1766"/>
    <cellStyle name="Millares 4 10 5" xfId="1100"/>
    <cellStyle name="Millares 4 11" xfId="244"/>
    <cellStyle name="Millares 4 11 2" xfId="577"/>
    <cellStyle name="Millares 4 11 2 2" xfId="1445"/>
    <cellStyle name="Millares 4 11 3" xfId="1112"/>
    <cellStyle name="Millares 4 12" xfId="410"/>
    <cellStyle name="Millares 4 12 2" xfId="1278"/>
    <cellStyle name="Millares 4 13" xfId="744"/>
    <cellStyle name="Millares 4 13 2" xfId="1611"/>
    <cellStyle name="Millares 4 14" xfId="911"/>
    <cellStyle name="Millares 4 2" xfId="14"/>
    <cellStyle name="Millares 4 2 10" xfId="247"/>
    <cellStyle name="Millares 4 2 10 2" xfId="580"/>
    <cellStyle name="Millares 4 2 10 2 2" xfId="1448"/>
    <cellStyle name="Millares 4 2 10 3" xfId="1115"/>
    <cellStyle name="Millares 4 2 11" xfId="413"/>
    <cellStyle name="Millares 4 2 11 2" xfId="1281"/>
    <cellStyle name="Millares 4 2 12" xfId="747"/>
    <cellStyle name="Millares 4 2 12 2" xfId="1614"/>
    <cellStyle name="Millares 4 2 13" xfId="914"/>
    <cellStyle name="Millares 4 2 2" xfId="33"/>
    <cellStyle name="Millares 4 2 2 2" xfId="105"/>
    <cellStyle name="Millares 4 2 2 2 2" xfId="175"/>
    <cellStyle name="Millares 4 2 2 2 2 2" xfId="342"/>
    <cellStyle name="Millares 4 2 2 2 2 2 2" xfId="675"/>
    <cellStyle name="Millares 4 2 2 2 2 2 2 2" xfId="1543"/>
    <cellStyle name="Millares 4 2 2 2 2 2 3" xfId="1210"/>
    <cellStyle name="Millares 4 2 2 2 2 3" xfId="508"/>
    <cellStyle name="Millares 4 2 2 2 2 3 2" xfId="1376"/>
    <cellStyle name="Millares 4 2 2 2 2 4" xfId="842"/>
    <cellStyle name="Millares 4 2 2 2 2 4 2" xfId="1709"/>
    <cellStyle name="Millares 4 2 2 2 2 5" xfId="1043"/>
    <cellStyle name="Millares 4 2 2 2 3" xfId="272"/>
    <cellStyle name="Millares 4 2 2 2 3 2" xfId="605"/>
    <cellStyle name="Millares 4 2 2 2 3 2 2" xfId="1473"/>
    <cellStyle name="Millares 4 2 2 2 3 3" xfId="1140"/>
    <cellStyle name="Millares 4 2 2 2 4" xfId="438"/>
    <cellStyle name="Millares 4 2 2 2 4 2" xfId="1306"/>
    <cellStyle name="Millares 4 2 2 2 5" xfId="772"/>
    <cellStyle name="Millares 4 2 2 2 5 2" xfId="1639"/>
    <cellStyle name="Millares 4 2 2 2 6" xfId="973"/>
    <cellStyle name="Millares 4 2 2 3" xfId="926"/>
    <cellStyle name="Millares 4 2 3" xfId="59"/>
    <cellStyle name="Millares 4 2 3 2" xfId="124"/>
    <cellStyle name="Millares 4 2 3 2 2" xfId="194"/>
    <cellStyle name="Millares 4 2 3 2 2 2" xfId="361"/>
    <cellStyle name="Millares 4 2 3 2 2 2 2" xfId="694"/>
    <cellStyle name="Millares 4 2 3 2 2 2 2 2" xfId="1562"/>
    <cellStyle name="Millares 4 2 3 2 2 2 3" xfId="1229"/>
    <cellStyle name="Millares 4 2 3 2 2 3" xfId="527"/>
    <cellStyle name="Millares 4 2 3 2 2 3 2" xfId="1395"/>
    <cellStyle name="Millares 4 2 3 2 2 4" xfId="861"/>
    <cellStyle name="Millares 4 2 3 2 2 4 2" xfId="1728"/>
    <cellStyle name="Millares 4 2 3 2 2 5" xfId="1062"/>
    <cellStyle name="Millares 4 2 3 2 3" xfId="291"/>
    <cellStyle name="Millares 4 2 3 2 3 2" xfId="624"/>
    <cellStyle name="Millares 4 2 3 2 3 2 2" xfId="1492"/>
    <cellStyle name="Millares 4 2 3 2 3 3" xfId="1159"/>
    <cellStyle name="Millares 4 2 3 2 4" xfId="457"/>
    <cellStyle name="Millares 4 2 3 2 4 2" xfId="1325"/>
    <cellStyle name="Millares 4 2 3 2 5" xfId="791"/>
    <cellStyle name="Millares 4 2 3 2 5 2" xfId="1658"/>
    <cellStyle name="Millares 4 2 3 2 6" xfId="992"/>
    <cellStyle name="Millares 4 2 3 3" xfId="946"/>
    <cellStyle name="Millares 4 2 4" xfId="64"/>
    <cellStyle name="Millares 4 2 4 2" xfId="128"/>
    <cellStyle name="Millares 4 2 4 2 2" xfId="198"/>
    <cellStyle name="Millares 4 2 4 2 2 2" xfId="365"/>
    <cellStyle name="Millares 4 2 4 2 2 2 2" xfId="698"/>
    <cellStyle name="Millares 4 2 4 2 2 2 2 2" xfId="1566"/>
    <cellStyle name="Millares 4 2 4 2 2 2 3" xfId="1233"/>
    <cellStyle name="Millares 4 2 4 2 2 3" xfId="531"/>
    <cellStyle name="Millares 4 2 4 2 2 3 2" xfId="1399"/>
    <cellStyle name="Millares 4 2 4 2 2 4" xfId="865"/>
    <cellStyle name="Millares 4 2 4 2 2 4 2" xfId="1732"/>
    <cellStyle name="Millares 4 2 4 2 2 5" xfId="1066"/>
    <cellStyle name="Millares 4 2 4 2 3" xfId="295"/>
    <cellStyle name="Millares 4 2 4 2 3 2" xfId="628"/>
    <cellStyle name="Millares 4 2 4 2 3 2 2" xfId="1496"/>
    <cellStyle name="Millares 4 2 4 2 3 3" xfId="1163"/>
    <cellStyle name="Millares 4 2 4 2 4" xfId="461"/>
    <cellStyle name="Millares 4 2 4 2 4 2" xfId="1329"/>
    <cellStyle name="Millares 4 2 4 2 5" xfId="795"/>
    <cellStyle name="Millares 4 2 4 2 5 2" xfId="1662"/>
    <cellStyle name="Millares 4 2 4 2 6" xfId="996"/>
    <cellStyle name="Millares 4 2 4 3" xfId="950"/>
    <cellStyle name="Millares 4 2 5" xfId="93"/>
    <cellStyle name="Millares 4 2 5 2" xfId="163"/>
    <cellStyle name="Millares 4 2 5 2 2" xfId="330"/>
    <cellStyle name="Millares 4 2 5 2 2 2" xfId="663"/>
    <cellStyle name="Millares 4 2 5 2 2 2 2" xfId="1531"/>
    <cellStyle name="Millares 4 2 5 2 2 3" xfId="1198"/>
    <cellStyle name="Millares 4 2 5 2 3" xfId="496"/>
    <cellStyle name="Millares 4 2 5 2 3 2" xfId="1364"/>
    <cellStyle name="Millares 4 2 5 2 4" xfId="830"/>
    <cellStyle name="Millares 4 2 5 2 4 2" xfId="1697"/>
    <cellStyle name="Millares 4 2 5 2 5" xfId="1031"/>
    <cellStyle name="Millares 4 2 5 3" xfId="260"/>
    <cellStyle name="Millares 4 2 5 3 2" xfId="593"/>
    <cellStyle name="Millares 4 2 5 3 2 2" xfId="1461"/>
    <cellStyle name="Millares 4 2 5 3 3" xfId="1128"/>
    <cellStyle name="Millares 4 2 5 4" xfId="426"/>
    <cellStyle name="Millares 4 2 5 4 2" xfId="1294"/>
    <cellStyle name="Millares 4 2 5 5" xfId="760"/>
    <cellStyle name="Millares 4 2 5 5 2" xfId="1627"/>
    <cellStyle name="Millares 4 2 5 6" xfId="961"/>
    <cellStyle name="Millares 4 2 6" xfId="137"/>
    <cellStyle name="Millares 4 2 6 2" xfId="207"/>
    <cellStyle name="Millares 4 2 6 2 2" xfId="374"/>
    <cellStyle name="Millares 4 2 6 2 2 2" xfId="707"/>
    <cellStyle name="Millares 4 2 6 2 2 2 2" xfId="1575"/>
    <cellStyle name="Millares 4 2 6 2 2 3" xfId="1242"/>
    <cellStyle name="Millares 4 2 6 2 3" xfId="540"/>
    <cellStyle name="Millares 4 2 6 2 3 2" xfId="1408"/>
    <cellStyle name="Millares 4 2 6 2 4" xfId="874"/>
    <cellStyle name="Millares 4 2 6 2 4 2" xfId="1741"/>
    <cellStyle name="Millares 4 2 6 2 5" xfId="1075"/>
    <cellStyle name="Millares 4 2 6 3" xfId="304"/>
    <cellStyle name="Millares 4 2 6 3 2" xfId="637"/>
    <cellStyle name="Millares 4 2 6 3 2 2" xfId="1505"/>
    <cellStyle name="Millares 4 2 6 3 3" xfId="1172"/>
    <cellStyle name="Millares 4 2 6 4" xfId="470"/>
    <cellStyle name="Millares 4 2 6 4 2" xfId="1338"/>
    <cellStyle name="Millares 4 2 6 5" xfId="804"/>
    <cellStyle name="Millares 4 2 6 5 2" xfId="1671"/>
    <cellStyle name="Millares 4 2 6 6" xfId="1005"/>
    <cellStyle name="Millares 4 2 7" xfId="150"/>
    <cellStyle name="Millares 4 2 7 2" xfId="317"/>
    <cellStyle name="Millares 4 2 7 2 2" xfId="650"/>
    <cellStyle name="Millares 4 2 7 2 2 2" xfId="1518"/>
    <cellStyle name="Millares 4 2 7 2 3" xfId="1185"/>
    <cellStyle name="Millares 4 2 7 3" xfId="483"/>
    <cellStyle name="Millares 4 2 7 3 2" xfId="1351"/>
    <cellStyle name="Millares 4 2 7 4" xfId="817"/>
    <cellStyle name="Millares 4 2 7 4 2" xfId="1684"/>
    <cellStyle name="Millares 4 2 7 5" xfId="1018"/>
    <cellStyle name="Millares 4 2 8" xfId="220"/>
    <cellStyle name="Millares 4 2 8 2" xfId="387"/>
    <cellStyle name="Millares 4 2 8 2 2" xfId="720"/>
    <cellStyle name="Millares 4 2 8 2 2 2" xfId="1588"/>
    <cellStyle name="Millares 4 2 8 2 3" xfId="1255"/>
    <cellStyle name="Millares 4 2 8 3" xfId="553"/>
    <cellStyle name="Millares 4 2 8 3 2" xfId="1421"/>
    <cellStyle name="Millares 4 2 8 4" xfId="887"/>
    <cellStyle name="Millares 4 2 8 4 2" xfId="1754"/>
    <cellStyle name="Millares 4 2 8 5" xfId="1088"/>
    <cellStyle name="Millares 4 2 9" xfId="233"/>
    <cellStyle name="Millares 4 2 9 2" xfId="400"/>
    <cellStyle name="Millares 4 2 9 2 2" xfId="733"/>
    <cellStyle name="Millares 4 2 9 2 2 2" xfId="1601"/>
    <cellStyle name="Millares 4 2 9 2 3" xfId="1268"/>
    <cellStyle name="Millares 4 2 9 3" xfId="566"/>
    <cellStyle name="Millares 4 2 9 3 2" xfId="1434"/>
    <cellStyle name="Millares 4 2 9 4" xfId="900"/>
    <cellStyle name="Millares 4 2 9 4 2" xfId="1767"/>
    <cellStyle name="Millares 4 2 9 5" xfId="1101"/>
    <cellStyle name="Millares 4 3" xfId="34"/>
    <cellStyle name="Millares 4 3 2" xfId="106"/>
    <cellStyle name="Millares 4 3 2 2" xfId="176"/>
    <cellStyle name="Millares 4 3 2 2 2" xfId="343"/>
    <cellStyle name="Millares 4 3 2 2 2 2" xfId="676"/>
    <cellStyle name="Millares 4 3 2 2 2 2 2" xfId="1544"/>
    <cellStyle name="Millares 4 3 2 2 2 3" xfId="1211"/>
    <cellStyle name="Millares 4 3 2 2 3" xfId="509"/>
    <cellStyle name="Millares 4 3 2 2 3 2" xfId="1377"/>
    <cellStyle name="Millares 4 3 2 2 4" xfId="843"/>
    <cellStyle name="Millares 4 3 2 2 4 2" xfId="1710"/>
    <cellStyle name="Millares 4 3 2 2 5" xfId="1044"/>
    <cellStyle name="Millares 4 3 2 3" xfId="273"/>
    <cellStyle name="Millares 4 3 2 3 2" xfId="606"/>
    <cellStyle name="Millares 4 3 2 3 2 2" xfId="1474"/>
    <cellStyle name="Millares 4 3 2 3 3" xfId="1141"/>
    <cellStyle name="Millares 4 3 2 4" xfId="439"/>
    <cellStyle name="Millares 4 3 2 4 2" xfId="1307"/>
    <cellStyle name="Millares 4 3 2 5" xfId="773"/>
    <cellStyle name="Millares 4 3 2 5 2" xfId="1640"/>
    <cellStyle name="Millares 4 3 2 6" xfId="974"/>
    <cellStyle name="Millares 4 3 3" xfId="927"/>
    <cellStyle name="Millares 4 4" xfId="43"/>
    <cellStyle name="Millares 4 4 2" xfId="111"/>
    <cellStyle name="Millares 4 4 2 2" xfId="181"/>
    <cellStyle name="Millares 4 4 2 2 2" xfId="348"/>
    <cellStyle name="Millares 4 4 2 2 2 2" xfId="681"/>
    <cellStyle name="Millares 4 4 2 2 2 2 2" xfId="1549"/>
    <cellStyle name="Millares 4 4 2 2 2 3" xfId="1216"/>
    <cellStyle name="Millares 4 4 2 2 3" xfId="514"/>
    <cellStyle name="Millares 4 4 2 2 3 2" xfId="1382"/>
    <cellStyle name="Millares 4 4 2 2 4" xfId="848"/>
    <cellStyle name="Millares 4 4 2 2 4 2" xfId="1715"/>
    <cellStyle name="Millares 4 4 2 2 5" xfId="1049"/>
    <cellStyle name="Millares 4 4 2 3" xfId="278"/>
    <cellStyle name="Millares 4 4 2 3 2" xfId="611"/>
    <cellStyle name="Millares 4 4 2 3 2 2" xfId="1479"/>
    <cellStyle name="Millares 4 4 2 3 3" xfId="1146"/>
    <cellStyle name="Millares 4 4 2 4" xfId="444"/>
    <cellStyle name="Millares 4 4 2 4 2" xfId="1312"/>
    <cellStyle name="Millares 4 4 2 5" xfId="778"/>
    <cellStyle name="Millares 4 4 2 5 2" xfId="1645"/>
    <cellStyle name="Millares 4 4 2 6" xfId="979"/>
    <cellStyle name="Millares 4 4 3" xfId="933"/>
    <cellStyle name="Millares 4 5" xfId="44"/>
    <cellStyle name="Millares 4 5 2" xfId="112"/>
    <cellStyle name="Millares 4 5 2 2" xfId="182"/>
    <cellStyle name="Millares 4 5 2 2 2" xfId="349"/>
    <cellStyle name="Millares 4 5 2 2 2 2" xfId="682"/>
    <cellStyle name="Millares 4 5 2 2 2 2 2" xfId="1550"/>
    <cellStyle name="Millares 4 5 2 2 2 3" xfId="1217"/>
    <cellStyle name="Millares 4 5 2 2 3" xfId="515"/>
    <cellStyle name="Millares 4 5 2 2 3 2" xfId="1383"/>
    <cellStyle name="Millares 4 5 2 2 4" xfId="849"/>
    <cellStyle name="Millares 4 5 2 2 4 2" xfId="1716"/>
    <cellStyle name="Millares 4 5 2 2 5" xfId="1050"/>
    <cellStyle name="Millares 4 5 2 3" xfId="279"/>
    <cellStyle name="Millares 4 5 2 3 2" xfId="612"/>
    <cellStyle name="Millares 4 5 2 3 2 2" xfId="1480"/>
    <cellStyle name="Millares 4 5 2 3 3" xfId="1147"/>
    <cellStyle name="Millares 4 5 2 4" xfId="445"/>
    <cellStyle name="Millares 4 5 2 4 2" xfId="1313"/>
    <cellStyle name="Millares 4 5 2 5" xfId="779"/>
    <cellStyle name="Millares 4 5 2 5 2" xfId="1646"/>
    <cellStyle name="Millares 4 5 2 6" xfId="980"/>
    <cellStyle name="Millares 4 5 3" xfId="934"/>
    <cellStyle name="Millares 4 6" xfId="90"/>
    <cellStyle name="Millares 4 6 2" xfId="160"/>
    <cellStyle name="Millares 4 6 2 2" xfId="327"/>
    <cellStyle name="Millares 4 6 2 2 2" xfId="660"/>
    <cellStyle name="Millares 4 6 2 2 2 2" xfId="1528"/>
    <cellStyle name="Millares 4 6 2 2 3" xfId="1195"/>
    <cellStyle name="Millares 4 6 2 3" xfId="493"/>
    <cellStyle name="Millares 4 6 2 3 2" xfId="1361"/>
    <cellStyle name="Millares 4 6 2 4" xfId="827"/>
    <cellStyle name="Millares 4 6 2 4 2" xfId="1694"/>
    <cellStyle name="Millares 4 6 2 5" xfId="1028"/>
    <cellStyle name="Millares 4 6 3" xfId="257"/>
    <cellStyle name="Millares 4 6 3 2" xfId="590"/>
    <cellStyle name="Millares 4 6 3 2 2" xfId="1458"/>
    <cellStyle name="Millares 4 6 3 3" xfId="1125"/>
    <cellStyle name="Millares 4 6 4" xfId="423"/>
    <cellStyle name="Millares 4 6 4 2" xfId="1291"/>
    <cellStyle name="Millares 4 6 5" xfId="757"/>
    <cellStyle name="Millares 4 6 5 2" xfId="1624"/>
    <cellStyle name="Millares 4 6 6" xfId="958"/>
    <cellStyle name="Millares 4 7" xfId="136"/>
    <cellStyle name="Millares 4 7 2" xfId="206"/>
    <cellStyle name="Millares 4 7 2 2" xfId="373"/>
    <cellStyle name="Millares 4 7 2 2 2" xfId="706"/>
    <cellStyle name="Millares 4 7 2 2 2 2" xfId="1574"/>
    <cellStyle name="Millares 4 7 2 2 3" xfId="1241"/>
    <cellStyle name="Millares 4 7 2 3" xfId="539"/>
    <cellStyle name="Millares 4 7 2 3 2" xfId="1407"/>
    <cellStyle name="Millares 4 7 2 4" xfId="873"/>
    <cellStyle name="Millares 4 7 2 4 2" xfId="1740"/>
    <cellStyle name="Millares 4 7 2 5" xfId="1074"/>
    <cellStyle name="Millares 4 7 3" xfId="303"/>
    <cellStyle name="Millares 4 7 3 2" xfId="636"/>
    <cellStyle name="Millares 4 7 3 2 2" xfId="1504"/>
    <cellStyle name="Millares 4 7 3 3" xfId="1171"/>
    <cellStyle name="Millares 4 7 4" xfId="469"/>
    <cellStyle name="Millares 4 7 4 2" xfId="1337"/>
    <cellStyle name="Millares 4 7 5" xfId="803"/>
    <cellStyle name="Millares 4 7 5 2" xfId="1670"/>
    <cellStyle name="Millares 4 7 6" xfId="1004"/>
    <cellStyle name="Millares 4 8" xfId="147"/>
    <cellStyle name="Millares 4 8 2" xfId="314"/>
    <cellStyle name="Millares 4 8 2 2" xfId="647"/>
    <cellStyle name="Millares 4 8 2 2 2" xfId="1515"/>
    <cellStyle name="Millares 4 8 2 3" xfId="1182"/>
    <cellStyle name="Millares 4 8 3" xfId="480"/>
    <cellStyle name="Millares 4 8 3 2" xfId="1348"/>
    <cellStyle name="Millares 4 8 4" xfId="814"/>
    <cellStyle name="Millares 4 8 4 2" xfId="1681"/>
    <cellStyle name="Millares 4 8 5" xfId="1015"/>
    <cellStyle name="Millares 4 9" xfId="219"/>
    <cellStyle name="Millares 4 9 2" xfId="386"/>
    <cellStyle name="Millares 4 9 2 2" xfId="719"/>
    <cellStyle name="Millares 4 9 2 2 2" xfId="1587"/>
    <cellStyle name="Millares 4 9 2 3" xfId="1254"/>
    <cellStyle name="Millares 4 9 3" xfId="552"/>
    <cellStyle name="Millares 4 9 3 2" xfId="1420"/>
    <cellStyle name="Millares 4 9 4" xfId="886"/>
    <cellStyle name="Millares 4 9 4 2" xfId="1753"/>
    <cellStyle name="Millares 4 9 5" xfId="1087"/>
    <cellStyle name="Millares 5" xfId="15"/>
    <cellStyle name="Millares 5 10" xfId="248"/>
    <cellStyle name="Millares 5 10 2" xfId="581"/>
    <cellStyle name="Millares 5 10 2 2" xfId="1449"/>
    <cellStyle name="Millares 5 10 3" xfId="1116"/>
    <cellStyle name="Millares 5 11" xfId="414"/>
    <cellStyle name="Millares 5 11 2" xfId="1282"/>
    <cellStyle name="Millares 5 12" xfId="748"/>
    <cellStyle name="Millares 5 12 2" xfId="1615"/>
    <cellStyle name="Millares 5 13" xfId="915"/>
    <cellStyle name="Millares 5 2" xfId="32"/>
    <cellStyle name="Millares 5 2 2" xfId="104"/>
    <cellStyle name="Millares 5 2 2 2" xfId="174"/>
    <cellStyle name="Millares 5 2 2 2 2" xfId="341"/>
    <cellStyle name="Millares 5 2 2 2 2 2" xfId="674"/>
    <cellStyle name="Millares 5 2 2 2 2 2 2" xfId="1542"/>
    <cellStyle name="Millares 5 2 2 2 2 3" xfId="1209"/>
    <cellStyle name="Millares 5 2 2 2 3" xfId="507"/>
    <cellStyle name="Millares 5 2 2 2 3 2" xfId="1375"/>
    <cellStyle name="Millares 5 2 2 2 4" xfId="841"/>
    <cellStyle name="Millares 5 2 2 2 4 2" xfId="1708"/>
    <cellStyle name="Millares 5 2 2 2 5" xfId="1042"/>
    <cellStyle name="Millares 5 2 2 3" xfId="271"/>
    <cellStyle name="Millares 5 2 2 3 2" xfId="604"/>
    <cellStyle name="Millares 5 2 2 3 2 2" xfId="1472"/>
    <cellStyle name="Millares 5 2 2 3 3" xfId="1139"/>
    <cellStyle name="Millares 5 2 2 4" xfId="437"/>
    <cellStyle name="Millares 5 2 2 4 2" xfId="1305"/>
    <cellStyle name="Millares 5 2 2 5" xfId="771"/>
    <cellStyle name="Millares 5 2 2 5 2" xfId="1638"/>
    <cellStyle name="Millares 5 2 2 6" xfId="972"/>
    <cellStyle name="Millares 5 2 3" xfId="925"/>
    <cellStyle name="Millares 5 3" xfId="53"/>
    <cellStyle name="Millares 5 3 2" xfId="120"/>
    <cellStyle name="Millares 5 3 2 2" xfId="190"/>
    <cellStyle name="Millares 5 3 2 2 2" xfId="357"/>
    <cellStyle name="Millares 5 3 2 2 2 2" xfId="690"/>
    <cellStyle name="Millares 5 3 2 2 2 2 2" xfId="1558"/>
    <cellStyle name="Millares 5 3 2 2 2 3" xfId="1225"/>
    <cellStyle name="Millares 5 3 2 2 3" xfId="523"/>
    <cellStyle name="Millares 5 3 2 2 3 2" xfId="1391"/>
    <cellStyle name="Millares 5 3 2 2 4" xfId="857"/>
    <cellStyle name="Millares 5 3 2 2 4 2" xfId="1724"/>
    <cellStyle name="Millares 5 3 2 2 5" xfId="1058"/>
    <cellStyle name="Millares 5 3 2 3" xfId="287"/>
    <cellStyle name="Millares 5 3 2 3 2" xfId="620"/>
    <cellStyle name="Millares 5 3 2 3 2 2" xfId="1488"/>
    <cellStyle name="Millares 5 3 2 3 3" xfId="1155"/>
    <cellStyle name="Millares 5 3 2 4" xfId="453"/>
    <cellStyle name="Millares 5 3 2 4 2" xfId="1321"/>
    <cellStyle name="Millares 5 3 2 5" xfId="787"/>
    <cellStyle name="Millares 5 3 2 5 2" xfId="1654"/>
    <cellStyle name="Millares 5 3 2 6" xfId="988"/>
    <cellStyle name="Millares 5 3 3" xfId="942"/>
    <cellStyle name="Millares 5 4" xfId="51"/>
    <cellStyle name="Millares 5 4 2" xfId="118"/>
    <cellStyle name="Millares 5 4 2 2" xfId="188"/>
    <cellStyle name="Millares 5 4 2 2 2" xfId="355"/>
    <cellStyle name="Millares 5 4 2 2 2 2" xfId="688"/>
    <cellStyle name="Millares 5 4 2 2 2 2 2" xfId="1556"/>
    <cellStyle name="Millares 5 4 2 2 2 3" xfId="1223"/>
    <cellStyle name="Millares 5 4 2 2 3" xfId="521"/>
    <cellStyle name="Millares 5 4 2 2 3 2" xfId="1389"/>
    <cellStyle name="Millares 5 4 2 2 4" xfId="855"/>
    <cellStyle name="Millares 5 4 2 2 4 2" xfId="1722"/>
    <cellStyle name="Millares 5 4 2 2 5" xfId="1056"/>
    <cellStyle name="Millares 5 4 2 3" xfId="285"/>
    <cellStyle name="Millares 5 4 2 3 2" xfId="618"/>
    <cellStyle name="Millares 5 4 2 3 2 2" xfId="1486"/>
    <cellStyle name="Millares 5 4 2 3 3" xfId="1153"/>
    <cellStyle name="Millares 5 4 2 4" xfId="451"/>
    <cellStyle name="Millares 5 4 2 4 2" xfId="1319"/>
    <cellStyle name="Millares 5 4 2 5" xfId="785"/>
    <cellStyle name="Millares 5 4 2 5 2" xfId="1652"/>
    <cellStyle name="Millares 5 4 2 6" xfId="986"/>
    <cellStyle name="Millares 5 4 3" xfId="940"/>
    <cellStyle name="Millares 5 5" xfId="94"/>
    <cellStyle name="Millares 5 5 2" xfId="164"/>
    <cellStyle name="Millares 5 5 2 2" xfId="331"/>
    <cellStyle name="Millares 5 5 2 2 2" xfId="664"/>
    <cellStyle name="Millares 5 5 2 2 2 2" xfId="1532"/>
    <cellStyle name="Millares 5 5 2 2 3" xfId="1199"/>
    <cellStyle name="Millares 5 5 2 3" xfId="497"/>
    <cellStyle name="Millares 5 5 2 3 2" xfId="1365"/>
    <cellStyle name="Millares 5 5 2 4" xfId="831"/>
    <cellStyle name="Millares 5 5 2 4 2" xfId="1698"/>
    <cellStyle name="Millares 5 5 2 5" xfId="1032"/>
    <cellStyle name="Millares 5 5 3" xfId="261"/>
    <cellStyle name="Millares 5 5 3 2" xfId="594"/>
    <cellStyle name="Millares 5 5 3 2 2" xfId="1462"/>
    <cellStyle name="Millares 5 5 3 3" xfId="1129"/>
    <cellStyle name="Millares 5 5 4" xfId="427"/>
    <cellStyle name="Millares 5 5 4 2" xfId="1295"/>
    <cellStyle name="Millares 5 5 5" xfId="761"/>
    <cellStyle name="Millares 5 5 5 2" xfId="1628"/>
    <cellStyle name="Millares 5 5 6" xfId="962"/>
    <cellStyle name="Millares 5 6" xfId="138"/>
    <cellStyle name="Millares 5 6 2" xfId="208"/>
    <cellStyle name="Millares 5 6 2 2" xfId="375"/>
    <cellStyle name="Millares 5 6 2 2 2" xfId="708"/>
    <cellStyle name="Millares 5 6 2 2 2 2" xfId="1576"/>
    <cellStyle name="Millares 5 6 2 2 3" xfId="1243"/>
    <cellStyle name="Millares 5 6 2 3" xfId="541"/>
    <cellStyle name="Millares 5 6 2 3 2" xfId="1409"/>
    <cellStyle name="Millares 5 6 2 4" xfId="875"/>
    <cellStyle name="Millares 5 6 2 4 2" xfId="1742"/>
    <cellStyle name="Millares 5 6 2 5" xfId="1076"/>
    <cellStyle name="Millares 5 6 3" xfId="305"/>
    <cellStyle name="Millares 5 6 3 2" xfId="638"/>
    <cellStyle name="Millares 5 6 3 2 2" xfId="1506"/>
    <cellStyle name="Millares 5 6 3 3" xfId="1173"/>
    <cellStyle name="Millares 5 6 4" xfId="471"/>
    <cellStyle name="Millares 5 6 4 2" xfId="1339"/>
    <cellStyle name="Millares 5 6 5" xfId="805"/>
    <cellStyle name="Millares 5 6 5 2" xfId="1672"/>
    <cellStyle name="Millares 5 6 6" xfId="1006"/>
    <cellStyle name="Millares 5 7" xfId="151"/>
    <cellStyle name="Millares 5 7 2" xfId="318"/>
    <cellStyle name="Millares 5 7 2 2" xfId="651"/>
    <cellStyle name="Millares 5 7 2 2 2" xfId="1519"/>
    <cellStyle name="Millares 5 7 2 3" xfId="1186"/>
    <cellStyle name="Millares 5 7 3" xfId="484"/>
    <cellStyle name="Millares 5 7 3 2" xfId="1352"/>
    <cellStyle name="Millares 5 7 4" xfId="818"/>
    <cellStyle name="Millares 5 7 4 2" xfId="1685"/>
    <cellStyle name="Millares 5 7 5" xfId="1019"/>
    <cellStyle name="Millares 5 8" xfId="221"/>
    <cellStyle name="Millares 5 8 2" xfId="388"/>
    <cellStyle name="Millares 5 8 2 2" xfId="721"/>
    <cellStyle name="Millares 5 8 2 2 2" xfId="1589"/>
    <cellStyle name="Millares 5 8 2 3" xfId="1256"/>
    <cellStyle name="Millares 5 8 3" xfId="554"/>
    <cellStyle name="Millares 5 8 3 2" xfId="1422"/>
    <cellStyle name="Millares 5 8 4" xfId="888"/>
    <cellStyle name="Millares 5 8 4 2" xfId="1755"/>
    <cellStyle name="Millares 5 8 5" xfId="1089"/>
    <cellStyle name="Millares 5 9" xfId="234"/>
    <cellStyle name="Millares 5 9 2" xfId="401"/>
    <cellStyle name="Millares 5 9 2 2" xfId="734"/>
    <cellStyle name="Millares 5 9 2 2 2" xfId="1602"/>
    <cellStyle name="Millares 5 9 2 3" xfId="1269"/>
    <cellStyle name="Millares 5 9 3" xfId="567"/>
    <cellStyle name="Millares 5 9 3 2" xfId="1435"/>
    <cellStyle name="Millares 5 9 4" xfId="901"/>
    <cellStyle name="Millares 5 9 4 2" xfId="1768"/>
    <cellStyle name="Millares 5 9 5" xfId="1102"/>
    <cellStyle name="Millares 6" xfId="9"/>
    <cellStyle name="Millares 6 10" xfId="245"/>
    <cellStyle name="Millares 6 10 2" xfId="578"/>
    <cellStyle name="Millares 6 10 2 2" xfId="1446"/>
    <cellStyle name="Millares 6 10 3" xfId="1113"/>
    <cellStyle name="Millares 6 11" xfId="411"/>
    <cellStyle name="Millares 6 11 2" xfId="1279"/>
    <cellStyle name="Millares 6 12" xfId="745"/>
    <cellStyle name="Millares 6 12 2" xfId="1612"/>
    <cellStyle name="Millares 6 13" xfId="912"/>
    <cellStyle name="Millares 6 2" xfId="31"/>
    <cellStyle name="Millares 6 2 2" xfId="103"/>
    <cellStyle name="Millares 6 2 2 2" xfId="173"/>
    <cellStyle name="Millares 6 2 2 2 2" xfId="340"/>
    <cellStyle name="Millares 6 2 2 2 2 2" xfId="673"/>
    <cellStyle name="Millares 6 2 2 2 2 2 2" xfId="1541"/>
    <cellStyle name="Millares 6 2 2 2 2 3" xfId="1208"/>
    <cellStyle name="Millares 6 2 2 2 3" xfId="506"/>
    <cellStyle name="Millares 6 2 2 2 3 2" xfId="1374"/>
    <cellStyle name="Millares 6 2 2 2 4" xfId="840"/>
    <cellStyle name="Millares 6 2 2 2 4 2" xfId="1707"/>
    <cellStyle name="Millares 6 2 2 2 5" xfId="1041"/>
    <cellStyle name="Millares 6 2 2 3" xfId="270"/>
    <cellStyle name="Millares 6 2 2 3 2" xfId="603"/>
    <cellStyle name="Millares 6 2 2 3 2 2" xfId="1471"/>
    <cellStyle name="Millares 6 2 2 3 3" xfId="1138"/>
    <cellStyle name="Millares 6 2 2 4" xfId="436"/>
    <cellStyle name="Millares 6 2 2 4 2" xfId="1304"/>
    <cellStyle name="Millares 6 2 2 5" xfId="770"/>
    <cellStyle name="Millares 6 2 2 5 2" xfId="1637"/>
    <cellStyle name="Millares 6 2 2 6" xfId="971"/>
    <cellStyle name="Millares 6 2 3" xfId="924"/>
    <cellStyle name="Millares 6 3" xfId="63"/>
    <cellStyle name="Millares 6 3 2" xfId="127"/>
    <cellStyle name="Millares 6 3 2 2" xfId="197"/>
    <cellStyle name="Millares 6 3 2 2 2" xfId="364"/>
    <cellStyle name="Millares 6 3 2 2 2 2" xfId="697"/>
    <cellStyle name="Millares 6 3 2 2 2 2 2" xfId="1565"/>
    <cellStyle name="Millares 6 3 2 2 2 3" xfId="1232"/>
    <cellStyle name="Millares 6 3 2 2 3" xfId="530"/>
    <cellStyle name="Millares 6 3 2 2 3 2" xfId="1398"/>
    <cellStyle name="Millares 6 3 2 2 4" xfId="864"/>
    <cellStyle name="Millares 6 3 2 2 4 2" xfId="1731"/>
    <cellStyle name="Millares 6 3 2 2 5" xfId="1065"/>
    <cellStyle name="Millares 6 3 2 3" xfId="294"/>
    <cellStyle name="Millares 6 3 2 3 2" xfId="627"/>
    <cellStyle name="Millares 6 3 2 3 2 2" xfId="1495"/>
    <cellStyle name="Millares 6 3 2 3 3" xfId="1162"/>
    <cellStyle name="Millares 6 3 2 4" xfId="460"/>
    <cellStyle name="Millares 6 3 2 4 2" xfId="1328"/>
    <cellStyle name="Millares 6 3 2 5" xfId="794"/>
    <cellStyle name="Millares 6 3 2 5 2" xfId="1661"/>
    <cellStyle name="Millares 6 3 2 6" xfId="995"/>
    <cellStyle name="Millares 6 3 3" xfId="949"/>
    <cellStyle name="Millares 6 4" xfId="49"/>
    <cellStyle name="Millares 6 4 2" xfId="117"/>
    <cellStyle name="Millares 6 4 2 2" xfId="187"/>
    <cellStyle name="Millares 6 4 2 2 2" xfId="354"/>
    <cellStyle name="Millares 6 4 2 2 2 2" xfId="687"/>
    <cellStyle name="Millares 6 4 2 2 2 2 2" xfId="1555"/>
    <cellStyle name="Millares 6 4 2 2 2 3" xfId="1222"/>
    <cellStyle name="Millares 6 4 2 2 3" xfId="520"/>
    <cellStyle name="Millares 6 4 2 2 3 2" xfId="1388"/>
    <cellStyle name="Millares 6 4 2 2 4" xfId="854"/>
    <cellStyle name="Millares 6 4 2 2 4 2" xfId="1721"/>
    <cellStyle name="Millares 6 4 2 2 5" xfId="1055"/>
    <cellStyle name="Millares 6 4 2 3" xfId="284"/>
    <cellStyle name="Millares 6 4 2 3 2" xfId="617"/>
    <cellStyle name="Millares 6 4 2 3 2 2" xfId="1485"/>
    <cellStyle name="Millares 6 4 2 3 3" xfId="1152"/>
    <cellStyle name="Millares 6 4 2 4" xfId="450"/>
    <cellStyle name="Millares 6 4 2 4 2" xfId="1318"/>
    <cellStyle name="Millares 6 4 2 5" xfId="784"/>
    <cellStyle name="Millares 6 4 2 5 2" xfId="1651"/>
    <cellStyle name="Millares 6 4 2 6" xfId="985"/>
    <cellStyle name="Millares 6 4 3" xfId="939"/>
    <cellStyle name="Millares 6 5" xfId="91"/>
    <cellStyle name="Millares 6 5 2" xfId="161"/>
    <cellStyle name="Millares 6 5 2 2" xfId="328"/>
    <cellStyle name="Millares 6 5 2 2 2" xfId="661"/>
    <cellStyle name="Millares 6 5 2 2 2 2" xfId="1529"/>
    <cellStyle name="Millares 6 5 2 2 3" xfId="1196"/>
    <cellStyle name="Millares 6 5 2 3" xfId="494"/>
    <cellStyle name="Millares 6 5 2 3 2" xfId="1362"/>
    <cellStyle name="Millares 6 5 2 4" xfId="828"/>
    <cellStyle name="Millares 6 5 2 4 2" xfId="1695"/>
    <cellStyle name="Millares 6 5 2 5" xfId="1029"/>
    <cellStyle name="Millares 6 5 3" xfId="258"/>
    <cellStyle name="Millares 6 5 3 2" xfId="591"/>
    <cellStyle name="Millares 6 5 3 2 2" xfId="1459"/>
    <cellStyle name="Millares 6 5 3 3" xfId="1126"/>
    <cellStyle name="Millares 6 5 4" xfId="424"/>
    <cellStyle name="Millares 6 5 4 2" xfId="1292"/>
    <cellStyle name="Millares 6 5 5" xfId="758"/>
    <cellStyle name="Millares 6 5 5 2" xfId="1625"/>
    <cellStyle name="Millares 6 5 6" xfId="959"/>
    <cellStyle name="Millares 6 6" xfId="139"/>
    <cellStyle name="Millares 6 6 2" xfId="209"/>
    <cellStyle name="Millares 6 6 2 2" xfId="376"/>
    <cellStyle name="Millares 6 6 2 2 2" xfId="709"/>
    <cellStyle name="Millares 6 6 2 2 2 2" xfId="1577"/>
    <cellStyle name="Millares 6 6 2 2 3" xfId="1244"/>
    <cellStyle name="Millares 6 6 2 3" xfId="542"/>
    <cellStyle name="Millares 6 6 2 3 2" xfId="1410"/>
    <cellStyle name="Millares 6 6 2 4" xfId="876"/>
    <cellStyle name="Millares 6 6 2 4 2" xfId="1743"/>
    <cellStyle name="Millares 6 6 2 5" xfId="1077"/>
    <cellStyle name="Millares 6 6 3" xfId="306"/>
    <cellStyle name="Millares 6 6 3 2" xfId="639"/>
    <cellStyle name="Millares 6 6 3 2 2" xfId="1507"/>
    <cellStyle name="Millares 6 6 3 3" xfId="1174"/>
    <cellStyle name="Millares 6 6 4" xfId="472"/>
    <cellStyle name="Millares 6 6 4 2" xfId="1340"/>
    <cellStyle name="Millares 6 6 5" xfId="806"/>
    <cellStyle name="Millares 6 6 5 2" xfId="1673"/>
    <cellStyle name="Millares 6 6 6" xfId="1007"/>
    <cellStyle name="Millares 6 7" xfId="148"/>
    <cellStyle name="Millares 6 7 2" xfId="315"/>
    <cellStyle name="Millares 6 7 2 2" xfId="648"/>
    <cellStyle name="Millares 6 7 2 2 2" xfId="1516"/>
    <cellStyle name="Millares 6 7 2 3" xfId="1183"/>
    <cellStyle name="Millares 6 7 3" xfId="481"/>
    <cellStyle name="Millares 6 7 3 2" xfId="1349"/>
    <cellStyle name="Millares 6 7 4" xfId="815"/>
    <cellStyle name="Millares 6 7 4 2" xfId="1682"/>
    <cellStyle name="Millares 6 7 5" xfId="1016"/>
    <cellStyle name="Millares 6 8" xfId="222"/>
    <cellStyle name="Millares 6 8 2" xfId="389"/>
    <cellStyle name="Millares 6 8 2 2" xfId="722"/>
    <cellStyle name="Millares 6 8 2 2 2" xfId="1590"/>
    <cellStyle name="Millares 6 8 2 3" xfId="1257"/>
    <cellStyle name="Millares 6 8 3" xfId="555"/>
    <cellStyle name="Millares 6 8 3 2" xfId="1423"/>
    <cellStyle name="Millares 6 8 4" xfId="889"/>
    <cellStyle name="Millares 6 8 4 2" xfId="1756"/>
    <cellStyle name="Millares 6 8 5" xfId="1090"/>
    <cellStyle name="Millares 6 9" xfId="235"/>
    <cellStyle name="Millares 6 9 2" xfId="402"/>
    <cellStyle name="Millares 6 9 2 2" xfId="735"/>
    <cellStyle name="Millares 6 9 2 2 2" xfId="1603"/>
    <cellStyle name="Millares 6 9 2 3" xfId="1270"/>
    <cellStyle name="Millares 6 9 3" xfId="568"/>
    <cellStyle name="Millares 6 9 3 2" xfId="1436"/>
    <cellStyle name="Millares 6 9 4" xfId="902"/>
    <cellStyle name="Millares 6 9 4 2" xfId="1769"/>
    <cellStyle name="Millares 6 9 5" xfId="1103"/>
    <cellStyle name="Millares 7" xfId="26"/>
    <cellStyle name="Millares 7 2" xfId="98"/>
    <cellStyle name="Millares 7 2 2" xfId="168"/>
    <cellStyle name="Millares 7 2 2 2" xfId="335"/>
    <cellStyle name="Millares 7 2 2 2 2" xfId="668"/>
    <cellStyle name="Millares 7 2 2 2 2 2" xfId="1536"/>
    <cellStyle name="Millares 7 2 2 2 3" xfId="1203"/>
    <cellStyle name="Millares 7 2 2 3" xfId="501"/>
    <cellStyle name="Millares 7 2 2 3 2" xfId="1369"/>
    <cellStyle name="Millares 7 2 2 4" xfId="835"/>
    <cellStyle name="Millares 7 2 2 4 2" xfId="1702"/>
    <cellStyle name="Millares 7 2 2 5" xfId="1036"/>
    <cellStyle name="Millares 7 2 3" xfId="265"/>
    <cellStyle name="Millares 7 2 3 2" xfId="598"/>
    <cellStyle name="Millares 7 2 3 2 2" xfId="1466"/>
    <cellStyle name="Millares 7 2 3 3" xfId="1133"/>
    <cellStyle name="Millares 7 2 4" xfId="431"/>
    <cellStyle name="Millares 7 2 4 2" xfId="1299"/>
    <cellStyle name="Millares 7 2 5" xfId="765"/>
    <cellStyle name="Millares 7 2 5 2" xfId="1632"/>
    <cellStyle name="Millares 7 2 6" xfId="966"/>
    <cellStyle name="Millares 7 3" xfId="919"/>
    <cellStyle name="Millares 8" xfId="87"/>
    <cellStyle name="Millares 8 2" xfId="157"/>
    <cellStyle name="Millares 8 2 2" xfId="324"/>
    <cellStyle name="Millares 8 2 2 2" xfId="657"/>
    <cellStyle name="Millares 8 2 2 2 2" xfId="1525"/>
    <cellStyle name="Millares 8 2 2 3" xfId="1192"/>
    <cellStyle name="Millares 8 2 3" xfId="490"/>
    <cellStyle name="Millares 8 2 3 2" xfId="1358"/>
    <cellStyle name="Millares 8 2 4" xfId="824"/>
    <cellStyle name="Millares 8 2 4 2" xfId="1691"/>
    <cellStyle name="Millares 8 2 5" xfId="1025"/>
    <cellStyle name="Millares 8 3" xfId="254"/>
    <cellStyle name="Millares 8 3 2" xfId="587"/>
    <cellStyle name="Millares 8 3 2 2" xfId="1455"/>
    <cellStyle name="Millares 8 3 3" xfId="1122"/>
    <cellStyle name="Millares 8 4" xfId="420"/>
    <cellStyle name="Millares 8 4 2" xfId="1288"/>
    <cellStyle name="Millares 8 5" xfId="754"/>
    <cellStyle name="Millares 8 5 2" xfId="1621"/>
    <cellStyle name="Millares 8 6" xfId="955"/>
    <cellStyle name="Millares 9" xfId="132"/>
    <cellStyle name="Millares 9 2" xfId="202"/>
    <cellStyle name="Millares 9 2 2" xfId="369"/>
    <cellStyle name="Millares 9 2 2 2" xfId="702"/>
    <cellStyle name="Millares 9 2 2 2 2" xfId="1570"/>
    <cellStyle name="Millares 9 2 2 3" xfId="1237"/>
    <cellStyle name="Millares 9 2 3" xfId="535"/>
    <cellStyle name="Millares 9 2 3 2" xfId="1403"/>
    <cellStyle name="Millares 9 2 4" xfId="869"/>
    <cellStyle name="Millares 9 2 4 2" xfId="1736"/>
    <cellStyle name="Millares 9 2 5" xfId="1070"/>
    <cellStyle name="Millares 9 3" xfId="299"/>
    <cellStyle name="Millares 9 3 2" xfId="632"/>
    <cellStyle name="Millares 9 3 2 2" xfId="1500"/>
    <cellStyle name="Millares 9 3 3" xfId="1167"/>
    <cellStyle name="Millares 9 4" xfId="465"/>
    <cellStyle name="Millares 9 4 2" xfId="1333"/>
    <cellStyle name="Millares 9 5" xfId="799"/>
    <cellStyle name="Millares 9 5 2" xfId="1666"/>
    <cellStyle name="Millares 9 6" xfId="1000"/>
    <cellStyle name="Moneda" xfId="3" builtinId="4"/>
    <cellStyle name="Moneda 10" xfId="243"/>
    <cellStyle name="Moneda 10 2" xfId="576"/>
    <cellStyle name="Moneda 10 2 2" xfId="1444"/>
    <cellStyle name="Moneda 10 3" xfId="1111"/>
    <cellStyle name="Moneda 11" xfId="409"/>
    <cellStyle name="Moneda 11 2" xfId="1277"/>
    <cellStyle name="Moneda 12" xfId="743"/>
    <cellStyle name="Moneda 12 2" xfId="1610"/>
    <cellStyle name="Moneda 13" xfId="910"/>
    <cellStyle name="Moneda 2" xfId="16"/>
    <cellStyle name="Moneda 2 10" xfId="237"/>
    <cellStyle name="Moneda 2 10 2" xfId="404"/>
    <cellStyle name="Moneda 2 10 2 2" xfId="737"/>
    <cellStyle name="Moneda 2 10 2 2 2" xfId="1605"/>
    <cellStyle name="Moneda 2 10 2 3" xfId="1272"/>
    <cellStyle name="Moneda 2 10 3" xfId="570"/>
    <cellStyle name="Moneda 2 10 3 2" xfId="1438"/>
    <cellStyle name="Moneda 2 10 4" xfId="904"/>
    <cellStyle name="Moneda 2 10 4 2" xfId="1771"/>
    <cellStyle name="Moneda 2 10 5" xfId="1105"/>
    <cellStyle name="Moneda 2 11" xfId="249"/>
    <cellStyle name="Moneda 2 11 2" xfId="582"/>
    <cellStyle name="Moneda 2 11 2 2" xfId="1450"/>
    <cellStyle name="Moneda 2 11 3" xfId="1117"/>
    <cellStyle name="Moneda 2 12" xfId="415"/>
    <cellStyle name="Moneda 2 12 2" xfId="1283"/>
    <cellStyle name="Moneda 2 13" xfId="749"/>
    <cellStyle name="Moneda 2 13 2" xfId="1616"/>
    <cellStyle name="Moneda 2 14" xfId="916"/>
    <cellStyle name="Moneda 2 2" xfId="17"/>
    <cellStyle name="Moneda 2 2 10" xfId="250"/>
    <cellStyle name="Moneda 2 2 10 2" xfId="583"/>
    <cellStyle name="Moneda 2 2 10 2 2" xfId="1451"/>
    <cellStyle name="Moneda 2 2 10 3" xfId="1118"/>
    <cellStyle name="Moneda 2 2 11" xfId="416"/>
    <cellStyle name="Moneda 2 2 11 2" xfId="1284"/>
    <cellStyle name="Moneda 2 2 12" xfId="750"/>
    <cellStyle name="Moneda 2 2 12 2" xfId="1617"/>
    <cellStyle name="Moneda 2 2 13" xfId="917"/>
    <cellStyle name="Moneda 2 2 2" xfId="29"/>
    <cellStyle name="Moneda 2 2 2 2" xfId="101"/>
    <cellStyle name="Moneda 2 2 2 2 2" xfId="171"/>
    <cellStyle name="Moneda 2 2 2 2 2 2" xfId="338"/>
    <cellStyle name="Moneda 2 2 2 2 2 2 2" xfId="671"/>
    <cellStyle name="Moneda 2 2 2 2 2 2 2 2" xfId="1539"/>
    <cellStyle name="Moneda 2 2 2 2 2 2 3" xfId="1206"/>
    <cellStyle name="Moneda 2 2 2 2 2 3" xfId="504"/>
    <cellStyle name="Moneda 2 2 2 2 2 3 2" xfId="1372"/>
    <cellStyle name="Moneda 2 2 2 2 2 4" xfId="838"/>
    <cellStyle name="Moneda 2 2 2 2 2 4 2" xfId="1705"/>
    <cellStyle name="Moneda 2 2 2 2 2 5" xfId="1039"/>
    <cellStyle name="Moneda 2 2 2 2 3" xfId="268"/>
    <cellStyle name="Moneda 2 2 2 2 3 2" xfId="601"/>
    <cellStyle name="Moneda 2 2 2 2 3 2 2" xfId="1469"/>
    <cellStyle name="Moneda 2 2 2 2 3 3" xfId="1136"/>
    <cellStyle name="Moneda 2 2 2 2 4" xfId="434"/>
    <cellStyle name="Moneda 2 2 2 2 4 2" xfId="1302"/>
    <cellStyle name="Moneda 2 2 2 2 5" xfId="768"/>
    <cellStyle name="Moneda 2 2 2 2 5 2" xfId="1635"/>
    <cellStyle name="Moneda 2 2 2 2 6" xfId="969"/>
    <cellStyle name="Moneda 2 2 2 3" xfId="922"/>
    <cellStyle name="Moneda 2 2 3" xfId="48"/>
    <cellStyle name="Moneda 2 2 3 2" xfId="116"/>
    <cellStyle name="Moneda 2 2 3 2 2" xfId="186"/>
    <cellStyle name="Moneda 2 2 3 2 2 2" xfId="353"/>
    <cellStyle name="Moneda 2 2 3 2 2 2 2" xfId="686"/>
    <cellStyle name="Moneda 2 2 3 2 2 2 2 2" xfId="1554"/>
    <cellStyle name="Moneda 2 2 3 2 2 2 3" xfId="1221"/>
    <cellStyle name="Moneda 2 2 3 2 2 3" xfId="519"/>
    <cellStyle name="Moneda 2 2 3 2 2 3 2" xfId="1387"/>
    <cellStyle name="Moneda 2 2 3 2 2 4" xfId="853"/>
    <cellStyle name="Moneda 2 2 3 2 2 4 2" xfId="1720"/>
    <cellStyle name="Moneda 2 2 3 2 2 5" xfId="1054"/>
    <cellStyle name="Moneda 2 2 3 2 3" xfId="283"/>
    <cellStyle name="Moneda 2 2 3 2 3 2" xfId="616"/>
    <cellStyle name="Moneda 2 2 3 2 3 2 2" xfId="1484"/>
    <cellStyle name="Moneda 2 2 3 2 3 3" xfId="1151"/>
    <cellStyle name="Moneda 2 2 3 2 4" xfId="449"/>
    <cellStyle name="Moneda 2 2 3 2 4 2" xfId="1317"/>
    <cellStyle name="Moneda 2 2 3 2 5" xfId="783"/>
    <cellStyle name="Moneda 2 2 3 2 5 2" xfId="1650"/>
    <cellStyle name="Moneda 2 2 3 2 6" xfId="984"/>
    <cellStyle name="Moneda 2 2 3 3" xfId="938"/>
    <cellStyle name="Moneda 2 2 4" xfId="47"/>
    <cellStyle name="Moneda 2 2 4 2" xfId="115"/>
    <cellStyle name="Moneda 2 2 4 2 2" xfId="185"/>
    <cellStyle name="Moneda 2 2 4 2 2 2" xfId="352"/>
    <cellStyle name="Moneda 2 2 4 2 2 2 2" xfId="685"/>
    <cellStyle name="Moneda 2 2 4 2 2 2 2 2" xfId="1553"/>
    <cellStyle name="Moneda 2 2 4 2 2 2 3" xfId="1220"/>
    <cellStyle name="Moneda 2 2 4 2 2 3" xfId="518"/>
    <cellStyle name="Moneda 2 2 4 2 2 3 2" xfId="1386"/>
    <cellStyle name="Moneda 2 2 4 2 2 4" xfId="852"/>
    <cellStyle name="Moneda 2 2 4 2 2 4 2" xfId="1719"/>
    <cellStyle name="Moneda 2 2 4 2 2 5" xfId="1053"/>
    <cellStyle name="Moneda 2 2 4 2 3" xfId="282"/>
    <cellStyle name="Moneda 2 2 4 2 3 2" xfId="615"/>
    <cellStyle name="Moneda 2 2 4 2 3 2 2" xfId="1483"/>
    <cellStyle name="Moneda 2 2 4 2 3 3" xfId="1150"/>
    <cellStyle name="Moneda 2 2 4 2 4" xfId="448"/>
    <cellStyle name="Moneda 2 2 4 2 4 2" xfId="1316"/>
    <cellStyle name="Moneda 2 2 4 2 5" xfId="782"/>
    <cellStyle name="Moneda 2 2 4 2 5 2" xfId="1649"/>
    <cellStyle name="Moneda 2 2 4 2 6" xfId="983"/>
    <cellStyle name="Moneda 2 2 4 3" xfId="937"/>
    <cellStyle name="Moneda 2 2 5" xfId="96"/>
    <cellStyle name="Moneda 2 2 5 2" xfId="166"/>
    <cellStyle name="Moneda 2 2 5 2 2" xfId="333"/>
    <cellStyle name="Moneda 2 2 5 2 2 2" xfId="666"/>
    <cellStyle name="Moneda 2 2 5 2 2 2 2" xfId="1534"/>
    <cellStyle name="Moneda 2 2 5 2 2 3" xfId="1201"/>
    <cellStyle name="Moneda 2 2 5 2 3" xfId="499"/>
    <cellStyle name="Moneda 2 2 5 2 3 2" xfId="1367"/>
    <cellStyle name="Moneda 2 2 5 2 4" xfId="833"/>
    <cellStyle name="Moneda 2 2 5 2 4 2" xfId="1700"/>
    <cellStyle name="Moneda 2 2 5 2 5" xfId="1034"/>
    <cellStyle name="Moneda 2 2 5 3" xfId="263"/>
    <cellStyle name="Moneda 2 2 5 3 2" xfId="596"/>
    <cellStyle name="Moneda 2 2 5 3 2 2" xfId="1464"/>
    <cellStyle name="Moneda 2 2 5 3 3" xfId="1131"/>
    <cellStyle name="Moneda 2 2 5 4" xfId="429"/>
    <cellStyle name="Moneda 2 2 5 4 2" xfId="1297"/>
    <cellStyle name="Moneda 2 2 5 5" xfId="763"/>
    <cellStyle name="Moneda 2 2 5 5 2" xfId="1630"/>
    <cellStyle name="Moneda 2 2 5 6" xfId="964"/>
    <cellStyle name="Moneda 2 2 6" xfId="141"/>
    <cellStyle name="Moneda 2 2 6 2" xfId="211"/>
    <cellStyle name="Moneda 2 2 6 2 2" xfId="378"/>
    <cellStyle name="Moneda 2 2 6 2 2 2" xfId="711"/>
    <cellStyle name="Moneda 2 2 6 2 2 2 2" xfId="1579"/>
    <cellStyle name="Moneda 2 2 6 2 2 3" xfId="1246"/>
    <cellStyle name="Moneda 2 2 6 2 3" xfId="544"/>
    <cellStyle name="Moneda 2 2 6 2 3 2" xfId="1412"/>
    <cellStyle name="Moneda 2 2 6 2 4" xfId="878"/>
    <cellStyle name="Moneda 2 2 6 2 4 2" xfId="1745"/>
    <cellStyle name="Moneda 2 2 6 2 5" xfId="1079"/>
    <cellStyle name="Moneda 2 2 6 3" xfId="308"/>
    <cellStyle name="Moneda 2 2 6 3 2" xfId="641"/>
    <cellStyle name="Moneda 2 2 6 3 2 2" xfId="1509"/>
    <cellStyle name="Moneda 2 2 6 3 3" xfId="1176"/>
    <cellStyle name="Moneda 2 2 6 4" xfId="474"/>
    <cellStyle name="Moneda 2 2 6 4 2" xfId="1342"/>
    <cellStyle name="Moneda 2 2 6 5" xfId="808"/>
    <cellStyle name="Moneda 2 2 6 5 2" xfId="1675"/>
    <cellStyle name="Moneda 2 2 6 6" xfId="1009"/>
    <cellStyle name="Moneda 2 2 7" xfId="153"/>
    <cellStyle name="Moneda 2 2 7 2" xfId="320"/>
    <cellStyle name="Moneda 2 2 7 2 2" xfId="653"/>
    <cellStyle name="Moneda 2 2 7 2 2 2" xfId="1521"/>
    <cellStyle name="Moneda 2 2 7 2 3" xfId="1188"/>
    <cellStyle name="Moneda 2 2 7 3" xfId="486"/>
    <cellStyle name="Moneda 2 2 7 3 2" xfId="1354"/>
    <cellStyle name="Moneda 2 2 7 4" xfId="820"/>
    <cellStyle name="Moneda 2 2 7 4 2" xfId="1687"/>
    <cellStyle name="Moneda 2 2 7 5" xfId="1021"/>
    <cellStyle name="Moneda 2 2 8" xfId="225"/>
    <cellStyle name="Moneda 2 2 8 2" xfId="392"/>
    <cellStyle name="Moneda 2 2 8 2 2" xfId="725"/>
    <cellStyle name="Moneda 2 2 8 2 2 2" xfId="1593"/>
    <cellStyle name="Moneda 2 2 8 2 3" xfId="1260"/>
    <cellStyle name="Moneda 2 2 8 3" xfId="558"/>
    <cellStyle name="Moneda 2 2 8 3 2" xfId="1426"/>
    <cellStyle name="Moneda 2 2 8 4" xfId="892"/>
    <cellStyle name="Moneda 2 2 8 4 2" xfId="1759"/>
    <cellStyle name="Moneda 2 2 8 5" xfId="1093"/>
    <cellStyle name="Moneda 2 2 9" xfId="238"/>
    <cellStyle name="Moneda 2 2 9 2" xfId="405"/>
    <cellStyle name="Moneda 2 2 9 2 2" xfId="738"/>
    <cellStyle name="Moneda 2 2 9 2 2 2" xfId="1606"/>
    <cellStyle name="Moneda 2 2 9 2 3" xfId="1273"/>
    <cellStyle name="Moneda 2 2 9 3" xfId="571"/>
    <cellStyle name="Moneda 2 2 9 3 2" xfId="1439"/>
    <cellStyle name="Moneda 2 2 9 4" xfId="905"/>
    <cellStyle name="Moneda 2 2 9 4 2" xfId="1772"/>
    <cellStyle name="Moneda 2 2 9 5" xfId="1106"/>
    <cellStyle name="Moneda 2 3" xfId="30"/>
    <cellStyle name="Moneda 2 3 2" xfId="102"/>
    <cellStyle name="Moneda 2 3 2 2" xfId="172"/>
    <cellStyle name="Moneda 2 3 2 2 2" xfId="339"/>
    <cellStyle name="Moneda 2 3 2 2 2 2" xfId="672"/>
    <cellStyle name="Moneda 2 3 2 2 2 2 2" xfId="1540"/>
    <cellStyle name="Moneda 2 3 2 2 2 3" xfId="1207"/>
    <cellStyle name="Moneda 2 3 2 2 3" xfId="505"/>
    <cellStyle name="Moneda 2 3 2 2 3 2" xfId="1373"/>
    <cellStyle name="Moneda 2 3 2 2 4" xfId="839"/>
    <cellStyle name="Moneda 2 3 2 2 4 2" xfId="1706"/>
    <cellStyle name="Moneda 2 3 2 2 5" xfId="1040"/>
    <cellStyle name="Moneda 2 3 2 3" xfId="269"/>
    <cellStyle name="Moneda 2 3 2 3 2" xfId="602"/>
    <cellStyle name="Moneda 2 3 2 3 2 2" xfId="1470"/>
    <cellStyle name="Moneda 2 3 2 3 3" xfId="1137"/>
    <cellStyle name="Moneda 2 3 2 4" xfId="435"/>
    <cellStyle name="Moneda 2 3 2 4 2" xfId="1303"/>
    <cellStyle name="Moneda 2 3 2 5" xfId="769"/>
    <cellStyle name="Moneda 2 3 2 5 2" xfId="1636"/>
    <cellStyle name="Moneda 2 3 2 6" xfId="970"/>
    <cellStyle name="Moneda 2 3 3" xfId="923"/>
    <cellStyle name="Moneda 2 4" xfId="46"/>
    <cellStyle name="Moneda 2 4 2" xfId="114"/>
    <cellStyle name="Moneda 2 4 2 2" xfId="184"/>
    <cellStyle name="Moneda 2 4 2 2 2" xfId="351"/>
    <cellStyle name="Moneda 2 4 2 2 2 2" xfId="684"/>
    <cellStyle name="Moneda 2 4 2 2 2 2 2" xfId="1552"/>
    <cellStyle name="Moneda 2 4 2 2 2 3" xfId="1219"/>
    <cellStyle name="Moneda 2 4 2 2 3" xfId="517"/>
    <cellStyle name="Moneda 2 4 2 2 3 2" xfId="1385"/>
    <cellStyle name="Moneda 2 4 2 2 4" xfId="851"/>
    <cellStyle name="Moneda 2 4 2 2 4 2" xfId="1718"/>
    <cellStyle name="Moneda 2 4 2 2 5" xfId="1052"/>
    <cellStyle name="Moneda 2 4 2 3" xfId="281"/>
    <cellStyle name="Moneda 2 4 2 3 2" xfId="614"/>
    <cellStyle name="Moneda 2 4 2 3 2 2" xfId="1482"/>
    <cellStyle name="Moneda 2 4 2 3 3" xfId="1149"/>
    <cellStyle name="Moneda 2 4 2 4" xfId="447"/>
    <cellStyle name="Moneda 2 4 2 4 2" xfId="1315"/>
    <cellStyle name="Moneda 2 4 2 5" xfId="781"/>
    <cellStyle name="Moneda 2 4 2 5 2" xfId="1648"/>
    <cellStyle name="Moneda 2 4 2 6" xfId="982"/>
    <cellStyle name="Moneda 2 4 3" xfId="936"/>
    <cellStyle name="Moneda 2 5" xfId="42"/>
    <cellStyle name="Moneda 2 5 2" xfId="110"/>
    <cellStyle name="Moneda 2 5 2 2" xfId="180"/>
    <cellStyle name="Moneda 2 5 2 2 2" xfId="347"/>
    <cellStyle name="Moneda 2 5 2 2 2 2" xfId="680"/>
    <cellStyle name="Moneda 2 5 2 2 2 2 2" xfId="1548"/>
    <cellStyle name="Moneda 2 5 2 2 2 3" xfId="1215"/>
    <cellStyle name="Moneda 2 5 2 2 3" xfId="513"/>
    <cellStyle name="Moneda 2 5 2 2 3 2" xfId="1381"/>
    <cellStyle name="Moneda 2 5 2 2 4" xfId="847"/>
    <cellStyle name="Moneda 2 5 2 2 4 2" xfId="1714"/>
    <cellStyle name="Moneda 2 5 2 2 5" xfId="1048"/>
    <cellStyle name="Moneda 2 5 2 3" xfId="277"/>
    <cellStyle name="Moneda 2 5 2 3 2" xfId="610"/>
    <cellStyle name="Moneda 2 5 2 3 2 2" xfId="1478"/>
    <cellStyle name="Moneda 2 5 2 3 3" xfId="1145"/>
    <cellStyle name="Moneda 2 5 2 4" xfId="443"/>
    <cellStyle name="Moneda 2 5 2 4 2" xfId="1311"/>
    <cellStyle name="Moneda 2 5 2 5" xfId="777"/>
    <cellStyle name="Moneda 2 5 2 5 2" xfId="1644"/>
    <cellStyle name="Moneda 2 5 2 6" xfId="978"/>
    <cellStyle name="Moneda 2 5 3" xfId="932"/>
    <cellStyle name="Moneda 2 6" xfId="95"/>
    <cellStyle name="Moneda 2 6 2" xfId="165"/>
    <cellStyle name="Moneda 2 6 2 2" xfId="332"/>
    <cellStyle name="Moneda 2 6 2 2 2" xfId="665"/>
    <cellStyle name="Moneda 2 6 2 2 2 2" xfId="1533"/>
    <cellStyle name="Moneda 2 6 2 2 3" xfId="1200"/>
    <cellStyle name="Moneda 2 6 2 3" xfId="498"/>
    <cellStyle name="Moneda 2 6 2 3 2" xfId="1366"/>
    <cellStyle name="Moneda 2 6 2 4" xfId="832"/>
    <cellStyle name="Moneda 2 6 2 4 2" xfId="1699"/>
    <cellStyle name="Moneda 2 6 2 5" xfId="1033"/>
    <cellStyle name="Moneda 2 6 3" xfId="262"/>
    <cellStyle name="Moneda 2 6 3 2" xfId="595"/>
    <cellStyle name="Moneda 2 6 3 2 2" xfId="1463"/>
    <cellStyle name="Moneda 2 6 3 3" xfId="1130"/>
    <cellStyle name="Moneda 2 6 4" xfId="428"/>
    <cellStyle name="Moneda 2 6 4 2" xfId="1296"/>
    <cellStyle name="Moneda 2 6 5" xfId="762"/>
    <cellStyle name="Moneda 2 6 5 2" xfId="1629"/>
    <cellStyle name="Moneda 2 6 6" xfId="963"/>
    <cellStyle name="Moneda 2 7" xfId="140"/>
    <cellStyle name="Moneda 2 7 2" xfId="210"/>
    <cellStyle name="Moneda 2 7 2 2" xfId="377"/>
    <cellStyle name="Moneda 2 7 2 2 2" xfId="710"/>
    <cellStyle name="Moneda 2 7 2 2 2 2" xfId="1578"/>
    <cellStyle name="Moneda 2 7 2 2 3" xfId="1245"/>
    <cellStyle name="Moneda 2 7 2 3" xfId="543"/>
    <cellStyle name="Moneda 2 7 2 3 2" xfId="1411"/>
    <cellStyle name="Moneda 2 7 2 4" xfId="877"/>
    <cellStyle name="Moneda 2 7 2 4 2" xfId="1744"/>
    <cellStyle name="Moneda 2 7 2 5" xfId="1078"/>
    <cellStyle name="Moneda 2 7 3" xfId="307"/>
    <cellStyle name="Moneda 2 7 3 2" xfId="640"/>
    <cellStyle name="Moneda 2 7 3 2 2" xfId="1508"/>
    <cellStyle name="Moneda 2 7 3 3" xfId="1175"/>
    <cellStyle name="Moneda 2 7 4" xfId="473"/>
    <cellStyle name="Moneda 2 7 4 2" xfId="1341"/>
    <cellStyle name="Moneda 2 7 5" xfId="807"/>
    <cellStyle name="Moneda 2 7 5 2" xfId="1674"/>
    <cellStyle name="Moneda 2 7 6" xfId="1008"/>
    <cellStyle name="Moneda 2 8" xfId="152"/>
    <cellStyle name="Moneda 2 8 2" xfId="319"/>
    <cellStyle name="Moneda 2 8 2 2" xfId="652"/>
    <cellStyle name="Moneda 2 8 2 2 2" xfId="1520"/>
    <cellStyle name="Moneda 2 8 2 3" xfId="1187"/>
    <cellStyle name="Moneda 2 8 3" xfId="485"/>
    <cellStyle name="Moneda 2 8 3 2" xfId="1353"/>
    <cellStyle name="Moneda 2 8 4" xfId="819"/>
    <cellStyle name="Moneda 2 8 4 2" xfId="1686"/>
    <cellStyle name="Moneda 2 8 5" xfId="1020"/>
    <cellStyle name="Moneda 2 9" xfId="224"/>
    <cellStyle name="Moneda 2 9 2" xfId="391"/>
    <cellStyle name="Moneda 2 9 2 2" xfId="724"/>
    <cellStyle name="Moneda 2 9 2 2 2" xfId="1592"/>
    <cellStyle name="Moneda 2 9 2 3" xfId="1259"/>
    <cellStyle name="Moneda 2 9 3" xfId="557"/>
    <cellStyle name="Moneda 2 9 3 2" xfId="1425"/>
    <cellStyle name="Moneda 2 9 4" xfId="891"/>
    <cellStyle name="Moneda 2 9 4 2" xfId="1758"/>
    <cellStyle name="Moneda 2 9 5" xfId="1092"/>
    <cellStyle name="Moneda 3" xfId="18"/>
    <cellStyle name="Moneda 3 10" xfId="251"/>
    <cellStyle name="Moneda 3 10 2" xfId="584"/>
    <cellStyle name="Moneda 3 10 2 2" xfId="1452"/>
    <cellStyle name="Moneda 3 10 3" xfId="1119"/>
    <cellStyle name="Moneda 3 11" xfId="417"/>
    <cellStyle name="Moneda 3 11 2" xfId="1285"/>
    <cellStyle name="Moneda 3 12" xfId="751"/>
    <cellStyle name="Moneda 3 12 2" xfId="1618"/>
    <cellStyle name="Moneda 3 13" xfId="918"/>
    <cellStyle name="Moneda 3 2" xfId="28"/>
    <cellStyle name="Moneda 3 2 2" xfId="100"/>
    <cellStyle name="Moneda 3 2 2 2" xfId="170"/>
    <cellStyle name="Moneda 3 2 2 2 2" xfId="337"/>
    <cellStyle name="Moneda 3 2 2 2 2 2" xfId="670"/>
    <cellStyle name="Moneda 3 2 2 2 2 2 2" xfId="1538"/>
    <cellStyle name="Moneda 3 2 2 2 2 3" xfId="1205"/>
    <cellStyle name="Moneda 3 2 2 2 3" xfId="503"/>
    <cellStyle name="Moneda 3 2 2 2 3 2" xfId="1371"/>
    <cellStyle name="Moneda 3 2 2 2 4" xfId="837"/>
    <cellStyle name="Moneda 3 2 2 2 4 2" xfId="1704"/>
    <cellStyle name="Moneda 3 2 2 2 5" xfId="1038"/>
    <cellStyle name="Moneda 3 2 2 3" xfId="267"/>
    <cellStyle name="Moneda 3 2 2 3 2" xfId="600"/>
    <cellStyle name="Moneda 3 2 2 3 2 2" xfId="1468"/>
    <cellStyle name="Moneda 3 2 2 3 3" xfId="1135"/>
    <cellStyle name="Moneda 3 2 2 4" xfId="433"/>
    <cellStyle name="Moneda 3 2 2 4 2" xfId="1301"/>
    <cellStyle name="Moneda 3 2 2 5" xfId="767"/>
    <cellStyle name="Moneda 3 2 2 5 2" xfId="1634"/>
    <cellStyle name="Moneda 3 2 2 6" xfId="968"/>
    <cellStyle name="Moneda 3 2 3" xfId="921"/>
    <cellStyle name="Moneda 3 3" xfId="55"/>
    <cellStyle name="Moneda 3 3 2" xfId="121"/>
    <cellStyle name="Moneda 3 3 2 2" xfId="191"/>
    <cellStyle name="Moneda 3 3 2 2 2" xfId="358"/>
    <cellStyle name="Moneda 3 3 2 2 2 2" xfId="691"/>
    <cellStyle name="Moneda 3 3 2 2 2 2 2" xfId="1559"/>
    <cellStyle name="Moneda 3 3 2 2 2 3" xfId="1226"/>
    <cellStyle name="Moneda 3 3 2 2 3" xfId="524"/>
    <cellStyle name="Moneda 3 3 2 2 3 2" xfId="1392"/>
    <cellStyle name="Moneda 3 3 2 2 4" xfId="858"/>
    <cellStyle name="Moneda 3 3 2 2 4 2" xfId="1725"/>
    <cellStyle name="Moneda 3 3 2 2 5" xfId="1059"/>
    <cellStyle name="Moneda 3 3 2 3" xfId="288"/>
    <cellStyle name="Moneda 3 3 2 3 2" xfId="621"/>
    <cellStyle name="Moneda 3 3 2 3 2 2" xfId="1489"/>
    <cellStyle name="Moneda 3 3 2 3 3" xfId="1156"/>
    <cellStyle name="Moneda 3 3 2 4" xfId="454"/>
    <cellStyle name="Moneda 3 3 2 4 2" xfId="1322"/>
    <cellStyle name="Moneda 3 3 2 5" xfId="788"/>
    <cellStyle name="Moneda 3 3 2 5 2" xfId="1655"/>
    <cellStyle name="Moneda 3 3 2 6" xfId="989"/>
    <cellStyle name="Moneda 3 3 3" xfId="943"/>
    <cellStyle name="Moneda 3 4" xfId="56"/>
    <cellStyle name="Moneda 3 4 2" xfId="122"/>
    <cellStyle name="Moneda 3 4 2 2" xfId="192"/>
    <cellStyle name="Moneda 3 4 2 2 2" xfId="359"/>
    <cellStyle name="Moneda 3 4 2 2 2 2" xfId="692"/>
    <cellStyle name="Moneda 3 4 2 2 2 2 2" xfId="1560"/>
    <cellStyle name="Moneda 3 4 2 2 2 3" xfId="1227"/>
    <cellStyle name="Moneda 3 4 2 2 3" xfId="525"/>
    <cellStyle name="Moneda 3 4 2 2 3 2" xfId="1393"/>
    <cellStyle name="Moneda 3 4 2 2 4" xfId="859"/>
    <cellStyle name="Moneda 3 4 2 2 4 2" xfId="1726"/>
    <cellStyle name="Moneda 3 4 2 2 5" xfId="1060"/>
    <cellStyle name="Moneda 3 4 2 3" xfId="289"/>
    <cellStyle name="Moneda 3 4 2 3 2" xfId="622"/>
    <cellStyle name="Moneda 3 4 2 3 2 2" xfId="1490"/>
    <cellStyle name="Moneda 3 4 2 3 3" xfId="1157"/>
    <cellStyle name="Moneda 3 4 2 4" xfId="455"/>
    <cellStyle name="Moneda 3 4 2 4 2" xfId="1323"/>
    <cellStyle name="Moneda 3 4 2 5" xfId="789"/>
    <cellStyle name="Moneda 3 4 2 5 2" xfId="1656"/>
    <cellStyle name="Moneda 3 4 2 6" xfId="990"/>
    <cellStyle name="Moneda 3 4 3" xfId="944"/>
    <cellStyle name="Moneda 3 5" xfId="97"/>
    <cellStyle name="Moneda 3 5 2" xfId="167"/>
    <cellStyle name="Moneda 3 5 2 2" xfId="334"/>
    <cellStyle name="Moneda 3 5 2 2 2" xfId="667"/>
    <cellStyle name="Moneda 3 5 2 2 2 2" xfId="1535"/>
    <cellStyle name="Moneda 3 5 2 2 3" xfId="1202"/>
    <cellStyle name="Moneda 3 5 2 3" xfId="500"/>
    <cellStyle name="Moneda 3 5 2 3 2" xfId="1368"/>
    <cellStyle name="Moneda 3 5 2 4" xfId="834"/>
    <cellStyle name="Moneda 3 5 2 4 2" xfId="1701"/>
    <cellStyle name="Moneda 3 5 2 5" xfId="1035"/>
    <cellStyle name="Moneda 3 5 3" xfId="264"/>
    <cellStyle name="Moneda 3 5 3 2" xfId="597"/>
    <cellStyle name="Moneda 3 5 3 2 2" xfId="1465"/>
    <cellStyle name="Moneda 3 5 3 3" xfId="1132"/>
    <cellStyle name="Moneda 3 5 4" xfId="430"/>
    <cellStyle name="Moneda 3 5 4 2" xfId="1298"/>
    <cellStyle name="Moneda 3 5 5" xfId="764"/>
    <cellStyle name="Moneda 3 5 5 2" xfId="1631"/>
    <cellStyle name="Moneda 3 5 6" xfId="965"/>
    <cellStyle name="Moneda 3 6" xfId="142"/>
    <cellStyle name="Moneda 3 6 2" xfId="212"/>
    <cellStyle name="Moneda 3 6 2 2" xfId="379"/>
    <cellStyle name="Moneda 3 6 2 2 2" xfId="712"/>
    <cellStyle name="Moneda 3 6 2 2 2 2" xfId="1580"/>
    <cellStyle name="Moneda 3 6 2 2 3" xfId="1247"/>
    <cellStyle name="Moneda 3 6 2 3" xfId="545"/>
    <cellStyle name="Moneda 3 6 2 3 2" xfId="1413"/>
    <cellStyle name="Moneda 3 6 2 4" xfId="879"/>
    <cellStyle name="Moneda 3 6 2 4 2" xfId="1746"/>
    <cellStyle name="Moneda 3 6 2 5" xfId="1080"/>
    <cellStyle name="Moneda 3 6 3" xfId="309"/>
    <cellStyle name="Moneda 3 6 3 2" xfId="642"/>
    <cellStyle name="Moneda 3 6 3 2 2" xfId="1510"/>
    <cellStyle name="Moneda 3 6 3 3" xfId="1177"/>
    <cellStyle name="Moneda 3 6 4" xfId="475"/>
    <cellStyle name="Moneda 3 6 4 2" xfId="1343"/>
    <cellStyle name="Moneda 3 6 5" xfId="809"/>
    <cellStyle name="Moneda 3 6 5 2" xfId="1676"/>
    <cellStyle name="Moneda 3 6 6" xfId="1010"/>
    <cellStyle name="Moneda 3 7" xfId="154"/>
    <cellStyle name="Moneda 3 7 2" xfId="321"/>
    <cellStyle name="Moneda 3 7 2 2" xfId="654"/>
    <cellStyle name="Moneda 3 7 2 2 2" xfId="1522"/>
    <cellStyle name="Moneda 3 7 2 3" xfId="1189"/>
    <cellStyle name="Moneda 3 7 3" xfId="487"/>
    <cellStyle name="Moneda 3 7 3 2" xfId="1355"/>
    <cellStyle name="Moneda 3 7 4" xfId="821"/>
    <cellStyle name="Moneda 3 7 4 2" xfId="1688"/>
    <cellStyle name="Moneda 3 7 5" xfId="1022"/>
    <cellStyle name="Moneda 3 8" xfId="226"/>
    <cellStyle name="Moneda 3 8 2" xfId="393"/>
    <cellStyle name="Moneda 3 8 2 2" xfId="726"/>
    <cellStyle name="Moneda 3 8 2 2 2" xfId="1594"/>
    <cellStyle name="Moneda 3 8 2 3" xfId="1261"/>
    <cellStyle name="Moneda 3 8 3" xfId="559"/>
    <cellStyle name="Moneda 3 8 3 2" xfId="1427"/>
    <cellStyle name="Moneda 3 8 4" xfId="893"/>
    <cellStyle name="Moneda 3 8 4 2" xfId="1760"/>
    <cellStyle name="Moneda 3 8 5" xfId="1094"/>
    <cellStyle name="Moneda 3 9" xfId="239"/>
    <cellStyle name="Moneda 3 9 2" xfId="406"/>
    <cellStyle name="Moneda 3 9 2 2" xfId="739"/>
    <cellStyle name="Moneda 3 9 2 2 2" xfId="1607"/>
    <cellStyle name="Moneda 3 9 2 3" xfId="1274"/>
    <cellStyle name="Moneda 3 9 3" xfId="572"/>
    <cellStyle name="Moneda 3 9 3 2" xfId="1440"/>
    <cellStyle name="Moneda 3 9 4" xfId="906"/>
    <cellStyle name="Moneda 3 9 4 2" xfId="1773"/>
    <cellStyle name="Moneda 3 9 5" xfId="1107"/>
    <cellStyle name="Moneda 4" xfId="19"/>
    <cellStyle name="Moneda 4 2" xfId="20"/>
    <cellStyle name="Moneda 5" xfId="21"/>
    <cellStyle name="Moneda 5 2" xfId="22"/>
    <cellStyle name="Moneda 6" xfId="89"/>
    <cellStyle name="Moneda 6 2" xfId="143"/>
    <cellStyle name="Moneda 6 2 2" xfId="213"/>
    <cellStyle name="Moneda 6 2 2 2" xfId="380"/>
    <cellStyle name="Moneda 6 2 2 2 2" xfId="713"/>
    <cellStyle name="Moneda 6 2 2 2 2 2" xfId="1581"/>
    <cellStyle name="Moneda 6 2 2 2 3" xfId="1248"/>
    <cellStyle name="Moneda 6 2 2 3" xfId="546"/>
    <cellStyle name="Moneda 6 2 2 3 2" xfId="1414"/>
    <cellStyle name="Moneda 6 2 2 4" xfId="880"/>
    <cellStyle name="Moneda 6 2 2 4 2" xfId="1747"/>
    <cellStyle name="Moneda 6 2 2 5" xfId="1081"/>
    <cellStyle name="Moneda 6 2 3" xfId="310"/>
    <cellStyle name="Moneda 6 2 3 2" xfId="643"/>
    <cellStyle name="Moneda 6 2 3 2 2" xfId="1511"/>
    <cellStyle name="Moneda 6 2 3 3" xfId="1178"/>
    <cellStyle name="Moneda 6 2 4" xfId="476"/>
    <cellStyle name="Moneda 6 2 4 2" xfId="1344"/>
    <cellStyle name="Moneda 6 2 5" xfId="810"/>
    <cellStyle name="Moneda 6 2 5 2" xfId="1677"/>
    <cellStyle name="Moneda 6 2 6" xfId="1011"/>
    <cellStyle name="Moneda 6 3" xfId="159"/>
    <cellStyle name="Moneda 6 3 2" xfId="326"/>
    <cellStyle name="Moneda 6 3 2 2" xfId="659"/>
    <cellStyle name="Moneda 6 3 2 2 2" xfId="1527"/>
    <cellStyle name="Moneda 6 3 2 3" xfId="1194"/>
    <cellStyle name="Moneda 6 3 3" xfId="492"/>
    <cellStyle name="Moneda 6 3 3 2" xfId="1360"/>
    <cellStyle name="Moneda 6 3 4" xfId="826"/>
    <cellStyle name="Moneda 6 3 4 2" xfId="1693"/>
    <cellStyle name="Moneda 6 3 5" xfId="1027"/>
    <cellStyle name="Moneda 6 4" xfId="256"/>
    <cellStyle name="Moneda 6 4 2" xfId="589"/>
    <cellStyle name="Moneda 6 4 2 2" xfId="1457"/>
    <cellStyle name="Moneda 6 4 3" xfId="1124"/>
    <cellStyle name="Moneda 6 5" xfId="422"/>
    <cellStyle name="Moneda 6 5 2" xfId="1290"/>
    <cellStyle name="Moneda 6 6" xfId="756"/>
    <cellStyle name="Moneda 6 6 2" xfId="1623"/>
    <cellStyle name="Moneda 6 7" xfId="957"/>
    <cellStyle name="Moneda 7" xfId="146"/>
    <cellStyle name="Moneda 7 2" xfId="313"/>
    <cellStyle name="Moneda 7 2 2" xfId="646"/>
    <cellStyle name="Moneda 7 2 2 2" xfId="1514"/>
    <cellStyle name="Moneda 7 2 3" xfId="1181"/>
    <cellStyle name="Moneda 7 3" xfId="479"/>
    <cellStyle name="Moneda 7 3 2" xfId="1347"/>
    <cellStyle name="Moneda 7 4" xfId="813"/>
    <cellStyle name="Moneda 7 4 2" xfId="1680"/>
    <cellStyle name="Moneda 7 5" xfId="1014"/>
    <cellStyle name="Moneda 8" xfId="223"/>
    <cellStyle name="Moneda 8 2" xfId="390"/>
    <cellStyle name="Moneda 8 2 2" xfId="723"/>
    <cellStyle name="Moneda 8 2 2 2" xfId="1591"/>
    <cellStyle name="Moneda 8 2 3" xfId="1258"/>
    <cellStyle name="Moneda 8 3" xfId="556"/>
    <cellStyle name="Moneda 8 3 2" xfId="1424"/>
    <cellStyle name="Moneda 8 4" xfId="890"/>
    <cellStyle name="Moneda 8 4 2" xfId="1757"/>
    <cellStyle name="Moneda 8 5" xfId="1091"/>
    <cellStyle name="Moneda 9" xfId="236"/>
    <cellStyle name="Moneda 9 2" xfId="403"/>
    <cellStyle name="Moneda 9 2 2" xfId="736"/>
    <cellStyle name="Moneda 9 2 2 2" xfId="1604"/>
    <cellStyle name="Moneda 9 2 3" xfId="1271"/>
    <cellStyle name="Moneda 9 3" xfId="569"/>
    <cellStyle name="Moneda 9 3 2" xfId="1437"/>
    <cellStyle name="Moneda 9 4" xfId="903"/>
    <cellStyle name="Moneda 9 4 2" xfId="1770"/>
    <cellStyle name="Moneda 9 5" xfId="1104"/>
    <cellStyle name="Normal" xfId="0" builtinId="0"/>
    <cellStyle name="Normal 2" xfId="4"/>
    <cellStyle name="Normal 2 2" xfId="23"/>
    <cellStyle name="Normal 3" xfId="24"/>
    <cellStyle name="Normal 4" xfId="38"/>
    <cellStyle name="Normal 4 10" xfId="72"/>
    <cellStyle name="Normal 4 11" xfId="73"/>
    <cellStyle name="Normal 4 12" xfId="70"/>
    <cellStyle name="Normal 4 13" xfId="74"/>
    <cellStyle name="Normal 4 14" xfId="76"/>
    <cellStyle name="Normal 4 15" xfId="75"/>
    <cellStyle name="Normal 4 16" xfId="77"/>
    <cellStyle name="Normal 4 17" xfId="78"/>
    <cellStyle name="Normal 4 18" xfId="79"/>
    <cellStyle name="Normal 4 19" xfId="82"/>
    <cellStyle name="Normal 4 2" xfId="39"/>
    <cellStyle name="Normal 4 20" xfId="83"/>
    <cellStyle name="Normal 4 21" xfId="80"/>
    <cellStyle name="Normal 4 22" xfId="84"/>
    <cellStyle name="Normal 4 23" xfId="81"/>
    <cellStyle name="Normal 4 24" xfId="85"/>
    <cellStyle name="Normal 4 3" xfId="62"/>
    <cellStyle name="Normal 4 4" xfId="50"/>
    <cellStyle name="Normal 4 5" xfId="54"/>
    <cellStyle name="Normal 4 6" xfId="58"/>
    <cellStyle name="Normal 4 7" xfId="67"/>
    <cellStyle name="Normal 4 8" xfId="71"/>
    <cellStyle name="Normal 4 9" xfId="69"/>
    <cellStyle name="Porcentaje" xfId="5" builtinId="5"/>
    <cellStyle name="Porcentaje 2" xfId="6"/>
    <cellStyle name="Porcentaje 2 2" xfId="41"/>
    <cellStyle name="Porcentual 2" xfId="25"/>
  </cellStyles>
  <dxfs count="0"/>
  <tableStyles count="0" defaultTableStyle="TableStyleMedium9" defaultPivotStyle="PivotStyleLight16"/>
  <colors>
    <mruColors>
      <color rgb="FFFF00FF"/>
      <color rgb="FF00FFCC"/>
      <color rgb="FFFFCCFF"/>
      <color rgb="FF0000FF"/>
      <color rgb="FFFFD1FF"/>
      <color rgb="FFFF0066"/>
      <color rgb="FF00FF00"/>
      <color rgb="FF990099"/>
      <color rgb="FFFFFF7D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jpg@01D01545.84EE4980" TargetMode="External"/><Relationship Id="rId1" Type="http://schemas.openxmlformats.org/officeDocument/2006/relationships/image" Target="../media/image17.jpeg"/><Relationship Id="rId4" Type="http://schemas.openxmlformats.org/officeDocument/2006/relationships/image" Target="../media/image18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19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19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30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3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3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35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image" Target="../media/image38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7.png"/><Relationship Id="rId1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2858206</xdr:colOff>
      <xdr:row>53</xdr:row>
      <xdr:rowOff>123265</xdr:rowOff>
    </xdr:from>
    <xdr:to>
      <xdr:col>6</xdr:col>
      <xdr:colOff>156882</xdr:colOff>
      <xdr:row>61</xdr:row>
      <xdr:rowOff>168088</xdr:rowOff>
    </xdr:to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3015088" y="8931089"/>
          <a:ext cx="3047294" cy="1445558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Reviso:</a:t>
          </a:r>
        </a:p>
        <a:p>
          <a:pPr algn="ctr">
            <a:lnSpc>
              <a:spcPts val="9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___________________________________</a:t>
          </a:r>
        </a:p>
        <a:p>
          <a:pPr algn="ctr">
            <a:lnSpc>
              <a:spcPts val="10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C.P. Efraín Mascote Suárez</a:t>
          </a: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Jefe del Departamento</a:t>
          </a:r>
          <a:r>
            <a:rPr lang="es-ES" sz="12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de </a:t>
          </a: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Recursos Financieros</a:t>
          </a:r>
        </a:p>
        <a:p>
          <a:pPr>
            <a:lnSpc>
              <a:spcPts val="1200"/>
            </a:lnSpc>
          </a:pPr>
          <a:endParaRPr lang="es-ES" sz="1100"/>
        </a:p>
      </xdr:txBody>
    </xdr:sp>
    <xdr:clientData/>
  </xdr:twoCellAnchor>
  <xdr:twoCellAnchor>
    <xdr:from>
      <xdr:col>1</xdr:col>
      <xdr:colOff>2173945</xdr:colOff>
      <xdr:row>39</xdr:row>
      <xdr:rowOff>0</xdr:rowOff>
    </xdr:from>
    <xdr:to>
      <xdr:col>1</xdr:col>
      <xdr:colOff>3059207</xdr:colOff>
      <xdr:row>50</xdr:row>
      <xdr:rowOff>22411</xdr:rowOff>
    </xdr:to>
    <xdr:cxnSp macro="">
      <xdr:nvCxnSpPr>
        <xdr:cNvPr id="3" name="2 Conector recto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CxnSpPr/>
      </xdr:nvCxnSpPr>
      <xdr:spPr>
        <a:xfrm rot="16200000" flipH="1">
          <a:off x="2129122" y="4818532"/>
          <a:ext cx="1288672" cy="885262"/>
        </a:xfrm>
        <a:prstGeom prst="line">
          <a:avLst/>
        </a:prstGeom>
        <a:ln w="12700"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1040</xdr:colOff>
      <xdr:row>54</xdr:row>
      <xdr:rowOff>33616</xdr:rowOff>
    </xdr:from>
    <xdr:to>
      <xdr:col>1</xdr:col>
      <xdr:colOff>2644587</xdr:colOff>
      <xdr:row>61</xdr:row>
      <xdr:rowOff>146376</xdr:rowOff>
    </xdr:to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157922" y="9681881"/>
          <a:ext cx="2643547" cy="134540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900"/>
            </a:lnSpc>
          </a:pPr>
          <a:r>
            <a:rPr lang="es-ES" sz="1200" b="1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Elaboró:</a:t>
          </a:r>
        </a:p>
        <a:p>
          <a:pPr>
            <a:lnSpc>
              <a:spcPts val="9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</a:t>
          </a: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C. P. Ariana</a:t>
          </a:r>
          <a:r>
            <a:rPr lang="es-ES" sz="12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María Punzo Núñez</a:t>
          </a: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Analista  de Recursos</a:t>
          </a:r>
          <a:r>
            <a:rPr lang="es-ES" sz="12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Financieros</a:t>
          </a: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700"/>
            </a:lnSpc>
          </a:pPr>
          <a:endParaRPr lang="es-ES" sz="1100"/>
        </a:p>
      </xdr:txBody>
    </xdr:sp>
    <xdr:clientData/>
  </xdr:twoCellAnchor>
  <xdr:twoCellAnchor>
    <xdr:from>
      <xdr:col>6</xdr:col>
      <xdr:colOff>211508</xdr:colOff>
      <xdr:row>53</xdr:row>
      <xdr:rowOff>114160</xdr:rowOff>
    </xdr:from>
    <xdr:to>
      <xdr:col>7</xdr:col>
      <xdr:colOff>2958351</xdr:colOff>
      <xdr:row>61</xdr:row>
      <xdr:rowOff>154781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6105102" y="9198629"/>
          <a:ext cx="3008780" cy="1433652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Aprobó:</a:t>
          </a:r>
        </a:p>
        <a:p>
          <a:pPr algn="ctr">
            <a:lnSpc>
              <a:spcPts val="9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___________________________________</a:t>
          </a: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Ing. Mario Delgado Murillo</a:t>
          </a:r>
        </a:p>
        <a:p>
          <a:pPr algn="ctr">
            <a:lnSpc>
              <a:spcPts val="10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Delegado Administrativo </a:t>
          </a:r>
        </a:p>
        <a:p>
          <a:pPr algn="ctr">
            <a:lnSpc>
              <a:spcPts val="11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200"/>
            </a:lnSpc>
          </a:pPr>
          <a:endParaRPr lang="es-ES" sz="1100"/>
        </a:p>
      </xdr:txBody>
    </xdr:sp>
    <xdr:clientData/>
  </xdr:twoCellAnchor>
  <xdr:twoCellAnchor>
    <xdr:from>
      <xdr:col>7</xdr:col>
      <xdr:colOff>2868706</xdr:colOff>
      <xdr:row>53</xdr:row>
      <xdr:rowOff>11204</xdr:rowOff>
    </xdr:from>
    <xdr:to>
      <xdr:col>11</xdr:col>
      <xdr:colOff>252996</xdr:colOff>
      <xdr:row>61</xdr:row>
      <xdr:rowOff>156881</xdr:rowOff>
    </xdr:to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8863853" y="9491380"/>
          <a:ext cx="2886378" cy="154641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3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Autorizó:</a:t>
          </a:r>
        </a:p>
        <a:p>
          <a:pPr algn="ctr">
            <a:lnSpc>
              <a:spcPts val="12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2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___________________________________</a:t>
          </a:r>
        </a:p>
        <a:p>
          <a:pPr marL="0" marR="0" indent="0" algn="ctr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1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Mtra. Areli Gallegos Ibarra</a:t>
          </a:r>
        </a:p>
        <a:p>
          <a:pPr marL="0" marR="0" indent="0" algn="ctr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Directora General</a:t>
          </a:r>
        </a:p>
        <a:p>
          <a:pPr algn="ctr"/>
          <a:endParaRPr lang="es-ES" sz="6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/>
        </a:p>
      </xdr:txBody>
    </xdr:sp>
    <xdr:clientData/>
  </xdr:twoCellAnchor>
  <xdr:twoCellAnchor editAs="oneCell">
    <xdr:from>
      <xdr:col>8</xdr:col>
      <xdr:colOff>897031</xdr:colOff>
      <xdr:row>0</xdr:row>
      <xdr:rowOff>0</xdr:rowOff>
    </xdr:from>
    <xdr:to>
      <xdr:col>12</xdr:col>
      <xdr:colOff>473936</xdr:colOff>
      <xdr:row>0</xdr:row>
      <xdr:rowOff>0</xdr:rowOff>
    </xdr:to>
    <xdr:pic>
      <xdr:nvPicPr>
        <xdr:cNvPr id="8" name="27 Imagen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22081" y="96373"/>
          <a:ext cx="2256472" cy="2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10506</xdr:colOff>
      <xdr:row>38</xdr:row>
      <xdr:rowOff>154781</xdr:rowOff>
    </xdr:from>
    <xdr:to>
      <xdr:col>1</xdr:col>
      <xdr:colOff>2162036</xdr:colOff>
      <xdr:row>38</xdr:row>
      <xdr:rowOff>154781</xdr:rowOff>
    </xdr:to>
    <xdr:cxnSp macro="">
      <xdr:nvCxnSpPr>
        <xdr:cNvPr id="10" name="9 Conector recto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CxnSpPr/>
      </xdr:nvCxnSpPr>
      <xdr:spPr>
        <a:xfrm>
          <a:off x="165287" y="6226969"/>
          <a:ext cx="2151530" cy="0"/>
        </a:xfrm>
        <a:prstGeom prst="line">
          <a:avLst/>
        </a:prstGeom>
        <a:ln w="12700"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56030</xdr:colOff>
      <xdr:row>0</xdr:row>
      <xdr:rowOff>11206</xdr:rowOff>
    </xdr:from>
    <xdr:to>
      <xdr:col>1</xdr:col>
      <xdr:colOff>1680882</xdr:colOff>
      <xdr:row>4</xdr:row>
      <xdr:rowOff>78441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212912" y="11206"/>
          <a:ext cx="1624852" cy="86285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761999</xdr:colOff>
      <xdr:row>0</xdr:row>
      <xdr:rowOff>0</xdr:rowOff>
    </xdr:from>
    <xdr:to>
      <xdr:col>10</xdr:col>
      <xdr:colOff>1098177</xdr:colOff>
      <xdr:row>4</xdr:row>
      <xdr:rowOff>61631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10006852" y="0"/>
          <a:ext cx="1658472" cy="8572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23</xdr:row>
      <xdr:rowOff>35564</xdr:rowOff>
    </xdr:from>
    <xdr:to>
      <xdr:col>3</xdr:col>
      <xdr:colOff>291352</xdr:colOff>
      <xdr:row>34</xdr:row>
      <xdr:rowOff>44823</xdr:rowOff>
    </xdr:to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9050" y="7016829"/>
          <a:ext cx="2984126" cy="2104759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/>
          </a:solidFill>
        </a:ln>
        <a:effectLst/>
      </xdr:spPr>
      <xdr:txBody>
        <a:bodyPr vert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Elaboró: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________________________________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C. P. Ariana María Punzo Núñez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Analista de Recursos Financieros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462643</xdr:colOff>
      <xdr:row>23</xdr:row>
      <xdr:rowOff>50278</xdr:rowOff>
    </xdr:from>
    <xdr:to>
      <xdr:col>7</xdr:col>
      <xdr:colOff>122466</xdr:colOff>
      <xdr:row>34</xdr:row>
      <xdr:rowOff>156881</xdr:rowOff>
    </xdr:to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3932464" y="7248457"/>
          <a:ext cx="3728359" cy="220210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/>
          </a:solidFill>
        </a:ln>
        <a:effectLst/>
      </xdr:spPr>
      <xdr:txBody>
        <a:bodyPr vert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_____________________________________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C.P. Efraín Mascote Suárez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Jefe del Departamento Recusos Financieros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255361</xdr:colOff>
      <xdr:row>23</xdr:row>
      <xdr:rowOff>50239</xdr:rowOff>
    </xdr:from>
    <xdr:to>
      <xdr:col>10</xdr:col>
      <xdr:colOff>462642</xdr:colOff>
      <xdr:row>34</xdr:row>
      <xdr:rowOff>149678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7793718" y="7248418"/>
          <a:ext cx="3146424" cy="2194939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/>
          </a:solidFill>
        </a:ln>
        <a:effectLst/>
      </xdr:spPr>
      <xdr:txBody>
        <a:bodyPr vert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________________________________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Ing. Mario Delgado Murillo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Delegado Administrativo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680358</xdr:colOff>
      <xdr:row>23</xdr:row>
      <xdr:rowOff>53122</xdr:rowOff>
    </xdr:from>
    <xdr:to>
      <xdr:col>13</xdr:col>
      <xdr:colOff>976993</xdr:colOff>
      <xdr:row>35</xdr:row>
      <xdr:rowOff>122465</xdr:rowOff>
    </xdr:to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10246179" y="7047193"/>
          <a:ext cx="3358243" cy="235534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/>
          </a:solidFill>
        </a:ln>
        <a:effectLst/>
      </xdr:spPr>
      <xdr:txBody>
        <a:bodyPr vert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____________________________________</a:t>
          </a:r>
        </a:p>
        <a:p>
          <a:pPr algn="ctr"/>
          <a:endParaRPr kumimoji="0" lang="es-E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algn="ctr"/>
          <a:r>
            <a:rPr kumimoji="0" lang="es-MX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Mtra. Areli Gallegos Ibarra </a:t>
          </a:r>
        </a:p>
        <a:p>
          <a:pPr algn="ctr"/>
          <a:r>
            <a:rPr kumimoji="0" lang="es-MX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13606</xdr:colOff>
      <xdr:row>1</xdr:row>
      <xdr:rowOff>122464</xdr:rowOff>
    </xdr:from>
    <xdr:to>
      <xdr:col>2</xdr:col>
      <xdr:colOff>1918607</xdr:colOff>
      <xdr:row>5</xdr:row>
      <xdr:rowOff>244929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775606" y="312964"/>
          <a:ext cx="2626180" cy="13743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231320</xdr:colOff>
      <xdr:row>1</xdr:row>
      <xdr:rowOff>285749</xdr:rowOff>
    </xdr:from>
    <xdr:to>
      <xdr:col>13</xdr:col>
      <xdr:colOff>898072</xdr:colOff>
      <xdr:row>7</xdr:row>
      <xdr:rowOff>13607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11892641" y="476249"/>
          <a:ext cx="2544538" cy="14559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98</xdr:row>
      <xdr:rowOff>74223</xdr:rowOff>
    </xdr:from>
    <xdr:to>
      <xdr:col>1</xdr:col>
      <xdr:colOff>2965120</xdr:colOff>
      <xdr:row>105</xdr:row>
      <xdr:rowOff>28864</xdr:rowOff>
    </xdr:to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259608" y="25947587"/>
          <a:ext cx="3333421" cy="1842322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r>
            <a:rPr lang="es-ES" sz="12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Elaboro:</a:t>
          </a:r>
        </a:p>
        <a:p>
          <a:pPr>
            <a:lnSpc>
              <a:spcPts val="5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600"/>
            </a:lnSpc>
          </a:pPr>
          <a:endParaRPr lang="es-ES" sz="125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5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5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125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</a:p>
        <a:p>
          <a:pPr algn="ctr">
            <a:lnSpc>
              <a:spcPts val="600"/>
            </a:lnSpc>
          </a:pPr>
          <a:endParaRPr lang="es-ES" sz="125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5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de Recursos Financieros </a:t>
          </a:r>
        </a:p>
        <a:p>
          <a:pPr algn="ctr">
            <a:lnSpc>
              <a:spcPts val="7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2981202</xdr:colOff>
      <xdr:row>98</xdr:row>
      <xdr:rowOff>81645</xdr:rowOff>
    </xdr:from>
    <xdr:to>
      <xdr:col>4</xdr:col>
      <xdr:colOff>86591</xdr:colOff>
      <xdr:row>106</xdr:row>
      <xdr:rowOff>68036</xdr:rowOff>
    </xdr:to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4609111" y="25955009"/>
          <a:ext cx="3651662" cy="208189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2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</a:t>
          </a: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 Mascote</a:t>
          </a:r>
          <a:r>
            <a:rPr lang="es-ES" sz="1250" b="1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Suárez </a:t>
          </a:r>
          <a:endParaRPr lang="es-ES" sz="125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5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 Recusos Financieros  </a:t>
          </a:r>
        </a:p>
        <a:p>
          <a:pPr algn="ctr">
            <a:lnSpc>
              <a:spcPts val="7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1021773</xdr:colOff>
      <xdr:row>98</xdr:row>
      <xdr:rowOff>132365</xdr:rowOff>
    </xdr:from>
    <xdr:to>
      <xdr:col>6</xdr:col>
      <xdr:colOff>681595</xdr:colOff>
      <xdr:row>106</xdr:row>
      <xdr:rowOff>1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8104909" y="26005729"/>
          <a:ext cx="3608368" cy="196313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r>
            <a:rPr lang="es-ES" sz="12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2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</a:t>
          </a:r>
        </a:p>
        <a:p>
          <a:pPr algn="ctr">
            <a:lnSpc>
              <a:spcPts val="800"/>
            </a:lnSpc>
            <a:spcBef>
              <a:spcPts val="200"/>
            </a:spcBef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  <a:spcBef>
              <a:spcPts val="0"/>
            </a:spcBef>
          </a:pPr>
          <a:r>
            <a:rPr lang="es-ES" sz="12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Mario Delgado Murillo</a:t>
          </a:r>
          <a:r>
            <a:rPr lang="es-ES" sz="1250" b="1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  <a:spcBef>
              <a:spcPts val="0"/>
            </a:spcBef>
          </a:pPr>
          <a:endParaRPr lang="es-ES" sz="125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  <a:spcBef>
              <a:spcPts val="0"/>
            </a:spcBef>
          </a:pPr>
          <a:r>
            <a:rPr lang="es-ES" sz="125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</a:t>
          </a:r>
          <a:r>
            <a:rPr lang="es-ES" sz="125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Administrativo </a:t>
          </a:r>
        </a:p>
        <a:p>
          <a:pPr algn="ctr">
            <a:lnSpc>
              <a:spcPts val="700"/>
            </a:lnSpc>
            <a:spcBef>
              <a:spcPts val="200"/>
            </a:spcBef>
          </a:pPr>
          <a:endParaRPr lang="es-ES" sz="125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432955</xdr:colOff>
      <xdr:row>98</xdr:row>
      <xdr:rowOff>108861</xdr:rowOff>
    </xdr:from>
    <xdr:to>
      <xdr:col>8</xdr:col>
      <xdr:colOff>1161630</xdr:colOff>
      <xdr:row>106</xdr:row>
      <xdr:rowOff>0</xdr:rowOff>
    </xdr:to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11464637" y="25982225"/>
          <a:ext cx="3534220" cy="198663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____________________________________</a:t>
          </a:r>
        </a:p>
        <a:p>
          <a:pPr algn="ctr">
            <a:lnSpc>
              <a:spcPts val="700"/>
            </a:lnSpc>
          </a:pPr>
          <a:endParaRPr lang="es-ES" sz="125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r>
            <a:rPr lang="es-MX" sz="125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Mtra. Areli Gallegos Ibarra</a:t>
          </a:r>
        </a:p>
        <a:p>
          <a:pPr algn="ctr"/>
          <a:r>
            <a:rPr lang="es-MX" sz="125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68034</xdr:colOff>
      <xdr:row>0</xdr:row>
      <xdr:rowOff>81643</xdr:rowOff>
    </xdr:from>
    <xdr:to>
      <xdr:col>1</xdr:col>
      <xdr:colOff>2517320</xdr:colOff>
      <xdr:row>5</xdr:row>
      <xdr:rowOff>40821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1360713" y="81643"/>
          <a:ext cx="2775857" cy="115660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1211034</xdr:colOff>
      <xdr:row>0</xdr:row>
      <xdr:rowOff>149677</xdr:rowOff>
    </xdr:from>
    <xdr:to>
      <xdr:col>8</xdr:col>
      <xdr:colOff>1251857</xdr:colOff>
      <xdr:row>6</xdr:row>
      <xdr:rowOff>13607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11729355" y="149677"/>
          <a:ext cx="2871109" cy="134710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12698</xdr:colOff>
      <xdr:row>25</xdr:row>
      <xdr:rowOff>394606</xdr:rowOff>
    </xdr:from>
    <xdr:to>
      <xdr:col>1</xdr:col>
      <xdr:colOff>2286000</xdr:colOff>
      <xdr:row>37</xdr:row>
      <xdr:rowOff>173182</xdr:rowOff>
    </xdr:to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2698" y="12811742"/>
          <a:ext cx="2931393" cy="249753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r>
            <a:rPr lang="es-ES" sz="13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Elaboro:</a:t>
          </a: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3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600"/>
            </a:lnSpc>
          </a:pPr>
          <a:endParaRPr lang="es-ES" sz="13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3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3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13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</a:p>
        <a:p>
          <a:pPr algn="ctr">
            <a:lnSpc>
              <a:spcPts val="600"/>
            </a:lnSpc>
          </a:pPr>
          <a:endParaRPr lang="es-ES" sz="13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3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 de Recursos Financieros</a:t>
          </a: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2564322</xdr:colOff>
      <xdr:row>25</xdr:row>
      <xdr:rowOff>367392</xdr:rowOff>
    </xdr:from>
    <xdr:to>
      <xdr:col>4</xdr:col>
      <xdr:colOff>242455</xdr:colOff>
      <xdr:row>38</xdr:row>
      <xdr:rowOff>103909</xdr:rowOff>
    </xdr:to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3222413" y="12853801"/>
          <a:ext cx="4085860" cy="266329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3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3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</a:t>
          </a: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3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</a:t>
          </a:r>
          <a:r>
            <a:rPr lang="es-ES" sz="13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Efraín Mascote Suárez</a:t>
          </a:r>
        </a:p>
        <a:p>
          <a:pPr algn="ctr">
            <a:lnSpc>
              <a:spcPts val="700"/>
            </a:lnSpc>
          </a:pPr>
          <a:endParaRPr lang="es-ES" sz="13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3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Recusos Financieros </a:t>
          </a: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17318</xdr:colOff>
      <xdr:row>25</xdr:row>
      <xdr:rowOff>404503</xdr:rowOff>
    </xdr:from>
    <xdr:to>
      <xdr:col>6</xdr:col>
      <xdr:colOff>332750</xdr:colOff>
      <xdr:row>38</xdr:row>
      <xdr:rowOff>51955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7083136" y="12890912"/>
          <a:ext cx="3415387" cy="25742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r>
            <a:rPr lang="es-ES" sz="13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3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</a:t>
          </a:r>
        </a:p>
        <a:p>
          <a:pPr marL="0" indent="0" algn="ctr"/>
          <a:r>
            <a:rPr lang="es-ES" sz="13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Mario</a:t>
          </a:r>
          <a:r>
            <a:rPr lang="es-ES" sz="13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Delgado Murillo </a:t>
          </a:r>
          <a:endParaRPr lang="es-MX" sz="13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3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3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</a:t>
          </a:r>
          <a:r>
            <a:rPr lang="es-ES" sz="13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Administrativo </a:t>
          </a:r>
        </a:p>
        <a:p>
          <a:pPr algn="ctr">
            <a:lnSpc>
              <a:spcPts val="700"/>
            </a:lnSpc>
          </a:pPr>
          <a:endParaRPr lang="es-ES" sz="13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432948</xdr:colOff>
      <xdr:row>25</xdr:row>
      <xdr:rowOff>384711</xdr:rowOff>
    </xdr:from>
    <xdr:to>
      <xdr:col>9</xdr:col>
      <xdr:colOff>34635</xdr:colOff>
      <xdr:row>38</xdr:row>
      <xdr:rowOff>190500</xdr:rowOff>
    </xdr:to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10148448" y="12801847"/>
          <a:ext cx="3861960" cy="2732562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3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3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3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____________________________________</a:t>
          </a:r>
        </a:p>
        <a:p>
          <a:pPr algn="ctr">
            <a:lnSpc>
              <a:spcPts val="700"/>
            </a:lnSpc>
          </a:pPr>
          <a:endParaRPr lang="es-ES" sz="13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r>
            <a:rPr lang="es-MX" sz="13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Mtra.</a:t>
          </a:r>
          <a:r>
            <a:rPr lang="es-MX" sz="13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Areli Gallegos Ibarra</a:t>
          </a:r>
          <a:endParaRPr lang="es-MX" sz="1300" b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ctr"/>
          <a:r>
            <a:rPr lang="es-MX" sz="13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</xdr:row>
      <xdr:rowOff>108857</xdr:rowOff>
    </xdr:from>
    <xdr:to>
      <xdr:col>1</xdr:col>
      <xdr:colOff>2190749</xdr:colOff>
      <xdr:row>5</xdr:row>
      <xdr:rowOff>381000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299357"/>
          <a:ext cx="2843892" cy="14831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27214</xdr:colOff>
      <xdr:row>2</xdr:row>
      <xdr:rowOff>136071</xdr:rowOff>
    </xdr:from>
    <xdr:to>
      <xdr:col>8</xdr:col>
      <xdr:colOff>1313489</xdr:colOff>
      <xdr:row>6</xdr:row>
      <xdr:rowOff>190499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11702143" y="517071"/>
          <a:ext cx="2789464" cy="15648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12698</xdr:colOff>
      <xdr:row>41</xdr:row>
      <xdr:rowOff>173182</xdr:rowOff>
    </xdr:from>
    <xdr:to>
      <xdr:col>1</xdr:col>
      <xdr:colOff>2413000</xdr:colOff>
      <xdr:row>50</xdr:row>
      <xdr:rowOff>179532</xdr:rowOff>
    </xdr:to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2698" y="14000307"/>
          <a:ext cx="2717802" cy="18637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Elaboro:</a:t>
          </a: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6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</a:p>
        <a:p>
          <a:pPr algn="ctr">
            <a:lnSpc>
              <a:spcPts val="6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de Recursos Financieros</a:t>
          </a:r>
        </a:p>
        <a:p>
          <a:pPr algn="ctr">
            <a:lnSpc>
              <a:spcPts val="7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2344958</xdr:colOff>
      <xdr:row>41</xdr:row>
      <xdr:rowOff>173183</xdr:rowOff>
    </xdr:from>
    <xdr:to>
      <xdr:col>3</xdr:col>
      <xdr:colOff>1061351</xdr:colOff>
      <xdr:row>51</xdr:row>
      <xdr:rowOff>79375</xdr:rowOff>
    </xdr:to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2662458" y="14190808"/>
          <a:ext cx="3605893" cy="1969942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</a:t>
          </a: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 Mascote Suárez</a:t>
          </a:r>
          <a:endParaRPr lang="es-ES" sz="12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Recusos Financieros </a:t>
          </a: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1115778</xdr:colOff>
      <xdr:row>42</xdr:row>
      <xdr:rowOff>0</xdr:rowOff>
    </xdr:from>
    <xdr:to>
      <xdr:col>6</xdr:col>
      <xdr:colOff>684886</xdr:colOff>
      <xdr:row>51</xdr:row>
      <xdr:rowOff>47625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6322778" y="14224000"/>
          <a:ext cx="3347358" cy="19050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</a:t>
          </a:r>
        </a:p>
        <a:p>
          <a:pPr marL="0" indent="0" algn="ctr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Mario Delgado Murillo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MX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Administrativo</a:t>
          </a:r>
        </a:p>
        <a:p>
          <a:pPr algn="ctr">
            <a:lnSpc>
              <a:spcPts val="700"/>
            </a:lnSpc>
          </a:pPr>
          <a:endParaRPr lang="es-ES" sz="12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508000</xdr:colOff>
      <xdr:row>41</xdr:row>
      <xdr:rowOff>173182</xdr:rowOff>
    </xdr:from>
    <xdr:to>
      <xdr:col>8</xdr:col>
      <xdr:colOff>1259350</xdr:colOff>
      <xdr:row>50</xdr:row>
      <xdr:rowOff>195408</xdr:rowOff>
    </xdr:to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9493250" y="14000307"/>
          <a:ext cx="3370725" cy="187960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____________________________________</a:t>
          </a:r>
        </a:p>
        <a:p>
          <a:pPr algn="ctr">
            <a:lnSpc>
              <a:spcPts val="7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r>
            <a:rPr lang="es-MX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Mtra.</a:t>
          </a:r>
          <a:r>
            <a:rPr lang="es-MX" sz="12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Areli Gallegos Ibarra</a:t>
          </a:r>
          <a:endParaRPr lang="es-MX" sz="1200" b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ctr"/>
          <a:r>
            <a:rPr lang="es-MX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51954</xdr:rowOff>
    </xdr:from>
    <xdr:to>
      <xdr:col>1</xdr:col>
      <xdr:colOff>2130137</xdr:colOff>
      <xdr:row>5</xdr:row>
      <xdr:rowOff>121228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51954"/>
          <a:ext cx="2441864" cy="11430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138546</xdr:colOff>
      <xdr:row>0</xdr:row>
      <xdr:rowOff>155864</xdr:rowOff>
    </xdr:from>
    <xdr:to>
      <xdr:col>8</xdr:col>
      <xdr:colOff>1246908</xdr:colOff>
      <xdr:row>6</xdr:row>
      <xdr:rowOff>103909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10442864" y="155864"/>
          <a:ext cx="2407226" cy="124690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12699</xdr:colOff>
      <xdr:row>50</xdr:row>
      <xdr:rowOff>13606</xdr:rowOff>
    </xdr:from>
    <xdr:to>
      <xdr:col>1</xdr:col>
      <xdr:colOff>2164772</xdr:colOff>
      <xdr:row>58</xdr:row>
      <xdr:rowOff>66387</xdr:rowOff>
    </xdr:to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2699" y="13088833"/>
          <a:ext cx="2585028" cy="194046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Elaboro:</a:t>
          </a: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6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</a:p>
        <a:p>
          <a:pPr algn="ctr">
            <a:lnSpc>
              <a:spcPts val="6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de Recursos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>
            <a:lnSpc>
              <a:spcPts val="700"/>
            </a:lnSpc>
          </a:pPr>
          <a:endParaRPr lang="es-ES" sz="12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Financieros </a:t>
          </a: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>
            <a:lnSpc>
              <a:spcPts val="7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2216728</xdr:colOff>
      <xdr:row>50</xdr:row>
      <xdr:rowOff>21028</xdr:rowOff>
    </xdr:from>
    <xdr:to>
      <xdr:col>3</xdr:col>
      <xdr:colOff>843643</xdr:colOff>
      <xdr:row>59</xdr:row>
      <xdr:rowOff>1</xdr:rowOff>
    </xdr:to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2652157" y="13954742"/>
          <a:ext cx="3403022" cy="204725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</a:t>
          </a: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 Mascote Suárez</a:t>
          </a:r>
          <a:endParaRPr lang="es-ES" sz="12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Recusos Financieros </a:t>
          </a: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925285</xdr:colOff>
      <xdr:row>50</xdr:row>
      <xdr:rowOff>75458</xdr:rowOff>
    </xdr:from>
    <xdr:to>
      <xdr:col>6</xdr:col>
      <xdr:colOff>228841</xdr:colOff>
      <xdr:row>59</xdr:row>
      <xdr:rowOff>86592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6136821" y="14009172"/>
          <a:ext cx="2868627" cy="207942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>
            <a:lnSpc>
              <a:spcPct val="1000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Mario Delgado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Murillo</a:t>
          </a:r>
        </a:p>
        <a:p>
          <a:pPr algn="ctr">
            <a:lnSpc>
              <a:spcPct val="1000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Administrativo</a:t>
          </a:r>
        </a:p>
        <a:p>
          <a:pPr algn="ctr">
            <a:lnSpc>
              <a:spcPct val="1000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329040</xdr:colOff>
      <xdr:row>50</xdr:row>
      <xdr:rowOff>21029</xdr:rowOff>
    </xdr:from>
    <xdr:to>
      <xdr:col>8</xdr:col>
      <xdr:colOff>1264227</xdr:colOff>
      <xdr:row>58</xdr:row>
      <xdr:rowOff>164523</xdr:rowOff>
    </xdr:to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9109358" y="13096256"/>
          <a:ext cx="3307778" cy="203117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____________________________________</a:t>
          </a:r>
        </a:p>
        <a:p>
          <a:pPr algn="ctr">
            <a:lnSpc>
              <a:spcPts val="7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r>
            <a:rPr lang="es-MX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Mtra. Areli Gallegos Ibarra </a:t>
          </a:r>
        </a:p>
        <a:p>
          <a:pPr algn="ctr"/>
          <a:r>
            <a:rPr lang="es-MX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1850571</xdr:colOff>
      <xdr:row>4</xdr:row>
      <xdr:rowOff>163286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0"/>
          <a:ext cx="2286000" cy="12110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204104</xdr:colOff>
      <xdr:row>0</xdr:row>
      <xdr:rowOff>68035</xdr:rowOff>
    </xdr:from>
    <xdr:to>
      <xdr:col>9</xdr:col>
      <xdr:colOff>13607</xdr:colOff>
      <xdr:row>5</xdr:row>
      <xdr:rowOff>122464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10273390" y="68035"/>
          <a:ext cx="2190753" cy="13743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53974</xdr:colOff>
      <xdr:row>45</xdr:row>
      <xdr:rowOff>187325</xdr:rowOff>
    </xdr:from>
    <xdr:to>
      <xdr:col>3</xdr:col>
      <xdr:colOff>952500</xdr:colOff>
      <xdr:row>55</xdr:row>
      <xdr:rowOff>127000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SpPr txBox="1"/>
      </xdr:nvSpPr>
      <xdr:spPr>
        <a:xfrm>
          <a:off x="53974" y="12792075"/>
          <a:ext cx="2501901" cy="18446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Elaboro:</a:t>
          </a: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6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</a:p>
        <a:p>
          <a:pPr algn="ctr">
            <a:lnSpc>
              <a:spcPts val="6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de Recursos </a:t>
          </a:r>
        </a:p>
        <a:p>
          <a:pPr algn="ctr">
            <a:lnSpc>
              <a:spcPts val="7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Financieros </a:t>
          </a:r>
          <a:endParaRPr lang="es-ES" sz="8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793750</xdr:colOff>
      <xdr:row>45</xdr:row>
      <xdr:rowOff>73025</xdr:rowOff>
    </xdr:from>
    <xdr:to>
      <xdr:col>4</xdr:col>
      <xdr:colOff>867833</xdr:colOff>
      <xdr:row>55</xdr:row>
      <xdr:rowOff>95250</xdr:rowOff>
    </xdr:to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2402417" y="13545608"/>
          <a:ext cx="3503083" cy="19272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_________________________________</a:t>
          </a: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Mascote Suárez</a:t>
          </a:r>
        </a:p>
        <a:p>
          <a:pPr algn="ctr">
            <a:lnSpc>
              <a:spcPts val="7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Recusos Financieros </a:t>
          </a: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774140</xdr:colOff>
      <xdr:row>45</xdr:row>
      <xdr:rowOff>155575</xdr:rowOff>
    </xdr:from>
    <xdr:to>
      <xdr:col>6</xdr:col>
      <xdr:colOff>730250</xdr:colOff>
      <xdr:row>55</xdr:row>
      <xdr:rowOff>127000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5806515" y="12760325"/>
          <a:ext cx="3051735" cy="18764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</a:t>
          </a:r>
        </a:p>
        <a:p>
          <a:pPr marL="0" indent="0" algn="ctr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Mario Delgado Murillo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MX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Administrativo </a:t>
          </a: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555625</xdr:colOff>
      <xdr:row>45</xdr:row>
      <xdr:rowOff>142875</xdr:rowOff>
    </xdr:from>
    <xdr:to>
      <xdr:col>9</xdr:col>
      <xdr:colOff>920750</xdr:colOff>
      <xdr:row>54</xdr:row>
      <xdr:rowOff>161925</xdr:rowOff>
    </xdr:to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8382000" y="13763625"/>
          <a:ext cx="3302000" cy="17335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</a:t>
          </a:r>
        </a:p>
        <a:p>
          <a:pPr algn="ctr">
            <a:lnSpc>
              <a:spcPts val="7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r>
            <a:rPr lang="es-MX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Mtra. Areli Gallegos Ibarra</a:t>
          </a:r>
        </a:p>
        <a:p>
          <a:pPr algn="ctr"/>
          <a:r>
            <a:rPr lang="es-MX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21167</xdr:rowOff>
    </xdr:from>
    <xdr:to>
      <xdr:col>3</xdr:col>
      <xdr:colOff>529165</xdr:colOff>
      <xdr:row>4</xdr:row>
      <xdr:rowOff>158750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21167"/>
          <a:ext cx="2137832" cy="105833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846667</xdr:colOff>
      <xdr:row>0</xdr:row>
      <xdr:rowOff>169332</xdr:rowOff>
    </xdr:from>
    <xdr:to>
      <xdr:col>9</xdr:col>
      <xdr:colOff>994833</xdr:colOff>
      <xdr:row>4</xdr:row>
      <xdr:rowOff>296332</xdr:rowOff>
    </xdr:to>
    <xdr:pic>
      <xdr:nvPicPr>
        <xdr:cNvPr id="13" name="Imagen 1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9726084" y="169332"/>
          <a:ext cx="2053166" cy="1047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43</xdr:row>
      <xdr:rowOff>0</xdr:rowOff>
    </xdr:from>
    <xdr:to>
      <xdr:col>3</xdr:col>
      <xdr:colOff>1748556</xdr:colOff>
      <xdr:row>50</xdr:row>
      <xdr:rowOff>85725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581025" y="10306050"/>
          <a:ext cx="2520081" cy="15240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0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Elaboró:</a:t>
          </a:r>
        </a:p>
        <a:p>
          <a:pPr>
            <a:lnSpc>
              <a:spcPts val="10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r>
            <a:rPr lang="es-ES" sz="10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</a:t>
          </a:r>
        </a:p>
        <a:p>
          <a:pPr algn="ctr">
            <a:lnSpc>
              <a:spcPts val="1000"/>
            </a:lnSpc>
          </a:pPr>
          <a:endParaRPr lang="es-ES" sz="105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r>
            <a:rPr lang="es-ES" sz="105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105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  <a:endParaRPr lang="es-ES" sz="105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900"/>
            </a:lnSpc>
          </a:pPr>
          <a:r>
            <a:rPr lang="es-ES" sz="105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de Recursos</a:t>
          </a:r>
          <a:r>
            <a:rPr lang="es-ES" sz="105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Financieros </a:t>
          </a:r>
          <a:endParaRPr lang="es-ES" sz="105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1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/>
        </a:p>
      </xdr:txBody>
    </xdr:sp>
    <xdr:clientData/>
  </xdr:twoCellAnchor>
  <xdr:twoCellAnchor>
    <xdr:from>
      <xdr:col>3</xdr:col>
      <xdr:colOff>3248025</xdr:colOff>
      <xdr:row>42</xdr:row>
      <xdr:rowOff>190499</xdr:rowOff>
    </xdr:from>
    <xdr:to>
      <xdr:col>5</xdr:col>
      <xdr:colOff>1295775</xdr:colOff>
      <xdr:row>51</xdr:row>
      <xdr:rowOff>28575</xdr:rowOff>
    </xdr:to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4600575" y="9744074"/>
          <a:ext cx="3353175" cy="165735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0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10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100"/>
            </a:lnSpc>
          </a:pPr>
          <a:r>
            <a:rPr lang="es-ES" sz="10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___________________________________</a:t>
          </a:r>
        </a:p>
        <a:p>
          <a:pPr algn="ctr">
            <a:lnSpc>
              <a:spcPts val="1100"/>
            </a:lnSpc>
          </a:pPr>
          <a:endParaRPr lang="es-ES" sz="105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100"/>
            </a:lnSpc>
          </a:pPr>
          <a:r>
            <a:rPr lang="es-ES" sz="105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 Mascote</a:t>
          </a:r>
          <a:r>
            <a:rPr lang="es-ES" sz="105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Suárez </a:t>
          </a:r>
          <a:endParaRPr lang="es-ES" sz="105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100"/>
            </a:lnSpc>
          </a:pPr>
          <a:r>
            <a:rPr lang="es-ES" sz="105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Recusos Financieros </a:t>
          </a:r>
        </a:p>
        <a:p>
          <a:pPr algn="ctr">
            <a:lnSpc>
              <a:spcPts val="1000"/>
            </a:lnSpc>
          </a:pPr>
          <a:endParaRPr lang="es-ES" sz="10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/>
        </a:p>
      </xdr:txBody>
    </xdr:sp>
    <xdr:clientData/>
  </xdr:twoCellAnchor>
  <xdr:twoCellAnchor>
    <xdr:from>
      <xdr:col>1</xdr:col>
      <xdr:colOff>200025</xdr:colOff>
      <xdr:row>50</xdr:row>
      <xdr:rowOff>61383</xdr:rowOff>
    </xdr:from>
    <xdr:to>
      <xdr:col>3</xdr:col>
      <xdr:colOff>1876425</xdr:colOff>
      <xdr:row>58</xdr:row>
      <xdr:rowOff>152400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447675" y="11805708"/>
          <a:ext cx="2781300" cy="161501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0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10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r>
            <a:rPr lang="es-ES" sz="10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</a:t>
          </a:r>
        </a:p>
        <a:p>
          <a:pPr algn="ctr">
            <a:lnSpc>
              <a:spcPts val="1000"/>
            </a:lnSpc>
          </a:pPr>
          <a:endParaRPr lang="es-ES" sz="105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Ing. Mario Delgado Murillo </a:t>
          </a:r>
        </a:p>
        <a:p>
          <a:pPr algn="ctr">
            <a:lnSpc>
              <a:spcPts val="900"/>
            </a:lnSpc>
          </a:pPr>
          <a:r>
            <a:rPr lang="es-ES" sz="105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 Administrativo</a:t>
          </a: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/>
        </a:p>
      </xdr:txBody>
    </xdr:sp>
    <xdr:clientData/>
  </xdr:twoCellAnchor>
  <xdr:twoCellAnchor>
    <xdr:from>
      <xdr:col>3</xdr:col>
      <xdr:colOff>3215216</xdr:colOff>
      <xdr:row>50</xdr:row>
      <xdr:rowOff>107949</xdr:rowOff>
    </xdr:from>
    <xdr:to>
      <xdr:col>6</xdr:col>
      <xdr:colOff>1466</xdr:colOff>
      <xdr:row>58</xdr:row>
      <xdr:rowOff>133350</xdr:rowOff>
    </xdr:to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4567766" y="11852274"/>
          <a:ext cx="4358625" cy="154940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0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05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___________________________________</a:t>
          </a:r>
        </a:p>
        <a:p>
          <a:pPr algn="ctr">
            <a:lnSpc>
              <a:spcPts val="1100"/>
            </a:lnSpc>
          </a:pPr>
          <a:endParaRPr lang="es-ES" sz="1050" b="1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ctr" defTabSz="914400" eaLnBrk="1" fontAlgn="auto" latinLnBrk="0" hangingPunct="1">
            <a:lnSpc>
              <a:spcPts val="1100"/>
            </a:lnSpc>
            <a:spcBef>
              <a:spcPts val="2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050" b="1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Mtra. Areli Gallegos Ibarra</a:t>
          </a:r>
        </a:p>
        <a:p>
          <a:pPr algn="ctr">
            <a:lnSpc>
              <a:spcPts val="1100"/>
            </a:lnSpc>
            <a:spcBef>
              <a:spcPts val="200"/>
            </a:spcBef>
          </a:pPr>
          <a:r>
            <a:rPr lang="es-ES" sz="1050" b="1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fontAlgn="base">
            <a:lnSpc>
              <a:spcPts val="900"/>
            </a:lnSpc>
          </a:pPr>
          <a:endParaRPr lang="es-E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340178</xdr:colOff>
      <xdr:row>4</xdr:row>
      <xdr:rowOff>81643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0"/>
          <a:ext cx="1700892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639536</xdr:colOff>
      <xdr:row>0</xdr:row>
      <xdr:rowOff>68036</xdr:rowOff>
    </xdr:from>
    <xdr:to>
      <xdr:col>6</xdr:col>
      <xdr:colOff>27214</xdr:colOff>
      <xdr:row>4</xdr:row>
      <xdr:rowOff>136071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7279822" y="68036"/>
          <a:ext cx="1687285" cy="93889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53520</xdr:colOff>
      <xdr:row>92</xdr:row>
      <xdr:rowOff>4080</xdr:rowOff>
    </xdr:from>
    <xdr:to>
      <xdr:col>2</xdr:col>
      <xdr:colOff>1864177</xdr:colOff>
      <xdr:row>101</xdr:row>
      <xdr:rowOff>190500</xdr:rowOff>
    </xdr:to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53520" y="27674205"/>
          <a:ext cx="2636157" cy="204379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Elaboro:</a:t>
          </a: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6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</a:p>
        <a:p>
          <a:pPr algn="ctr">
            <a:lnSpc>
              <a:spcPts val="6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de Recursos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>
            <a:lnSpc>
              <a:spcPts val="700"/>
            </a:lnSpc>
          </a:pPr>
          <a:endParaRPr lang="es-ES" sz="12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Financieros </a:t>
          </a: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1755324</xdr:colOff>
      <xdr:row>91</xdr:row>
      <xdr:rowOff>281667</xdr:rowOff>
    </xdr:from>
    <xdr:to>
      <xdr:col>4</xdr:col>
      <xdr:colOff>658091</xdr:colOff>
      <xdr:row>101</xdr:row>
      <xdr:rowOff>174625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1400-000004000000}"/>
            </a:ext>
          </a:extLst>
        </xdr:cNvPr>
        <xdr:cNvSpPr txBox="1"/>
      </xdr:nvSpPr>
      <xdr:spPr>
        <a:xfrm>
          <a:off x="2586597" y="28475667"/>
          <a:ext cx="3595994" cy="205773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</a:t>
          </a: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 Mascote Suárez</a:t>
          </a:r>
          <a:endParaRPr lang="es-ES" sz="12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Recusos Financieros</a:t>
          </a: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360593</xdr:colOff>
      <xdr:row>91</xdr:row>
      <xdr:rowOff>236764</xdr:rowOff>
    </xdr:from>
    <xdr:to>
      <xdr:col>6</xdr:col>
      <xdr:colOff>932086</xdr:colOff>
      <xdr:row>101</xdr:row>
      <xdr:rowOff>63500</xdr:rowOff>
    </xdr:to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1400-000005000000}"/>
            </a:ext>
          </a:extLst>
        </xdr:cNvPr>
        <xdr:cNvSpPr txBox="1"/>
      </xdr:nvSpPr>
      <xdr:spPr>
        <a:xfrm>
          <a:off x="5869218" y="28113264"/>
          <a:ext cx="2635243" cy="196986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</a:t>
          </a:r>
        </a:p>
        <a:p>
          <a:pPr algn="ctr">
            <a:lnSpc>
              <a:spcPts val="8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200" b="1" i="0" u="none" strike="noStrike" kern="3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</a:t>
          </a:r>
          <a:r>
            <a:rPr lang="es-ES" sz="1200" b="1" i="0" u="none" strike="noStrike" kern="3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Mario Delgado Murillo</a:t>
          </a:r>
          <a:endParaRPr lang="es-ES" sz="1200" b="1" i="0" u="none" strike="noStrike" kern="30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200" b="1" kern="30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200" b="1" kern="3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</a:t>
          </a:r>
          <a:r>
            <a:rPr lang="es-ES" sz="1200" b="1" kern="3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Administrativo </a:t>
          </a:r>
        </a:p>
        <a:p>
          <a:pPr algn="ctr">
            <a:lnSpc>
              <a:spcPts val="7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1034148</xdr:colOff>
      <xdr:row>91</xdr:row>
      <xdr:rowOff>265793</xdr:rowOff>
    </xdr:from>
    <xdr:to>
      <xdr:col>9</xdr:col>
      <xdr:colOff>730250</xdr:colOff>
      <xdr:row>101</xdr:row>
      <xdr:rowOff>127000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8606523" y="27904168"/>
          <a:ext cx="3299727" cy="2004332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____________________________________</a:t>
          </a:r>
        </a:p>
        <a:p>
          <a:pPr algn="ctr">
            <a:lnSpc>
              <a:spcPts val="7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r>
            <a:rPr lang="es-ES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Mtra. Areli Gallegos Ibarra</a:t>
          </a:r>
        </a:p>
        <a:p>
          <a:pPr algn="ctr"/>
          <a:r>
            <a:rPr lang="es-ES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Directora</a:t>
          </a:r>
          <a:r>
            <a:rPr lang="es-ES" sz="12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121227</xdr:rowOff>
    </xdr:from>
    <xdr:to>
      <xdr:col>2</xdr:col>
      <xdr:colOff>1246909</xdr:colOff>
      <xdr:row>7</xdr:row>
      <xdr:rowOff>0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121227"/>
          <a:ext cx="2078182" cy="128154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1125683</xdr:colOff>
      <xdr:row>1</xdr:row>
      <xdr:rowOff>51953</xdr:rowOff>
    </xdr:from>
    <xdr:to>
      <xdr:col>9</xdr:col>
      <xdr:colOff>779319</xdr:colOff>
      <xdr:row>7</xdr:row>
      <xdr:rowOff>51954</xdr:rowOff>
    </xdr:to>
    <xdr:pic>
      <xdr:nvPicPr>
        <xdr:cNvPr id="13" name="Imagen 1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9836728" y="242453"/>
          <a:ext cx="2130136" cy="1212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1961285</xdr:colOff>
      <xdr:row>95</xdr:row>
      <xdr:rowOff>20547</xdr:rowOff>
    </xdr:from>
    <xdr:to>
      <xdr:col>5</xdr:col>
      <xdr:colOff>259773</xdr:colOff>
      <xdr:row>106</xdr:row>
      <xdr:rowOff>98100</xdr:rowOff>
    </xdr:to>
    <xdr:sp macro="" textlink="">
      <xdr:nvSpPr>
        <xdr:cNvPr id="2" name="2 CuadroTexto">
          <a:extLst>
            <a:ext uri="{FF2B5EF4-FFF2-40B4-BE49-F238E27FC236}">
              <a16:creationId xmlns="" xmlns:a16="http://schemas.microsoft.com/office/drawing/2014/main" id="{706ADDA8-6B72-4A29-ADB3-3AE336C4B913}"/>
            </a:ext>
          </a:extLst>
        </xdr:cNvPr>
        <xdr:cNvSpPr txBox="1"/>
      </xdr:nvSpPr>
      <xdr:spPr>
        <a:xfrm>
          <a:off x="2723285" y="34379820"/>
          <a:ext cx="4100079" cy="217305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</a:t>
          </a:r>
        </a:p>
        <a:p>
          <a:pPr algn="ctr">
            <a:lnSpc>
              <a:spcPts val="8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</a:t>
          </a:r>
          <a:r>
            <a:rPr lang="es-ES" sz="1400" b="1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Mascote Suárez </a:t>
          </a:r>
          <a:endParaRPr lang="es-ES" sz="14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Recusos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Financieros</a:t>
          </a:r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400" b="0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606136</xdr:colOff>
      <xdr:row>94</xdr:row>
      <xdr:rowOff>75497</xdr:rowOff>
    </xdr:from>
    <xdr:to>
      <xdr:col>10</xdr:col>
      <xdr:colOff>0</xdr:colOff>
      <xdr:row>106</xdr:row>
      <xdr:rowOff>2163</xdr:rowOff>
    </xdr:to>
    <xdr:sp macro="" textlink="">
      <xdr:nvSpPr>
        <xdr:cNvPr id="3" name="3 CuadroTexto">
          <a:extLst>
            <a:ext uri="{FF2B5EF4-FFF2-40B4-BE49-F238E27FC236}">
              <a16:creationId xmlns="" xmlns:a16="http://schemas.microsoft.com/office/drawing/2014/main" id="{7DAF984E-4477-4B67-B68F-35DB10D700EC}"/>
            </a:ext>
          </a:extLst>
        </xdr:cNvPr>
        <xdr:cNvSpPr txBox="1"/>
      </xdr:nvSpPr>
      <xdr:spPr>
        <a:xfrm>
          <a:off x="9646227" y="34244270"/>
          <a:ext cx="3320142" cy="221266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  <a:spcBef>
              <a:spcPts val="400"/>
            </a:spcBef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  <a:endParaRPr lang="es-ES" sz="14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ctr" defTabSz="914400" eaLnBrk="1" fontAlgn="auto" latinLnBrk="0" hangingPunct="1">
            <a:lnSpc>
              <a:spcPts val="700"/>
            </a:lnSpc>
            <a:spcBef>
              <a:spcPts val="2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400" b="1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ctr" defTabSz="914400" eaLnBrk="1" fontAlgn="auto" latinLnBrk="0" hangingPunct="1">
            <a:lnSpc>
              <a:spcPts val="700"/>
            </a:lnSpc>
            <a:spcBef>
              <a:spcPts val="2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400" b="1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Mtra. Areli Gallegos Ibarra</a:t>
          </a:r>
        </a:p>
        <a:p>
          <a:pPr algn="ctr">
            <a:lnSpc>
              <a:spcPts val="1100"/>
            </a:lnSpc>
            <a:spcBef>
              <a:spcPts val="400"/>
            </a:spcBef>
          </a:pPr>
          <a:r>
            <a:rPr lang="es-ES" sz="1400" b="1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algn="ctr">
            <a:lnSpc>
              <a:spcPts val="600"/>
            </a:lnSpc>
          </a:pPr>
          <a:endParaRPr lang="es-ES" sz="1400" b="1">
            <a:latin typeface="Arial" pitchFamily="34" charset="0"/>
            <a:cs typeface="Arial" pitchFamily="34" charset="0"/>
          </a:endParaRPr>
        </a:p>
        <a:p>
          <a:pPr fontAlgn="base">
            <a:lnSpc>
              <a:spcPts val="600"/>
            </a:lnSpc>
          </a:pPr>
          <a:endParaRPr lang="es-ES" sz="1400" b="0" i="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77326</xdr:colOff>
      <xdr:row>94</xdr:row>
      <xdr:rowOff>188690</xdr:rowOff>
    </xdr:from>
    <xdr:to>
      <xdr:col>7</xdr:col>
      <xdr:colOff>618945</xdr:colOff>
      <xdr:row>106</xdr:row>
      <xdr:rowOff>147993</xdr:rowOff>
    </xdr:to>
    <xdr:sp macro="" textlink="">
      <xdr:nvSpPr>
        <xdr:cNvPr id="4" name="5 CuadroTexto">
          <a:extLst>
            <a:ext uri="{FF2B5EF4-FFF2-40B4-BE49-F238E27FC236}">
              <a16:creationId xmlns="" xmlns:a16="http://schemas.microsoft.com/office/drawing/2014/main" id="{2E86E37E-705F-45AD-939F-5A2668C2A584}"/>
            </a:ext>
          </a:extLst>
        </xdr:cNvPr>
        <xdr:cNvSpPr txBox="1"/>
      </xdr:nvSpPr>
      <xdr:spPr>
        <a:xfrm>
          <a:off x="6640917" y="34357463"/>
          <a:ext cx="3018119" cy="224530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</a:t>
          </a:r>
        </a:p>
        <a:p>
          <a:pPr algn="ctr">
            <a:lnSpc>
              <a:spcPts val="1000"/>
            </a:lnSpc>
          </a:pPr>
          <a:endParaRPr lang="es-ES" sz="1400" b="1" i="0" u="none" strike="noStrike" kern="120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400" b="1" i="0" u="none" strike="noStrike" kern="12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Mario Delgado Murillo </a:t>
          </a:r>
        </a:p>
        <a:p>
          <a:pPr algn="ctr">
            <a:lnSpc>
              <a:spcPts val="600"/>
            </a:lnSpc>
          </a:pPr>
          <a:endParaRPr lang="es-ES" sz="1400" b="1" kern="120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>
            <a:lnSpc>
              <a:spcPts val="600"/>
            </a:lnSpc>
          </a:pPr>
          <a:r>
            <a:rPr lang="es-ES" sz="1400" b="1" kern="12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 Administrativo</a:t>
          </a:r>
        </a:p>
        <a:p>
          <a:pPr>
            <a:lnSpc>
              <a:spcPts val="900"/>
            </a:lnSpc>
          </a:pPr>
          <a:endParaRPr lang="es-ES" sz="1400" b="0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94</xdr:row>
      <xdr:rowOff>158770</xdr:rowOff>
    </xdr:from>
    <xdr:to>
      <xdr:col>2</xdr:col>
      <xdr:colOff>2138632</xdr:colOff>
      <xdr:row>105</xdr:row>
      <xdr:rowOff>190499</xdr:rowOff>
    </xdr:to>
    <xdr:sp macro="" textlink="">
      <xdr:nvSpPr>
        <xdr:cNvPr id="5" name="6 CuadroTexto">
          <a:extLst>
            <a:ext uri="{FF2B5EF4-FFF2-40B4-BE49-F238E27FC236}">
              <a16:creationId xmlns="" xmlns:a16="http://schemas.microsoft.com/office/drawing/2014/main" id="{C0E15DA3-DE19-4EFF-89C7-B40ECACC708D}"/>
            </a:ext>
          </a:extLst>
        </xdr:cNvPr>
        <xdr:cNvSpPr txBox="1"/>
      </xdr:nvSpPr>
      <xdr:spPr>
        <a:xfrm>
          <a:off x="17972" y="30369195"/>
          <a:ext cx="2875471" cy="220630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Elaboró:</a:t>
          </a: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 </a:t>
          </a:r>
        </a:p>
        <a:p>
          <a:pPr algn="ctr">
            <a:lnSpc>
              <a:spcPts val="700"/>
            </a:lnSpc>
          </a:pPr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de Recursos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>
            <a:lnSpc>
              <a:spcPts val="700"/>
            </a:lnSpc>
          </a:pPr>
          <a:endParaRPr lang="es-ES" sz="14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Financieros </a:t>
          </a:r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100"/>
            </a:lnSpc>
          </a:pPr>
          <a:endParaRPr lang="es-ES" sz="14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400" b="0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</xdr:row>
      <xdr:rowOff>86591</xdr:rowOff>
    </xdr:from>
    <xdr:to>
      <xdr:col>2</xdr:col>
      <xdr:colOff>1454726</xdr:colOff>
      <xdr:row>6</xdr:row>
      <xdr:rowOff>28451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277091"/>
          <a:ext cx="2216726" cy="96981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207818</xdr:colOff>
      <xdr:row>1</xdr:row>
      <xdr:rowOff>121228</xdr:rowOff>
    </xdr:from>
    <xdr:to>
      <xdr:col>9</xdr:col>
      <xdr:colOff>987135</xdr:colOff>
      <xdr:row>7</xdr:row>
      <xdr:rowOff>37111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10529454" y="311728"/>
          <a:ext cx="2337954" cy="1143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78</xdr:row>
      <xdr:rowOff>234043</xdr:rowOff>
    </xdr:from>
    <xdr:to>
      <xdr:col>2</xdr:col>
      <xdr:colOff>1974272</xdr:colOff>
      <xdr:row>90</xdr:row>
      <xdr:rowOff>56029</xdr:rowOff>
    </xdr:to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0" y="24721952"/>
          <a:ext cx="2615045" cy="2333122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Elaboro:</a:t>
          </a: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</a:t>
          </a:r>
        </a:p>
        <a:p>
          <a:pPr algn="ctr">
            <a:lnSpc>
              <a:spcPts val="6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</a:p>
        <a:p>
          <a:pPr algn="ctr">
            <a:lnSpc>
              <a:spcPts val="6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de Recursos </a:t>
          </a:r>
        </a:p>
        <a:p>
          <a:pPr algn="ctr">
            <a:lnSpc>
              <a:spcPts val="7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Financieros </a:t>
          </a:r>
        </a:p>
        <a:p>
          <a:pPr algn="ctr">
            <a:lnSpc>
              <a:spcPts val="7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1939636</xdr:colOff>
      <xdr:row>79</xdr:row>
      <xdr:rowOff>48245</xdr:rowOff>
    </xdr:from>
    <xdr:to>
      <xdr:col>4</xdr:col>
      <xdr:colOff>450273</xdr:colOff>
      <xdr:row>90</xdr:row>
      <xdr:rowOff>93067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SpPr txBox="1"/>
      </xdr:nvSpPr>
      <xdr:spPr>
        <a:xfrm>
          <a:off x="2580409" y="24397609"/>
          <a:ext cx="3602182" cy="231350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4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____________________________________</a:t>
          </a:r>
        </a:p>
        <a:p>
          <a:pPr algn="ctr">
            <a:lnSpc>
              <a:spcPts val="14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 Mascote Suárez</a:t>
          </a:r>
          <a:endParaRPr lang="es-ES" sz="12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4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 Recursos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Financieros </a:t>
          </a: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330282</xdr:colOff>
      <xdr:row>79</xdr:row>
      <xdr:rowOff>10267</xdr:rowOff>
    </xdr:from>
    <xdr:to>
      <xdr:col>6</xdr:col>
      <xdr:colOff>1032904</xdr:colOff>
      <xdr:row>90</xdr:row>
      <xdr:rowOff>93359</xdr:rowOff>
    </xdr:to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6062600" y="24359631"/>
          <a:ext cx="2624940" cy="235177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marR="0" lvl="0" indent="0" algn="ctr" defTabSz="91440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2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Ing. Mario Delgado Murillo </a:t>
          </a:r>
          <a:endParaRPr lang="es-ES" sz="1200" b="1" spc="0" noProof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spc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 spc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</a:t>
          </a:r>
          <a:r>
            <a:rPr lang="es-ES" sz="1200" b="1" spc="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Administrativo </a:t>
          </a: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900546</xdr:colOff>
      <xdr:row>78</xdr:row>
      <xdr:rowOff>138552</xdr:rowOff>
    </xdr:from>
    <xdr:to>
      <xdr:col>9</xdr:col>
      <xdr:colOff>68035</xdr:colOff>
      <xdr:row>89</xdr:row>
      <xdr:rowOff>184895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8555182" y="24245461"/>
          <a:ext cx="2648444" cy="236697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</a:t>
          </a:r>
          <a:endParaRPr lang="es-ES" sz="1200" b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ctr"/>
          <a:r>
            <a:rPr lang="es-ES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Mtra.</a:t>
          </a:r>
          <a:r>
            <a:rPr lang="es-ES" sz="12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Areli Gallegos Ibarra</a:t>
          </a:r>
          <a:r>
            <a:rPr lang="es-ES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/>
          <a:r>
            <a:rPr lang="es-ES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167004</xdr:rowOff>
    </xdr:from>
    <xdr:to>
      <xdr:col>2</xdr:col>
      <xdr:colOff>865910</xdr:colOff>
      <xdr:row>5</xdr:row>
      <xdr:rowOff>173182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1" y="167004"/>
          <a:ext cx="1506682" cy="10279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675408</xdr:colOff>
      <xdr:row>1</xdr:row>
      <xdr:rowOff>69272</xdr:rowOff>
    </xdr:from>
    <xdr:to>
      <xdr:col>8</xdr:col>
      <xdr:colOff>1160317</xdr:colOff>
      <xdr:row>6</xdr:row>
      <xdr:rowOff>173182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9438408" y="259772"/>
          <a:ext cx="1645227" cy="11430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74</xdr:row>
      <xdr:rowOff>76200</xdr:rowOff>
    </xdr:from>
    <xdr:to>
      <xdr:col>4</xdr:col>
      <xdr:colOff>1352550</xdr:colOff>
      <xdr:row>82</xdr:row>
      <xdr:rowOff>182656</xdr:rowOff>
    </xdr:to>
    <xdr:sp macro="" textlink="">
      <xdr:nvSpPr>
        <xdr:cNvPr id="8" name="7 CuadroTexto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2628902" y="17678400"/>
          <a:ext cx="2590798" cy="170665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1400" b="1" i="0" u="none" strike="noStrike" kern="100" spc="2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endParaRPr lang="es-ES" sz="1400" b="1" i="0" u="none" strike="noStrike" kern="100" spc="2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r>
            <a:rPr lang="es-ES" sz="1400" b="1" i="0" u="none" strike="noStrike" kern="100" spc="20">
              <a:solidFill>
                <a:schemeClr val="dk1"/>
              </a:solidFill>
              <a:latin typeface="+mn-lt"/>
              <a:ea typeface="+mn-ea"/>
              <a:cs typeface="+mn-cs"/>
            </a:rPr>
            <a:t>Elaboro:</a:t>
          </a:r>
        </a:p>
        <a:p>
          <a:pPr>
            <a:lnSpc>
              <a:spcPts val="500"/>
            </a:lnSpc>
          </a:pPr>
          <a:endParaRPr lang="es-ES" sz="1400" b="1" i="0" u="none" strike="noStrike" kern="100" spc="2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400" b="1" i="0" u="none" strike="noStrike" kern="100" spc="2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400" b="1" i="0" u="none" strike="noStrike" kern="100" spc="2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400" b="1" i="0" u="none" strike="noStrike" kern="100" spc="2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400" b="1" i="0" u="none" strike="noStrike" kern="100" spc="2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400" b="1" i="0" u="none" strike="noStrike" kern="100" spc="2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400" b="1" i="0" u="none" strike="noStrike" kern="100" spc="2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400" b="1" i="0" u="none" strike="noStrike" kern="100" spc="2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400" b="1" i="0" u="none" strike="noStrike" kern="100" spc="2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400" b="1" i="0" u="none" strike="noStrike" kern="100" spc="2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400" b="1" i="0" u="none" strike="noStrike" kern="100" spc="2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400" b="1" i="0" u="none" strike="noStrike" kern="100" spc="20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</a:t>
          </a:r>
        </a:p>
        <a:p>
          <a:pPr algn="ctr">
            <a:lnSpc>
              <a:spcPts val="1100"/>
            </a:lnSpc>
          </a:pPr>
          <a:endParaRPr lang="es-ES" sz="1400" b="1" i="0" u="none" strike="noStrike" kern="100" spc="2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400" b="1" kern="100" spc="20">
              <a:solidFill>
                <a:schemeClr val="dk1"/>
              </a:solidFill>
              <a:latin typeface="+mn-lt"/>
              <a:ea typeface="+mn-ea"/>
              <a:cs typeface="+mn-cs"/>
            </a:rPr>
            <a:t>C.P. Ariana</a:t>
          </a:r>
          <a:r>
            <a:rPr lang="es-ES" sz="1400" b="1" kern="100" spc="20" baseline="0">
              <a:solidFill>
                <a:schemeClr val="dk1"/>
              </a:solidFill>
              <a:latin typeface="+mn-lt"/>
              <a:ea typeface="+mn-ea"/>
              <a:cs typeface="+mn-cs"/>
            </a:rPr>
            <a:t> María Punzo Núñez</a:t>
          </a:r>
          <a:endParaRPr lang="es-ES" sz="1400" b="1" kern="100" spc="2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400" b="1" kern="100" spc="20">
              <a:solidFill>
                <a:schemeClr val="dk1"/>
              </a:solidFill>
              <a:latin typeface="+mn-lt"/>
              <a:ea typeface="+mn-ea"/>
              <a:cs typeface="+mn-cs"/>
            </a:rPr>
            <a:t>Analista de Recursos Financieros </a:t>
          </a: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700"/>
            </a:lnSpc>
          </a:pPr>
          <a:endParaRPr lang="es-ES" sz="1100"/>
        </a:p>
      </xdr:txBody>
    </xdr:sp>
    <xdr:clientData/>
  </xdr:twoCellAnchor>
  <xdr:twoCellAnchor>
    <xdr:from>
      <xdr:col>4</xdr:col>
      <xdr:colOff>1570267</xdr:colOff>
      <xdr:row>74</xdr:row>
      <xdr:rowOff>79002</xdr:rowOff>
    </xdr:from>
    <xdr:to>
      <xdr:col>5</xdr:col>
      <xdr:colOff>666750</xdr:colOff>
      <xdr:row>82</xdr:row>
      <xdr:rowOff>193461</xdr:rowOff>
    </xdr:to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5437417" y="17681202"/>
          <a:ext cx="2535008" cy="171465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r>
            <a:rPr lang="es-ES" sz="14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Revisó:</a:t>
          </a: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4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</a:t>
          </a:r>
        </a:p>
        <a:p>
          <a:pPr algn="ctr">
            <a:lnSpc>
              <a:spcPts val="11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400" b="1">
              <a:solidFill>
                <a:schemeClr val="dk1"/>
              </a:solidFill>
              <a:latin typeface="+mn-lt"/>
              <a:ea typeface="+mn-ea"/>
              <a:cs typeface="+mn-cs"/>
            </a:rPr>
            <a:t>C.P. Efraín Mascote Suárez</a:t>
          </a:r>
        </a:p>
        <a:p>
          <a:pPr algn="ctr">
            <a:lnSpc>
              <a:spcPts val="1100"/>
            </a:lnSpc>
          </a:pPr>
          <a:r>
            <a:rPr lang="es-ES" sz="1400" b="1">
              <a:solidFill>
                <a:schemeClr val="dk1"/>
              </a:solidFill>
              <a:latin typeface="+mn-lt"/>
              <a:ea typeface="+mn-ea"/>
              <a:cs typeface="+mn-cs"/>
            </a:rPr>
            <a:t>Jefe del Departamento </a:t>
          </a:r>
        </a:p>
        <a:p>
          <a:pPr algn="ctr">
            <a:lnSpc>
              <a:spcPts val="1100"/>
            </a:lnSpc>
          </a:pPr>
          <a:r>
            <a:rPr lang="es-ES" sz="1400" b="1">
              <a:solidFill>
                <a:schemeClr val="dk1"/>
              </a:solidFill>
              <a:latin typeface="+mn-lt"/>
              <a:ea typeface="+mn-ea"/>
              <a:cs typeface="+mn-cs"/>
            </a:rPr>
            <a:t>Recursos Financieros</a:t>
          </a:r>
        </a:p>
        <a:p>
          <a:pPr algn="ctr">
            <a:lnSpc>
              <a:spcPts val="900"/>
            </a:lnSpc>
          </a:pPr>
          <a:endParaRPr lang="es-ES" sz="10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>
    <xdr:from>
      <xdr:col>5</xdr:col>
      <xdr:colOff>966109</xdr:colOff>
      <xdr:row>74</xdr:row>
      <xdr:rowOff>74837</xdr:rowOff>
    </xdr:from>
    <xdr:to>
      <xdr:col>6</xdr:col>
      <xdr:colOff>47625</xdr:colOff>
      <xdr:row>82</xdr:row>
      <xdr:rowOff>190500</xdr:rowOff>
    </xdr:to>
    <xdr:sp macro="" textlink="">
      <xdr:nvSpPr>
        <xdr:cNvPr id="10" name="9 CuadroTexto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8271784" y="17677037"/>
          <a:ext cx="2691491" cy="171586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r>
            <a:rPr lang="es-ES" sz="14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Aprobó:</a:t>
          </a: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7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4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</a:t>
          </a:r>
        </a:p>
        <a:p>
          <a:pPr algn="ctr">
            <a:lnSpc>
              <a:spcPts val="11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400" b="1">
              <a:solidFill>
                <a:schemeClr val="dk1"/>
              </a:solidFill>
              <a:latin typeface="+mn-lt"/>
              <a:ea typeface="+mn-ea"/>
              <a:cs typeface="+mn-cs"/>
            </a:rPr>
            <a:t>In</a:t>
          </a:r>
          <a:r>
            <a:rPr lang="es-ES" sz="14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g. Mario Delgado Murillo</a:t>
          </a:r>
          <a:endParaRPr lang="es-ES" sz="14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400" b="1">
              <a:solidFill>
                <a:schemeClr val="dk1"/>
              </a:solidFill>
              <a:latin typeface="+mn-lt"/>
              <a:ea typeface="+mn-ea"/>
              <a:cs typeface="+mn-cs"/>
            </a:rPr>
            <a:t>Delegado Administrativo</a:t>
          </a: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>
    <xdr:from>
      <xdr:col>6</xdr:col>
      <xdr:colOff>122464</xdr:colOff>
      <xdr:row>74</xdr:row>
      <xdr:rowOff>71239</xdr:rowOff>
    </xdr:from>
    <xdr:to>
      <xdr:col>11</xdr:col>
      <xdr:colOff>0</xdr:colOff>
      <xdr:row>83</xdr:row>
      <xdr:rowOff>0</xdr:rowOff>
    </xdr:to>
    <xdr:sp macro="" textlink="">
      <xdr:nvSpPr>
        <xdr:cNvPr id="11" name="10 CuadroTexto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049000" y="17964632"/>
          <a:ext cx="3328308" cy="171129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indent="0" algn="ctr">
            <a:lnSpc>
              <a:spcPts val="900"/>
            </a:lnSpc>
          </a:pPr>
          <a:r>
            <a:rPr lang="es-ES" sz="14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Autorizó:</a:t>
          </a:r>
        </a:p>
        <a:p>
          <a:pPr marL="0" indent="0" algn="ctr">
            <a:lnSpc>
              <a:spcPts val="9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9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9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9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9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9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9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900"/>
            </a:lnSpc>
          </a:pPr>
          <a:r>
            <a:rPr lang="es-ES" sz="14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</a:t>
          </a:r>
        </a:p>
        <a:p>
          <a:pPr marL="0" indent="0" algn="ctr">
            <a:lnSpc>
              <a:spcPts val="900"/>
            </a:lnSpc>
          </a:pPr>
          <a:endParaRPr lang="es-ES" sz="1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Mtra. Areli Gallegos Ibarra</a:t>
          </a:r>
        </a:p>
        <a:p>
          <a:pPr marL="0" marR="0" lvl="0" indent="0" algn="ctr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Directora General</a:t>
          </a:r>
        </a:p>
        <a:p>
          <a:pPr fontAlgn="base">
            <a:lnSpc>
              <a:spcPts val="1100"/>
            </a:lnSpc>
          </a:pPr>
          <a:endParaRPr lang="es-E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100"/>
        </a:p>
      </xdr:txBody>
    </xdr:sp>
    <xdr:clientData/>
  </xdr:twoCellAnchor>
  <xdr:twoCellAnchor editAs="oneCell">
    <xdr:from>
      <xdr:col>0</xdr:col>
      <xdr:colOff>0</xdr:colOff>
      <xdr:row>0</xdr:row>
      <xdr:rowOff>66675</xdr:rowOff>
    </xdr:from>
    <xdr:to>
      <xdr:col>4</xdr:col>
      <xdr:colOff>658345</xdr:colOff>
      <xdr:row>4</xdr:row>
      <xdr:rowOff>9525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2162175" y="66675"/>
          <a:ext cx="1866900" cy="9715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1390649</xdr:colOff>
      <xdr:row>0</xdr:row>
      <xdr:rowOff>123824</xdr:rowOff>
    </xdr:from>
    <xdr:to>
      <xdr:col>11</xdr:col>
      <xdr:colOff>19049</xdr:colOff>
      <xdr:row>5</xdr:row>
      <xdr:rowOff>19049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12801599" y="123824"/>
          <a:ext cx="2019300" cy="1114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13614</xdr:colOff>
      <xdr:row>68</xdr:row>
      <xdr:rowOff>0</xdr:rowOff>
    </xdr:from>
    <xdr:to>
      <xdr:col>2</xdr:col>
      <xdr:colOff>1592036</xdr:colOff>
      <xdr:row>79</xdr:row>
      <xdr:rowOff>79767</xdr:rowOff>
    </xdr:to>
    <xdr:sp macro="" textlink="">
      <xdr:nvSpPr>
        <xdr:cNvPr id="3" name="11 CuadroTexto">
          <a:extLst>
            <a:ext uri="{FF2B5EF4-FFF2-40B4-BE49-F238E27FC236}">
              <a16:creationId xmlns="" xmlns:a16="http://schemas.microsoft.com/office/drawing/2014/main" id="{7415FCBC-A891-4475-BC06-F65D8D6D295E}"/>
            </a:ext>
          </a:extLst>
        </xdr:cNvPr>
        <xdr:cNvSpPr txBox="1"/>
      </xdr:nvSpPr>
      <xdr:spPr>
        <a:xfrm>
          <a:off x="1061364" y="12192000"/>
          <a:ext cx="2083247" cy="217526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1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Elaboró:</a:t>
          </a: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1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1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11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 </a:t>
          </a:r>
        </a:p>
        <a:p>
          <a:pPr algn="ctr">
            <a:lnSpc>
              <a:spcPts val="700"/>
            </a:lnSpc>
          </a:pPr>
          <a:endParaRPr lang="es-ES" sz="11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1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de Recursos</a:t>
          </a:r>
          <a:r>
            <a:rPr lang="es-ES" sz="11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>
            <a:lnSpc>
              <a:spcPts val="700"/>
            </a:lnSpc>
          </a:pPr>
          <a:endParaRPr lang="es-ES" sz="11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1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Financieros</a:t>
          </a:r>
          <a:endParaRPr lang="es-ES" sz="11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100"/>
            </a:lnSpc>
          </a:pPr>
          <a:endParaRPr lang="es-ES" sz="14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400" b="0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1483188</xdr:colOff>
      <xdr:row>68</xdr:row>
      <xdr:rowOff>0</xdr:rowOff>
    </xdr:from>
    <xdr:to>
      <xdr:col>3</xdr:col>
      <xdr:colOff>1074964</xdr:colOff>
      <xdr:row>79</xdr:row>
      <xdr:rowOff>176894</xdr:rowOff>
    </xdr:to>
    <xdr:sp macro="" textlink="">
      <xdr:nvSpPr>
        <xdr:cNvPr id="4" name="12 CuadroTexto">
          <a:extLst>
            <a:ext uri="{FF2B5EF4-FFF2-40B4-BE49-F238E27FC236}">
              <a16:creationId xmlns="" xmlns:a16="http://schemas.microsoft.com/office/drawing/2014/main" id="{1EEAFB1B-937B-45F8-A5E8-AC8B051E4364}"/>
            </a:ext>
          </a:extLst>
        </xdr:cNvPr>
        <xdr:cNvSpPr txBox="1"/>
      </xdr:nvSpPr>
      <xdr:spPr>
        <a:xfrm>
          <a:off x="3140538" y="12192000"/>
          <a:ext cx="1049101" cy="227239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1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400"/>
            </a:lnSpc>
          </a:pPr>
          <a:r>
            <a:rPr lang="es-ES" sz="11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_________________________________</a:t>
          </a:r>
        </a:p>
        <a:p>
          <a:pPr algn="ctr">
            <a:lnSpc>
              <a:spcPts val="1400"/>
            </a:lnSpc>
          </a:pPr>
          <a:r>
            <a:rPr lang="es-ES" sz="11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 Mascote</a:t>
          </a:r>
          <a:r>
            <a:rPr lang="es-ES" sz="11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Suárez </a:t>
          </a:r>
        </a:p>
        <a:p>
          <a:pPr algn="ctr">
            <a:lnSpc>
              <a:spcPts val="1400"/>
            </a:lnSpc>
          </a:pPr>
          <a:r>
            <a:rPr lang="es-ES" sz="11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 Recursos</a:t>
          </a:r>
          <a:r>
            <a:rPr lang="es-ES" sz="11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Financieros </a:t>
          </a:r>
          <a:r>
            <a:rPr lang="es-ES" sz="11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>
            <a:lnSpc>
              <a:spcPts val="14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 b="0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1102188</xdr:colOff>
      <xdr:row>68</xdr:row>
      <xdr:rowOff>40822</xdr:rowOff>
    </xdr:from>
    <xdr:to>
      <xdr:col>6</xdr:col>
      <xdr:colOff>367388</xdr:colOff>
      <xdr:row>80</xdr:row>
      <xdr:rowOff>125</xdr:rowOff>
    </xdr:to>
    <xdr:sp macro="" textlink="">
      <xdr:nvSpPr>
        <xdr:cNvPr id="5" name="13 CuadroTexto">
          <a:extLst>
            <a:ext uri="{FF2B5EF4-FFF2-40B4-BE49-F238E27FC236}">
              <a16:creationId xmlns="" xmlns:a16="http://schemas.microsoft.com/office/drawing/2014/main" id="{B9F5D263-48CC-43D4-927D-3D9BDFDBA552}"/>
            </a:ext>
          </a:extLst>
        </xdr:cNvPr>
        <xdr:cNvSpPr txBox="1"/>
      </xdr:nvSpPr>
      <xdr:spPr>
        <a:xfrm>
          <a:off x="4188288" y="12232822"/>
          <a:ext cx="2465600" cy="224530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1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1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11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Mario Delgado Murillo</a:t>
          </a:r>
          <a:r>
            <a:rPr lang="es-ES" sz="1100" b="1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1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 Administrativo </a:t>
          </a:r>
        </a:p>
        <a:p>
          <a:pPr algn="ctr">
            <a:lnSpc>
              <a:spcPts val="700"/>
            </a:lnSpc>
          </a:pPr>
          <a:endParaRPr lang="es-ES" sz="11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4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400" b="0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301625</xdr:colOff>
      <xdr:row>67</xdr:row>
      <xdr:rowOff>52158</xdr:rowOff>
    </xdr:from>
    <xdr:to>
      <xdr:col>9</xdr:col>
      <xdr:colOff>1</xdr:colOff>
      <xdr:row>80</xdr:row>
      <xdr:rowOff>135162</xdr:rowOff>
    </xdr:to>
    <xdr:sp macro="" textlink="">
      <xdr:nvSpPr>
        <xdr:cNvPr id="6" name="15 CuadroTexto">
          <a:extLst>
            <a:ext uri="{FF2B5EF4-FFF2-40B4-BE49-F238E27FC236}">
              <a16:creationId xmlns="" xmlns:a16="http://schemas.microsoft.com/office/drawing/2014/main" id="{806470A6-7C61-42D5-BE9B-8CF2D36D3E61}"/>
            </a:ext>
          </a:extLst>
        </xdr:cNvPr>
        <xdr:cNvSpPr txBox="1"/>
      </xdr:nvSpPr>
      <xdr:spPr>
        <a:xfrm>
          <a:off x="6588125" y="12053658"/>
          <a:ext cx="2841626" cy="255950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11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11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</a:t>
          </a:r>
        </a:p>
        <a:p>
          <a:pPr algn="ctr">
            <a:lnSpc>
              <a:spcPts val="700"/>
            </a:lnSpc>
          </a:pPr>
          <a:endParaRPr lang="es-ES" sz="1100" b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ctr"/>
          <a:r>
            <a:rPr lang="es-ES" sz="11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Mtra. Areli Gallegos Ibarra</a:t>
          </a:r>
        </a:p>
        <a:p>
          <a:pPr algn="ctr"/>
          <a:r>
            <a:rPr lang="es-ES" sz="11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2</xdr:row>
      <xdr:rowOff>114300</xdr:rowOff>
    </xdr:to>
    <xdr:pic>
      <xdr:nvPicPr>
        <xdr:cNvPr id="7" name="Imagen 1" descr="logos 2014">
          <a:extLst>
            <a:ext uri="{FF2B5EF4-FFF2-40B4-BE49-F238E27FC236}">
              <a16:creationId xmlns="" xmlns:a16="http://schemas.microsoft.com/office/drawing/2014/main" id="{F379D826-8D06-4C90-B29A-32B03BCED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 r="32948"/>
        <a:stretch>
          <a:fillRect/>
        </a:stretch>
      </xdr:blipFill>
      <xdr:spPr bwMode="auto">
        <a:xfrm>
          <a:off x="10477500" y="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789213</xdr:colOff>
      <xdr:row>5</xdr:row>
      <xdr:rowOff>95250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0"/>
          <a:ext cx="1796142" cy="11021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353786</xdr:colOff>
      <xdr:row>0</xdr:row>
      <xdr:rowOff>40820</xdr:rowOff>
    </xdr:from>
    <xdr:to>
      <xdr:col>8</xdr:col>
      <xdr:colOff>1034144</xdr:colOff>
      <xdr:row>5</xdr:row>
      <xdr:rowOff>163284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9647465" y="40820"/>
          <a:ext cx="1877786" cy="11293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533401</xdr:colOff>
      <xdr:row>0</xdr:row>
      <xdr:rowOff>47625</xdr:rowOff>
    </xdr:from>
    <xdr:to>
      <xdr:col>7</xdr:col>
      <xdr:colOff>533401</xdr:colOff>
      <xdr:row>4</xdr:row>
      <xdr:rowOff>100033</xdr:rowOff>
    </xdr:to>
    <xdr:pic>
      <xdr:nvPicPr>
        <xdr:cNvPr id="2" name="Picture 3">
          <a:extLst>
            <a:ext uri="{FF2B5EF4-FFF2-40B4-BE49-F238E27FC236}">
              <a16:creationId xmlns="" xmlns:a16="http://schemas.microsoft.com/office/drawing/2014/main" id="{3F99F684-C5E4-4685-9A3A-E74A75CAE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5976" y="47625"/>
          <a:ext cx="0" cy="890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76199</xdr:rowOff>
    </xdr:from>
    <xdr:to>
      <xdr:col>1</xdr:col>
      <xdr:colOff>38100</xdr:colOff>
      <xdr:row>4</xdr:row>
      <xdr:rowOff>14006</xdr:rowOff>
    </xdr:to>
    <xdr:pic>
      <xdr:nvPicPr>
        <xdr:cNvPr id="3" name="2 Imagen" descr="C:\Users\JJIMENEZ\Desktop\LogoSiFinancia.png">
          <a:extLst>
            <a:ext uri="{FF2B5EF4-FFF2-40B4-BE49-F238E27FC236}">
              <a16:creationId xmlns="" xmlns:a16="http://schemas.microsoft.com/office/drawing/2014/main" id="{DDC5AAC3-129B-4568-9F8A-1043592660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76199"/>
          <a:ext cx="0" cy="7760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65537</xdr:row>
      <xdr:rowOff>0</xdr:rowOff>
    </xdr:from>
    <xdr:to>
      <xdr:col>2</xdr:col>
      <xdr:colOff>1085850</xdr:colOff>
      <xdr:row>65537</xdr:row>
      <xdr:rowOff>0</xdr:rowOff>
    </xdr:to>
    <xdr:cxnSp macro="">
      <xdr:nvCxnSpPr>
        <xdr:cNvPr id="4" name="3 Conector recto">
          <a:extLst>
            <a:ext uri="{FF2B5EF4-FFF2-40B4-BE49-F238E27FC236}">
              <a16:creationId xmlns="" xmlns:a16="http://schemas.microsoft.com/office/drawing/2014/main" id="{B3A337C7-8570-4431-A25C-AD34C1508356}"/>
            </a:ext>
          </a:extLst>
        </xdr:cNvPr>
        <xdr:cNvCxnSpPr/>
      </xdr:nvCxnSpPr>
      <xdr:spPr>
        <a:xfrm>
          <a:off x="57150" y="11861063400"/>
          <a:ext cx="15430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65544</xdr:row>
      <xdr:rowOff>200025</xdr:rowOff>
    </xdr:from>
    <xdr:to>
      <xdr:col>2</xdr:col>
      <xdr:colOff>1524000</xdr:colOff>
      <xdr:row>65545</xdr:row>
      <xdr:rowOff>9526</xdr:rowOff>
    </xdr:to>
    <xdr:cxnSp macro="">
      <xdr:nvCxnSpPr>
        <xdr:cNvPr id="5" name="4 Conector recto">
          <a:extLst>
            <a:ext uri="{FF2B5EF4-FFF2-40B4-BE49-F238E27FC236}">
              <a16:creationId xmlns="" xmlns:a16="http://schemas.microsoft.com/office/drawing/2014/main" id="{C4A826D8-4B07-48AA-AAEF-DFB090D33BB4}"/>
            </a:ext>
          </a:extLst>
        </xdr:cNvPr>
        <xdr:cNvCxnSpPr/>
      </xdr:nvCxnSpPr>
      <xdr:spPr>
        <a:xfrm flipV="1">
          <a:off x="38100" y="11862730275"/>
          <a:ext cx="2000250" cy="1905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</xdr:colOff>
      <xdr:row>65544</xdr:row>
      <xdr:rowOff>200025</xdr:rowOff>
    </xdr:from>
    <xdr:to>
      <xdr:col>5</xdr:col>
      <xdr:colOff>266700</xdr:colOff>
      <xdr:row>65544</xdr:row>
      <xdr:rowOff>200025</xdr:rowOff>
    </xdr:to>
    <xdr:cxnSp macro="">
      <xdr:nvCxnSpPr>
        <xdr:cNvPr id="6" name="5 Conector recto">
          <a:extLst>
            <a:ext uri="{FF2B5EF4-FFF2-40B4-BE49-F238E27FC236}">
              <a16:creationId xmlns="" xmlns:a16="http://schemas.microsoft.com/office/drawing/2014/main" id="{FA451CC1-4938-415F-8C33-50A6DC64A05F}"/>
            </a:ext>
          </a:extLst>
        </xdr:cNvPr>
        <xdr:cNvCxnSpPr/>
      </xdr:nvCxnSpPr>
      <xdr:spPr>
        <a:xfrm>
          <a:off x="2438400" y="11862730275"/>
          <a:ext cx="17526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1819275</xdr:colOff>
      <xdr:row>65537</xdr:row>
      <xdr:rowOff>0</xdr:rowOff>
    </xdr:from>
    <xdr:to>
      <xdr:col>5</xdr:col>
      <xdr:colOff>57150</xdr:colOff>
      <xdr:row>65537</xdr:row>
      <xdr:rowOff>0</xdr:rowOff>
    </xdr:to>
    <xdr:cxnSp macro="">
      <xdr:nvCxnSpPr>
        <xdr:cNvPr id="7" name="6 Conector recto">
          <a:extLst>
            <a:ext uri="{FF2B5EF4-FFF2-40B4-BE49-F238E27FC236}">
              <a16:creationId xmlns="" xmlns:a16="http://schemas.microsoft.com/office/drawing/2014/main" id="{D5E9B048-C7EA-4F2A-8981-82FBE2D303AD}"/>
            </a:ext>
          </a:extLst>
        </xdr:cNvPr>
        <xdr:cNvCxnSpPr/>
      </xdr:nvCxnSpPr>
      <xdr:spPr>
        <a:xfrm>
          <a:off x="2333625" y="11861063400"/>
          <a:ext cx="1647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828675</xdr:colOff>
      <xdr:row>65545</xdr:row>
      <xdr:rowOff>0</xdr:rowOff>
    </xdr:from>
    <xdr:to>
      <xdr:col>8</xdr:col>
      <xdr:colOff>257175</xdr:colOff>
      <xdr:row>65545</xdr:row>
      <xdr:rowOff>28575</xdr:rowOff>
    </xdr:to>
    <xdr:cxnSp macro="">
      <xdr:nvCxnSpPr>
        <xdr:cNvPr id="8" name="7 Conector recto">
          <a:extLst>
            <a:ext uri="{FF2B5EF4-FFF2-40B4-BE49-F238E27FC236}">
              <a16:creationId xmlns="" xmlns:a16="http://schemas.microsoft.com/office/drawing/2014/main" id="{3BDA2E86-1D77-4A5A-B429-4F71A11764A8}"/>
            </a:ext>
          </a:extLst>
        </xdr:cNvPr>
        <xdr:cNvCxnSpPr/>
      </xdr:nvCxnSpPr>
      <xdr:spPr>
        <a:xfrm flipV="1">
          <a:off x="4695825" y="11862739800"/>
          <a:ext cx="1533525" cy="28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</xdr:colOff>
      <xdr:row>65537</xdr:row>
      <xdr:rowOff>9525</xdr:rowOff>
    </xdr:from>
    <xdr:to>
      <xdr:col>8</xdr:col>
      <xdr:colOff>161925</xdr:colOff>
      <xdr:row>65537</xdr:row>
      <xdr:rowOff>9526</xdr:rowOff>
    </xdr:to>
    <xdr:cxnSp macro="">
      <xdr:nvCxnSpPr>
        <xdr:cNvPr id="9" name="8 Conector recto">
          <a:extLst>
            <a:ext uri="{FF2B5EF4-FFF2-40B4-BE49-F238E27FC236}">
              <a16:creationId xmlns="" xmlns:a16="http://schemas.microsoft.com/office/drawing/2014/main" id="{3ED76703-9A67-4376-A262-C5F3D245889D}"/>
            </a:ext>
          </a:extLst>
        </xdr:cNvPr>
        <xdr:cNvCxnSpPr/>
      </xdr:nvCxnSpPr>
      <xdr:spPr>
        <a:xfrm flipV="1">
          <a:off x="4724400" y="11861072925"/>
          <a:ext cx="140970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32</xdr:row>
      <xdr:rowOff>101974</xdr:rowOff>
    </xdr:from>
    <xdr:to>
      <xdr:col>2</xdr:col>
      <xdr:colOff>1228724</xdr:colOff>
      <xdr:row>41</xdr:row>
      <xdr:rowOff>57150</xdr:rowOff>
    </xdr:to>
    <xdr:sp macro="" textlink="">
      <xdr:nvSpPr>
        <xdr:cNvPr id="11" name="11 CuadroTexto">
          <a:extLst>
            <a:ext uri="{FF2B5EF4-FFF2-40B4-BE49-F238E27FC236}">
              <a16:creationId xmlns="" xmlns:a16="http://schemas.microsoft.com/office/drawing/2014/main" id="{D8C73E43-9300-4EF8-BF14-7FE41C6582C0}"/>
            </a:ext>
          </a:extLst>
        </xdr:cNvPr>
        <xdr:cNvSpPr txBox="1"/>
      </xdr:nvSpPr>
      <xdr:spPr>
        <a:xfrm>
          <a:off x="0" y="6150349"/>
          <a:ext cx="1743074" cy="166967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Elaboro:</a:t>
          </a: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  <a:spcBef>
              <a:spcPts val="300"/>
            </a:spcBef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6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</a:p>
        <a:p>
          <a:pPr algn="ctr">
            <a:lnSpc>
              <a:spcPts val="7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 de Recursos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>
            <a:lnSpc>
              <a:spcPts val="700"/>
            </a:lnSpc>
            <a:spcBef>
              <a:spcPts val="300"/>
            </a:spcBef>
          </a:pP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Financieros</a:t>
          </a: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>
            <a:lnSpc>
              <a:spcPts val="700"/>
            </a:lnSpc>
          </a:pPr>
          <a:endParaRPr lang="es-ES" sz="8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1123949</xdr:colOff>
      <xdr:row>32</xdr:row>
      <xdr:rowOff>67421</xdr:rowOff>
    </xdr:from>
    <xdr:to>
      <xdr:col>4</xdr:col>
      <xdr:colOff>257175</xdr:colOff>
      <xdr:row>41</xdr:row>
      <xdr:rowOff>84604</xdr:rowOff>
    </xdr:to>
    <xdr:sp macro="" textlink="">
      <xdr:nvSpPr>
        <xdr:cNvPr id="12" name="12 CuadroTexto">
          <a:extLst>
            <a:ext uri="{FF2B5EF4-FFF2-40B4-BE49-F238E27FC236}">
              <a16:creationId xmlns="" xmlns:a16="http://schemas.microsoft.com/office/drawing/2014/main" id="{8516B7EE-252E-4957-8169-F7C30229BCA0}"/>
            </a:ext>
          </a:extLst>
        </xdr:cNvPr>
        <xdr:cNvSpPr txBox="1"/>
      </xdr:nvSpPr>
      <xdr:spPr>
        <a:xfrm>
          <a:off x="1638299" y="6115796"/>
          <a:ext cx="1838326" cy="173168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  <a:spcBef>
              <a:spcPts val="300"/>
            </a:spcBef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</a:t>
          </a:r>
        </a:p>
        <a:p>
          <a:pPr algn="ctr">
            <a:lnSpc>
              <a:spcPts val="8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 Mascote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Suárez</a:t>
          </a:r>
        </a:p>
        <a:p>
          <a:pPr algn="ctr">
            <a:lnSpc>
              <a:spcPts val="7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</a:t>
          </a:r>
        </a:p>
        <a:p>
          <a:pPr algn="ctr">
            <a:lnSpc>
              <a:spcPts val="7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Recusos Financieros </a:t>
          </a: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4</xdr:col>
      <xdr:colOff>88554</xdr:colOff>
      <xdr:row>32</xdr:row>
      <xdr:rowOff>122992</xdr:rowOff>
    </xdr:from>
    <xdr:ext cx="1692622" cy="1738780"/>
    <xdr:sp macro="" textlink="">
      <xdr:nvSpPr>
        <xdr:cNvPr id="13" name="13 CuadroTexto">
          <a:extLst>
            <a:ext uri="{FF2B5EF4-FFF2-40B4-BE49-F238E27FC236}">
              <a16:creationId xmlns="" xmlns:a16="http://schemas.microsoft.com/office/drawing/2014/main" id="{C2512A27-7FEF-4428-BB77-7329C9F4D464}"/>
            </a:ext>
          </a:extLst>
        </xdr:cNvPr>
        <xdr:cNvSpPr txBox="1"/>
      </xdr:nvSpPr>
      <xdr:spPr>
        <a:xfrm>
          <a:off x="3546129" y="6171367"/>
          <a:ext cx="1692622" cy="173878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</a:t>
          </a:r>
        </a:p>
        <a:p>
          <a:pPr marL="0" indent="0" algn="ctr"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Mario Delgado Murillo 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MX" sz="8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Administrativo </a:t>
          </a: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142876</xdr:colOff>
      <xdr:row>32</xdr:row>
      <xdr:rowOff>74635</xdr:rowOff>
    </xdr:from>
    <xdr:to>
      <xdr:col>256</xdr:col>
      <xdr:colOff>19050</xdr:colOff>
      <xdr:row>40</xdr:row>
      <xdr:rowOff>156062</xdr:rowOff>
    </xdr:to>
    <xdr:sp macro="" textlink="">
      <xdr:nvSpPr>
        <xdr:cNvPr id="14" name="14 CuadroTexto">
          <a:extLst>
            <a:ext uri="{FF2B5EF4-FFF2-40B4-BE49-F238E27FC236}">
              <a16:creationId xmlns="" xmlns:a16="http://schemas.microsoft.com/office/drawing/2014/main" id="{FA343231-3B81-4810-B8E5-DEEFBFCF4756}"/>
            </a:ext>
          </a:extLst>
        </xdr:cNvPr>
        <xdr:cNvSpPr txBox="1"/>
      </xdr:nvSpPr>
      <xdr:spPr>
        <a:xfrm>
          <a:off x="4838701" y="6123010"/>
          <a:ext cx="1981199" cy="160542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algn="ctr">
            <a:spcBef>
              <a:spcPts val="300"/>
            </a:spcBef>
          </a:pPr>
          <a:r>
            <a:rPr lang="es-MX" sz="8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Mtra.</a:t>
          </a:r>
          <a:r>
            <a:rPr lang="es-MX" sz="8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Areli Gallegos Ibarra</a:t>
          </a:r>
          <a:endParaRPr lang="es-MX" sz="800" b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ctr">
            <a:spcBef>
              <a:spcPts val="300"/>
            </a:spcBef>
          </a:pPr>
          <a:r>
            <a:rPr lang="es-MX" sz="8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2</xdr:col>
      <xdr:colOff>1123950</xdr:colOff>
      <xdr:row>12</xdr:row>
      <xdr:rowOff>123825</xdr:rowOff>
    </xdr:from>
    <xdr:ext cx="4257677" cy="581025"/>
    <xdr:sp macro="" textlink="">
      <xdr:nvSpPr>
        <xdr:cNvPr id="15" name="15 Rectángulo">
          <a:extLst>
            <a:ext uri="{FF2B5EF4-FFF2-40B4-BE49-F238E27FC236}">
              <a16:creationId xmlns="" xmlns:a16="http://schemas.microsoft.com/office/drawing/2014/main" id="{534F88F1-98AF-4653-BAB7-27B9DB24EC91}"/>
            </a:ext>
          </a:extLst>
        </xdr:cNvPr>
        <xdr:cNvSpPr/>
      </xdr:nvSpPr>
      <xdr:spPr>
        <a:xfrm>
          <a:off x="1638300" y="2552700"/>
          <a:ext cx="4257677" cy="5810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1500" b="0" cap="none" spc="0">
              <a:ln>
                <a:noFill/>
              </a:ln>
              <a:solidFill>
                <a:schemeClr val="tx1"/>
              </a:solidFill>
              <a:effectLst/>
            </a:rPr>
            <a:t>SIN INFORMACION QUE REVELAR</a:t>
          </a:r>
          <a:endParaRPr lang="es-ES" sz="1500" b="0" cap="none" spc="50">
            <a:ln w="11430"/>
            <a:solidFill>
              <a:sysClr val="windowText" lastClr="00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114301</xdr:rowOff>
    </xdr:from>
    <xdr:to>
      <xdr:col>2</xdr:col>
      <xdr:colOff>647700</xdr:colOff>
      <xdr:row>3</xdr:row>
      <xdr:rowOff>180975</xdr:rowOff>
    </xdr:to>
    <xdr:pic>
      <xdr:nvPicPr>
        <xdr:cNvPr id="18" name="Imagen 17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114301"/>
          <a:ext cx="1162050" cy="6953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219075</xdr:colOff>
      <xdr:row>0</xdr:row>
      <xdr:rowOff>133351</xdr:rowOff>
    </xdr:from>
    <xdr:to>
      <xdr:col>9</xdr:col>
      <xdr:colOff>104775</xdr:colOff>
      <xdr:row>4</xdr:row>
      <xdr:rowOff>19050</xdr:rowOff>
    </xdr:to>
    <xdr:pic>
      <xdr:nvPicPr>
        <xdr:cNvPr id="21" name="Imagen 20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5581650" y="133351"/>
          <a:ext cx="1209675" cy="7238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533401</xdr:colOff>
      <xdr:row>0</xdr:row>
      <xdr:rowOff>47625</xdr:rowOff>
    </xdr:from>
    <xdr:to>
      <xdr:col>7</xdr:col>
      <xdr:colOff>533401</xdr:colOff>
      <xdr:row>4</xdr:row>
      <xdr:rowOff>100033</xdr:rowOff>
    </xdr:to>
    <xdr:pic>
      <xdr:nvPicPr>
        <xdr:cNvPr id="2" name="Picture 3">
          <a:extLst>
            <a:ext uri="{FF2B5EF4-FFF2-40B4-BE49-F238E27FC236}">
              <a16:creationId xmlns="" xmlns:a16="http://schemas.microsoft.com/office/drawing/2014/main" id="{8D4F5107-BDCD-45B6-8363-1DFCB1551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5976" y="47625"/>
          <a:ext cx="0" cy="890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76199</xdr:rowOff>
    </xdr:from>
    <xdr:to>
      <xdr:col>1</xdr:col>
      <xdr:colOff>38100</xdr:colOff>
      <xdr:row>4</xdr:row>
      <xdr:rowOff>14006</xdr:rowOff>
    </xdr:to>
    <xdr:pic>
      <xdr:nvPicPr>
        <xdr:cNvPr id="3" name="2 Imagen" descr="C:\Users\JJIMENEZ\Desktop\LogoSiFinancia.png">
          <a:extLst>
            <a:ext uri="{FF2B5EF4-FFF2-40B4-BE49-F238E27FC236}">
              <a16:creationId xmlns="" xmlns:a16="http://schemas.microsoft.com/office/drawing/2014/main" id="{77CA9B51-DECB-48EE-9160-6DDC4933B2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76199"/>
          <a:ext cx="0" cy="7760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65537</xdr:row>
      <xdr:rowOff>0</xdr:rowOff>
    </xdr:from>
    <xdr:to>
      <xdr:col>2</xdr:col>
      <xdr:colOff>1085850</xdr:colOff>
      <xdr:row>65537</xdr:row>
      <xdr:rowOff>0</xdr:rowOff>
    </xdr:to>
    <xdr:cxnSp macro="">
      <xdr:nvCxnSpPr>
        <xdr:cNvPr id="4" name="3 Conector recto">
          <a:extLst>
            <a:ext uri="{FF2B5EF4-FFF2-40B4-BE49-F238E27FC236}">
              <a16:creationId xmlns="" xmlns:a16="http://schemas.microsoft.com/office/drawing/2014/main" id="{7B992563-4AB3-41F5-AF1E-22ACBE59EE3E}"/>
            </a:ext>
          </a:extLst>
        </xdr:cNvPr>
        <xdr:cNvCxnSpPr/>
      </xdr:nvCxnSpPr>
      <xdr:spPr>
        <a:xfrm>
          <a:off x="57150" y="11861063400"/>
          <a:ext cx="15430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65544</xdr:row>
      <xdr:rowOff>200025</xdr:rowOff>
    </xdr:from>
    <xdr:to>
      <xdr:col>2</xdr:col>
      <xdr:colOff>1524000</xdr:colOff>
      <xdr:row>65545</xdr:row>
      <xdr:rowOff>9526</xdr:rowOff>
    </xdr:to>
    <xdr:cxnSp macro="">
      <xdr:nvCxnSpPr>
        <xdr:cNvPr id="5" name="4 Conector recto">
          <a:extLst>
            <a:ext uri="{FF2B5EF4-FFF2-40B4-BE49-F238E27FC236}">
              <a16:creationId xmlns="" xmlns:a16="http://schemas.microsoft.com/office/drawing/2014/main" id="{37F3D845-4B1C-4603-8F3D-169B7A4F0CFD}"/>
            </a:ext>
          </a:extLst>
        </xdr:cNvPr>
        <xdr:cNvCxnSpPr/>
      </xdr:nvCxnSpPr>
      <xdr:spPr>
        <a:xfrm flipV="1">
          <a:off x="38100" y="11862730275"/>
          <a:ext cx="2000250" cy="1905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</xdr:colOff>
      <xdr:row>65544</xdr:row>
      <xdr:rowOff>200025</xdr:rowOff>
    </xdr:from>
    <xdr:to>
      <xdr:col>5</xdr:col>
      <xdr:colOff>266700</xdr:colOff>
      <xdr:row>65544</xdr:row>
      <xdr:rowOff>200025</xdr:rowOff>
    </xdr:to>
    <xdr:cxnSp macro="">
      <xdr:nvCxnSpPr>
        <xdr:cNvPr id="6" name="5 Conector recto">
          <a:extLst>
            <a:ext uri="{FF2B5EF4-FFF2-40B4-BE49-F238E27FC236}">
              <a16:creationId xmlns="" xmlns:a16="http://schemas.microsoft.com/office/drawing/2014/main" id="{8806A9F7-CA22-4A8D-B9BD-ACA021865339}"/>
            </a:ext>
          </a:extLst>
        </xdr:cNvPr>
        <xdr:cNvCxnSpPr/>
      </xdr:nvCxnSpPr>
      <xdr:spPr>
        <a:xfrm>
          <a:off x="2438400" y="11862730275"/>
          <a:ext cx="17526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1819275</xdr:colOff>
      <xdr:row>65537</xdr:row>
      <xdr:rowOff>0</xdr:rowOff>
    </xdr:from>
    <xdr:to>
      <xdr:col>5</xdr:col>
      <xdr:colOff>57150</xdr:colOff>
      <xdr:row>65537</xdr:row>
      <xdr:rowOff>0</xdr:rowOff>
    </xdr:to>
    <xdr:cxnSp macro="">
      <xdr:nvCxnSpPr>
        <xdr:cNvPr id="7" name="6 Conector recto">
          <a:extLst>
            <a:ext uri="{FF2B5EF4-FFF2-40B4-BE49-F238E27FC236}">
              <a16:creationId xmlns="" xmlns:a16="http://schemas.microsoft.com/office/drawing/2014/main" id="{CE526755-2AB7-4F3C-9A84-2B9B6296FFB3}"/>
            </a:ext>
          </a:extLst>
        </xdr:cNvPr>
        <xdr:cNvCxnSpPr/>
      </xdr:nvCxnSpPr>
      <xdr:spPr>
        <a:xfrm>
          <a:off x="2333625" y="11861063400"/>
          <a:ext cx="1647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828675</xdr:colOff>
      <xdr:row>65545</xdr:row>
      <xdr:rowOff>0</xdr:rowOff>
    </xdr:from>
    <xdr:to>
      <xdr:col>8</xdr:col>
      <xdr:colOff>257175</xdr:colOff>
      <xdr:row>65545</xdr:row>
      <xdr:rowOff>28575</xdr:rowOff>
    </xdr:to>
    <xdr:cxnSp macro="">
      <xdr:nvCxnSpPr>
        <xdr:cNvPr id="8" name="7 Conector recto">
          <a:extLst>
            <a:ext uri="{FF2B5EF4-FFF2-40B4-BE49-F238E27FC236}">
              <a16:creationId xmlns="" xmlns:a16="http://schemas.microsoft.com/office/drawing/2014/main" id="{0C3AC66D-3F4B-499E-B33D-E82A796C7F21}"/>
            </a:ext>
          </a:extLst>
        </xdr:cNvPr>
        <xdr:cNvCxnSpPr/>
      </xdr:nvCxnSpPr>
      <xdr:spPr>
        <a:xfrm flipV="1">
          <a:off x="4695825" y="11862739800"/>
          <a:ext cx="1533525" cy="28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</xdr:colOff>
      <xdr:row>65537</xdr:row>
      <xdr:rowOff>9525</xdr:rowOff>
    </xdr:from>
    <xdr:to>
      <xdr:col>8</xdr:col>
      <xdr:colOff>161925</xdr:colOff>
      <xdr:row>65537</xdr:row>
      <xdr:rowOff>9526</xdr:rowOff>
    </xdr:to>
    <xdr:cxnSp macro="">
      <xdr:nvCxnSpPr>
        <xdr:cNvPr id="9" name="8 Conector recto">
          <a:extLst>
            <a:ext uri="{FF2B5EF4-FFF2-40B4-BE49-F238E27FC236}">
              <a16:creationId xmlns="" xmlns:a16="http://schemas.microsoft.com/office/drawing/2014/main" id="{B9BDF337-99E8-436B-B468-BEE42BE2D1B1}"/>
            </a:ext>
          </a:extLst>
        </xdr:cNvPr>
        <xdr:cNvCxnSpPr/>
      </xdr:nvCxnSpPr>
      <xdr:spPr>
        <a:xfrm flipV="1">
          <a:off x="4724400" y="11861072925"/>
          <a:ext cx="140970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</xdr:colOff>
      <xdr:row>32</xdr:row>
      <xdr:rowOff>101974</xdr:rowOff>
    </xdr:from>
    <xdr:to>
      <xdr:col>2</xdr:col>
      <xdr:colOff>1201616</xdr:colOff>
      <xdr:row>41</xdr:row>
      <xdr:rowOff>57150</xdr:rowOff>
    </xdr:to>
    <xdr:sp macro="" textlink="">
      <xdr:nvSpPr>
        <xdr:cNvPr id="11" name="11 CuadroTexto">
          <a:extLst>
            <a:ext uri="{FF2B5EF4-FFF2-40B4-BE49-F238E27FC236}">
              <a16:creationId xmlns="" xmlns:a16="http://schemas.microsoft.com/office/drawing/2014/main" id="{88263ECC-EB45-475C-9C52-85EAA5746E6C}"/>
            </a:ext>
          </a:extLst>
        </xdr:cNvPr>
        <xdr:cNvSpPr txBox="1"/>
      </xdr:nvSpPr>
      <xdr:spPr>
        <a:xfrm>
          <a:off x="1" y="6219955"/>
          <a:ext cx="1714500" cy="166967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Elaboro:</a:t>
          </a: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  <a:spcBef>
              <a:spcPts val="300"/>
            </a:spcBef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6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</a:p>
        <a:p>
          <a:pPr algn="ctr">
            <a:lnSpc>
              <a:spcPts val="7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 de Recursos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Financieros</a:t>
          </a: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>
            <a:lnSpc>
              <a:spcPts val="700"/>
            </a:lnSpc>
          </a:pPr>
          <a:endParaRPr lang="es-ES" sz="8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1113692</xdr:colOff>
      <xdr:row>32</xdr:row>
      <xdr:rowOff>67421</xdr:rowOff>
    </xdr:from>
    <xdr:to>
      <xdr:col>4</xdr:col>
      <xdr:colOff>161925</xdr:colOff>
      <xdr:row>41</xdr:row>
      <xdr:rowOff>84604</xdr:rowOff>
    </xdr:to>
    <xdr:sp macro="" textlink="">
      <xdr:nvSpPr>
        <xdr:cNvPr id="12" name="12 CuadroTexto">
          <a:extLst>
            <a:ext uri="{FF2B5EF4-FFF2-40B4-BE49-F238E27FC236}">
              <a16:creationId xmlns="" xmlns:a16="http://schemas.microsoft.com/office/drawing/2014/main" id="{8EA6C728-EA74-4C1E-818E-FE15409D5B0D}"/>
            </a:ext>
          </a:extLst>
        </xdr:cNvPr>
        <xdr:cNvSpPr txBox="1"/>
      </xdr:nvSpPr>
      <xdr:spPr>
        <a:xfrm>
          <a:off x="1626577" y="6185402"/>
          <a:ext cx="1759194" cy="173168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  <a:spcBef>
              <a:spcPts val="300"/>
            </a:spcBef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8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 Mascote Suárez</a:t>
          </a:r>
          <a:endParaRPr lang="es-ES" sz="8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</a:t>
          </a:r>
        </a:p>
        <a:p>
          <a:pPr algn="ctr">
            <a:lnSpc>
              <a:spcPts val="7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Recusos Financieros </a:t>
          </a: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4</xdr:col>
      <xdr:colOff>65942</xdr:colOff>
      <xdr:row>32</xdr:row>
      <xdr:rowOff>122992</xdr:rowOff>
    </xdr:from>
    <xdr:ext cx="1633905" cy="1738780"/>
    <xdr:sp macro="" textlink="">
      <xdr:nvSpPr>
        <xdr:cNvPr id="13" name="13 CuadroTexto">
          <a:extLst>
            <a:ext uri="{FF2B5EF4-FFF2-40B4-BE49-F238E27FC236}">
              <a16:creationId xmlns="" xmlns:a16="http://schemas.microsoft.com/office/drawing/2014/main" id="{68DAB24F-6CEF-4EB9-A5BD-E429C912D6D4}"/>
            </a:ext>
          </a:extLst>
        </xdr:cNvPr>
        <xdr:cNvSpPr txBox="1"/>
      </xdr:nvSpPr>
      <xdr:spPr>
        <a:xfrm>
          <a:off x="3289788" y="6240973"/>
          <a:ext cx="1633905" cy="173878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</a:t>
          </a:r>
        </a:p>
        <a:p>
          <a:pPr marL="0" indent="0" algn="ctr"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Mario Delgado Murillo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MX" sz="8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Administrativo </a:t>
          </a: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57149</xdr:colOff>
      <xdr:row>32</xdr:row>
      <xdr:rowOff>74635</xdr:rowOff>
    </xdr:from>
    <xdr:to>
      <xdr:col>256</xdr:col>
      <xdr:colOff>169983</xdr:colOff>
      <xdr:row>40</xdr:row>
      <xdr:rowOff>156062</xdr:rowOff>
    </xdr:to>
    <xdr:sp macro="" textlink="">
      <xdr:nvSpPr>
        <xdr:cNvPr id="14" name="14 CuadroTexto">
          <a:extLst>
            <a:ext uri="{FF2B5EF4-FFF2-40B4-BE49-F238E27FC236}">
              <a16:creationId xmlns="" xmlns:a16="http://schemas.microsoft.com/office/drawing/2014/main" id="{0359D676-442E-40EB-A140-C1B34147B1DE}"/>
            </a:ext>
          </a:extLst>
        </xdr:cNvPr>
        <xdr:cNvSpPr txBox="1"/>
      </xdr:nvSpPr>
      <xdr:spPr>
        <a:xfrm>
          <a:off x="4752974" y="6123010"/>
          <a:ext cx="2217859" cy="160542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____________________________________</a:t>
          </a:r>
        </a:p>
        <a:p>
          <a:pPr algn="ctr">
            <a:spcBef>
              <a:spcPts val="300"/>
            </a:spcBef>
          </a:pPr>
          <a:r>
            <a:rPr lang="es-MX" sz="8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Mtra. Areli Gallegos Ibarra </a:t>
          </a:r>
        </a:p>
        <a:p>
          <a:pPr algn="ctr">
            <a:spcBef>
              <a:spcPts val="300"/>
            </a:spcBef>
          </a:pPr>
          <a:r>
            <a:rPr lang="es-MX" sz="8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2</xdr:col>
      <xdr:colOff>990600</xdr:colOff>
      <xdr:row>12</xdr:row>
      <xdr:rowOff>76200</xdr:rowOff>
    </xdr:from>
    <xdr:ext cx="4257677" cy="581025"/>
    <xdr:sp macro="" textlink="">
      <xdr:nvSpPr>
        <xdr:cNvPr id="15" name="15 Rectángulo">
          <a:extLst>
            <a:ext uri="{FF2B5EF4-FFF2-40B4-BE49-F238E27FC236}">
              <a16:creationId xmlns="" xmlns:a16="http://schemas.microsoft.com/office/drawing/2014/main" id="{2402AE57-EFC9-412F-BC02-E1E484212E87}"/>
            </a:ext>
          </a:extLst>
        </xdr:cNvPr>
        <xdr:cNvSpPr/>
      </xdr:nvSpPr>
      <xdr:spPr>
        <a:xfrm>
          <a:off x="1504950" y="2505075"/>
          <a:ext cx="4257677" cy="5810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1500" b="0" cap="none" spc="0">
              <a:ln>
                <a:noFill/>
              </a:ln>
              <a:solidFill>
                <a:schemeClr val="tx1"/>
              </a:solidFill>
              <a:effectLst/>
            </a:rPr>
            <a:t>SIN INFORMACION QUE REVELAR</a:t>
          </a:r>
          <a:endParaRPr lang="es-ES" sz="1500" b="0" cap="none" spc="50">
            <a:ln w="11430"/>
            <a:solidFill>
              <a:sysClr val="windowText" lastClr="00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104775</xdr:rowOff>
    </xdr:from>
    <xdr:to>
      <xdr:col>2</xdr:col>
      <xdr:colOff>628650</xdr:colOff>
      <xdr:row>3</xdr:row>
      <xdr:rowOff>123824</xdr:rowOff>
    </xdr:to>
    <xdr:pic>
      <xdr:nvPicPr>
        <xdr:cNvPr id="18" name="Imagen 17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104775"/>
          <a:ext cx="1143000" cy="6476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228600</xdr:colOff>
      <xdr:row>0</xdr:row>
      <xdr:rowOff>95251</xdr:rowOff>
    </xdr:from>
    <xdr:to>
      <xdr:col>9</xdr:col>
      <xdr:colOff>104775</xdr:colOff>
      <xdr:row>4</xdr:row>
      <xdr:rowOff>57151</xdr:rowOff>
    </xdr:to>
    <xdr:pic>
      <xdr:nvPicPr>
        <xdr:cNvPr id="21" name="Imagen 20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5591175" y="95251"/>
          <a:ext cx="1200150" cy="800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866775</xdr:colOff>
      <xdr:row>1</xdr:row>
      <xdr:rowOff>76200</xdr:rowOff>
    </xdr:from>
    <xdr:to>
      <xdr:col>8</xdr:col>
      <xdr:colOff>0</xdr:colOff>
      <xdr:row>1</xdr:row>
      <xdr:rowOff>78566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0" y="76200"/>
          <a:ext cx="0" cy="23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</xdr:colOff>
      <xdr:row>33</xdr:row>
      <xdr:rowOff>92449</xdr:rowOff>
    </xdr:from>
    <xdr:to>
      <xdr:col>1</xdr:col>
      <xdr:colOff>1356526</xdr:colOff>
      <xdr:row>43</xdr:row>
      <xdr:rowOff>19050</xdr:rowOff>
    </xdr:to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1A00-000005000000}"/>
            </a:ext>
          </a:extLst>
        </xdr:cNvPr>
        <xdr:cNvSpPr txBox="1"/>
      </xdr:nvSpPr>
      <xdr:spPr>
        <a:xfrm>
          <a:off x="1" y="7388599"/>
          <a:ext cx="1728000" cy="171730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10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Elaboro:</a:t>
          </a: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ct val="1000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</a:p>
        <a:p>
          <a:pPr algn="ctr">
            <a:lnSpc>
              <a:spcPct val="1000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de Recursos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Financieros</a:t>
          </a: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>
            <a:lnSpc>
              <a:spcPts val="700"/>
            </a:lnSpc>
          </a:pPr>
          <a:endParaRPr lang="es-ES" sz="8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1257299</xdr:colOff>
      <xdr:row>33</xdr:row>
      <xdr:rowOff>124571</xdr:rowOff>
    </xdr:from>
    <xdr:to>
      <xdr:col>2</xdr:col>
      <xdr:colOff>609600</xdr:colOff>
      <xdr:row>43</xdr:row>
      <xdr:rowOff>142875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1A00-000006000000}"/>
            </a:ext>
          </a:extLst>
        </xdr:cNvPr>
        <xdr:cNvSpPr txBox="1"/>
      </xdr:nvSpPr>
      <xdr:spPr>
        <a:xfrm>
          <a:off x="1628774" y="7420721"/>
          <a:ext cx="1790701" cy="180900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</a:t>
          </a:r>
        </a:p>
        <a:p>
          <a:pPr algn="ctr">
            <a:lnSpc>
              <a:spcPct val="1000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 Mascote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Suárez</a:t>
          </a:r>
        </a:p>
        <a:p>
          <a:pPr algn="ctr">
            <a:lnSpc>
              <a:spcPct val="1000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</a:t>
          </a:r>
        </a:p>
        <a:p>
          <a:pPr algn="ctr">
            <a:lnSpc>
              <a:spcPct val="1000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Recusos Financieros </a:t>
          </a: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523875</xdr:colOff>
      <xdr:row>33</xdr:row>
      <xdr:rowOff>175744</xdr:rowOff>
    </xdr:from>
    <xdr:to>
      <xdr:col>4</xdr:col>
      <xdr:colOff>49500</xdr:colOff>
      <xdr:row>43</xdr:row>
      <xdr:rowOff>66675</xdr:rowOff>
    </xdr:to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1A00-000007000000}"/>
            </a:ext>
          </a:extLst>
        </xdr:cNvPr>
        <xdr:cNvSpPr txBox="1"/>
      </xdr:nvSpPr>
      <xdr:spPr>
        <a:xfrm>
          <a:off x="3333750" y="7471894"/>
          <a:ext cx="1649700" cy="168163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</a:t>
          </a:r>
        </a:p>
        <a:p>
          <a:pPr marL="0" indent="0" algn="ctr">
            <a:lnSpc>
              <a:spcPct val="1000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Mario Delgado Murillo 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MX" sz="8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Administrativo </a:t>
          </a:r>
        </a:p>
        <a:p>
          <a:pPr algn="ctr">
            <a:lnSpc>
              <a:spcPts val="700"/>
            </a:lnSpc>
          </a:pPr>
          <a:endParaRPr lang="es-ES" sz="8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1095375</xdr:colOff>
      <xdr:row>33</xdr:row>
      <xdr:rowOff>166222</xdr:rowOff>
    </xdr:from>
    <xdr:to>
      <xdr:col>6</xdr:col>
      <xdr:colOff>203175</xdr:colOff>
      <xdr:row>42</xdr:row>
      <xdr:rowOff>76199</xdr:rowOff>
    </xdr:to>
    <xdr:sp macro="" textlink="">
      <xdr:nvSpPr>
        <xdr:cNvPr id="8" name="7 CuadroTexto">
          <a:extLst>
            <a:ext uri="{FF2B5EF4-FFF2-40B4-BE49-F238E27FC236}">
              <a16:creationId xmlns="" xmlns:a16="http://schemas.microsoft.com/office/drawing/2014/main" id="{00000000-0008-0000-1A00-000008000000}"/>
            </a:ext>
          </a:extLst>
        </xdr:cNvPr>
        <xdr:cNvSpPr txBox="1"/>
      </xdr:nvSpPr>
      <xdr:spPr>
        <a:xfrm>
          <a:off x="4857750" y="7462372"/>
          <a:ext cx="2232000" cy="154827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  <a:spcBef>
              <a:spcPts val="0"/>
            </a:spcBef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___________________________________</a:t>
          </a:r>
        </a:p>
        <a:p>
          <a:pPr algn="ctr">
            <a:lnSpc>
              <a:spcPct val="100000"/>
            </a:lnSpc>
            <a:spcBef>
              <a:spcPts val="0"/>
            </a:spcBef>
          </a:pPr>
          <a:r>
            <a:rPr lang="es-MX" sz="8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Mtra. Areli Gallegos Ibarra </a:t>
          </a:r>
        </a:p>
        <a:p>
          <a:pPr algn="ctr">
            <a:lnSpc>
              <a:spcPct val="100000"/>
            </a:lnSpc>
            <a:spcBef>
              <a:spcPts val="0"/>
            </a:spcBef>
          </a:pPr>
          <a:r>
            <a:rPr lang="es-MX" sz="8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161926</xdr:rowOff>
    </xdr:from>
    <xdr:to>
      <xdr:col>1</xdr:col>
      <xdr:colOff>790575</xdr:colOff>
      <xdr:row>3</xdr:row>
      <xdr:rowOff>180975</xdr:rowOff>
    </xdr:to>
    <xdr:pic>
      <xdr:nvPicPr>
        <xdr:cNvPr id="13" name="Imagen 1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161926"/>
          <a:ext cx="1162050" cy="6476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752475</xdr:colOff>
      <xdr:row>0</xdr:row>
      <xdr:rowOff>200026</xdr:rowOff>
    </xdr:from>
    <xdr:to>
      <xdr:col>5</xdr:col>
      <xdr:colOff>904875</xdr:colOff>
      <xdr:row>4</xdr:row>
      <xdr:rowOff>104775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5686425" y="200026"/>
          <a:ext cx="1190625" cy="7429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866775</xdr:colOff>
      <xdr:row>1</xdr:row>
      <xdr:rowOff>76200</xdr:rowOff>
    </xdr:from>
    <xdr:to>
      <xdr:col>8</xdr:col>
      <xdr:colOff>0</xdr:colOff>
      <xdr:row>1</xdr:row>
      <xdr:rowOff>78566</xdr:rowOff>
    </xdr:to>
    <xdr:pic>
      <xdr:nvPicPr>
        <xdr:cNvPr id="3" name="Picture 3">
          <a:extLst>
            <a:ext uri="{FF2B5EF4-FFF2-40B4-BE49-F238E27FC236}">
              <a16:creationId xmlns="" xmlns:a16="http://schemas.microsoft.com/office/drawing/2014/main" id="{19D8AE4F-A234-4A3F-AFE1-CFF7A99BD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72425" y="390525"/>
          <a:ext cx="0" cy="23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</xdr:colOff>
      <xdr:row>33</xdr:row>
      <xdr:rowOff>44824</xdr:rowOff>
    </xdr:from>
    <xdr:to>
      <xdr:col>1</xdr:col>
      <xdr:colOff>1356526</xdr:colOff>
      <xdr:row>42</xdr:row>
      <xdr:rowOff>123825</xdr:rowOff>
    </xdr:to>
    <xdr:sp macro="" textlink="">
      <xdr:nvSpPr>
        <xdr:cNvPr id="4" name="4 CuadroTexto">
          <a:extLst>
            <a:ext uri="{FF2B5EF4-FFF2-40B4-BE49-F238E27FC236}">
              <a16:creationId xmlns="" xmlns:a16="http://schemas.microsoft.com/office/drawing/2014/main" id="{50DF46AE-D22D-49B8-9BCD-57C724ACC723}"/>
            </a:ext>
          </a:extLst>
        </xdr:cNvPr>
        <xdr:cNvSpPr txBox="1"/>
      </xdr:nvSpPr>
      <xdr:spPr>
        <a:xfrm>
          <a:off x="1" y="7340974"/>
          <a:ext cx="1756575" cy="171730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10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Elaboro:</a:t>
          </a: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600"/>
            </a:lnSpc>
          </a:pPr>
          <a:endParaRPr lang="es-ES" sz="8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</a:p>
        <a:p>
          <a:pPr algn="ctr">
            <a:lnSpc>
              <a:spcPts val="7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de Recursos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Financieros</a:t>
          </a: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>
            <a:lnSpc>
              <a:spcPts val="700"/>
            </a:lnSpc>
          </a:pPr>
          <a:endParaRPr lang="es-ES" sz="8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1266824</xdr:colOff>
      <xdr:row>33</xdr:row>
      <xdr:rowOff>86471</xdr:rowOff>
    </xdr:from>
    <xdr:to>
      <xdr:col>2</xdr:col>
      <xdr:colOff>742950</xdr:colOff>
      <xdr:row>43</xdr:row>
      <xdr:rowOff>104775</xdr:rowOff>
    </xdr:to>
    <xdr:sp macro="" textlink="">
      <xdr:nvSpPr>
        <xdr:cNvPr id="5" name="5 CuadroTexto">
          <a:extLst>
            <a:ext uri="{FF2B5EF4-FFF2-40B4-BE49-F238E27FC236}">
              <a16:creationId xmlns="" xmlns:a16="http://schemas.microsoft.com/office/drawing/2014/main" id="{939F6E38-4516-4594-88BB-181F2FB1A6F5}"/>
            </a:ext>
          </a:extLst>
        </xdr:cNvPr>
        <xdr:cNvSpPr txBox="1"/>
      </xdr:nvSpPr>
      <xdr:spPr>
        <a:xfrm>
          <a:off x="1638299" y="7382621"/>
          <a:ext cx="1914526" cy="180900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</a:t>
          </a:r>
        </a:p>
        <a:p>
          <a:pPr algn="ctr">
            <a:lnSpc>
              <a:spcPct val="1000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Efrain Mascote Suárez</a:t>
          </a:r>
          <a:endParaRPr lang="es-ES" sz="8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</a:t>
          </a:r>
        </a:p>
        <a:p>
          <a:pPr algn="ctr">
            <a:lnSpc>
              <a:spcPct val="1000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Recusos Financieros </a:t>
          </a: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609599</xdr:colOff>
      <xdr:row>33</xdr:row>
      <xdr:rowOff>137644</xdr:rowOff>
    </xdr:from>
    <xdr:to>
      <xdr:col>4</xdr:col>
      <xdr:colOff>209549</xdr:colOff>
      <xdr:row>43</xdr:row>
      <xdr:rowOff>28575</xdr:rowOff>
    </xdr:to>
    <xdr:sp macro="" textlink="">
      <xdr:nvSpPr>
        <xdr:cNvPr id="6" name="6 CuadroTexto">
          <a:extLst>
            <a:ext uri="{FF2B5EF4-FFF2-40B4-BE49-F238E27FC236}">
              <a16:creationId xmlns="" xmlns:a16="http://schemas.microsoft.com/office/drawing/2014/main" id="{DB80A641-AE6D-4B90-A690-A32F955D330C}"/>
            </a:ext>
          </a:extLst>
        </xdr:cNvPr>
        <xdr:cNvSpPr txBox="1"/>
      </xdr:nvSpPr>
      <xdr:spPr>
        <a:xfrm>
          <a:off x="3419474" y="7433794"/>
          <a:ext cx="1724025" cy="168163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>
            <a:lnSpc>
              <a:spcPct val="100000"/>
            </a:lnSpc>
          </a:pPr>
          <a:endParaRPr lang="es-ES" sz="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>
            <a:lnSpc>
              <a:spcPct val="1000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Mario Delgado Murillo  </a:t>
          </a:r>
          <a:endParaRPr lang="es-MX" sz="8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Administrativo </a:t>
          </a:r>
        </a:p>
        <a:p>
          <a:pPr algn="ctr">
            <a:lnSpc>
              <a:spcPts val="700"/>
            </a:lnSpc>
          </a:pPr>
          <a:endParaRPr lang="es-ES" sz="8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38099</xdr:colOff>
      <xdr:row>33</xdr:row>
      <xdr:rowOff>109072</xdr:rowOff>
    </xdr:from>
    <xdr:to>
      <xdr:col>6</xdr:col>
      <xdr:colOff>174599</xdr:colOff>
      <xdr:row>42</xdr:row>
      <xdr:rowOff>19049</xdr:rowOff>
    </xdr:to>
    <xdr:sp macro="" textlink="">
      <xdr:nvSpPr>
        <xdr:cNvPr id="7" name="7 CuadroTexto">
          <a:extLst>
            <a:ext uri="{FF2B5EF4-FFF2-40B4-BE49-F238E27FC236}">
              <a16:creationId xmlns="" xmlns:a16="http://schemas.microsoft.com/office/drawing/2014/main" id="{9124F0C4-75B3-4B78-901E-6A295679D33B}"/>
            </a:ext>
          </a:extLst>
        </xdr:cNvPr>
        <xdr:cNvSpPr txBox="1"/>
      </xdr:nvSpPr>
      <xdr:spPr>
        <a:xfrm>
          <a:off x="4972049" y="7405222"/>
          <a:ext cx="2089125" cy="154827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_________________________________</a:t>
          </a:r>
        </a:p>
        <a:p>
          <a:pPr algn="ctr">
            <a:lnSpc>
              <a:spcPct val="100000"/>
            </a:lnSpc>
          </a:pPr>
          <a:endParaRPr lang="es-MX" sz="200" b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</a:pPr>
          <a:r>
            <a:rPr lang="es-MX" sz="8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Mtra. Areli Gallegos Ibarra </a:t>
          </a:r>
        </a:p>
        <a:p>
          <a:pPr algn="ctr">
            <a:lnSpc>
              <a:spcPct val="100000"/>
            </a:lnSpc>
          </a:pPr>
          <a:r>
            <a:rPr lang="es-MX" sz="8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228601</xdr:rowOff>
    </xdr:from>
    <xdr:to>
      <xdr:col>1</xdr:col>
      <xdr:colOff>790575</xdr:colOff>
      <xdr:row>4</xdr:row>
      <xdr:rowOff>57150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228601"/>
          <a:ext cx="1162050" cy="6667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762000</xdr:colOff>
      <xdr:row>0</xdr:row>
      <xdr:rowOff>247652</xdr:rowOff>
    </xdr:from>
    <xdr:to>
      <xdr:col>6</xdr:col>
      <xdr:colOff>0</xdr:colOff>
      <xdr:row>4</xdr:row>
      <xdr:rowOff>180976</xdr:rowOff>
    </xdr:to>
    <xdr:pic>
      <xdr:nvPicPr>
        <xdr:cNvPr id="13" name="Imagen 12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5695950" y="247652"/>
          <a:ext cx="1190625" cy="7715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533401</xdr:colOff>
      <xdr:row>0</xdr:row>
      <xdr:rowOff>47625</xdr:rowOff>
    </xdr:from>
    <xdr:to>
      <xdr:col>7</xdr:col>
      <xdr:colOff>533401</xdr:colOff>
      <xdr:row>3</xdr:row>
      <xdr:rowOff>238426</xdr:rowOff>
    </xdr:to>
    <xdr:pic>
      <xdr:nvPicPr>
        <xdr:cNvPr id="2" name="Picture 3">
          <a:extLst>
            <a:ext uri="{FF2B5EF4-FFF2-40B4-BE49-F238E27FC236}">
              <a16:creationId xmlns="" xmlns:a16="http://schemas.microsoft.com/office/drawing/2014/main" id="{B86CDC45-28CA-47D7-9611-E8DDC4D9F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29426" y="47625"/>
          <a:ext cx="0" cy="895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76199</xdr:rowOff>
    </xdr:from>
    <xdr:to>
      <xdr:col>1</xdr:col>
      <xdr:colOff>38100</xdr:colOff>
      <xdr:row>3</xdr:row>
      <xdr:rowOff>152399</xdr:rowOff>
    </xdr:to>
    <xdr:pic>
      <xdr:nvPicPr>
        <xdr:cNvPr id="3" name="2 Imagen" descr="C:\Users\JJIMENEZ\Desktop\LogoSiFinancia.png">
          <a:extLst>
            <a:ext uri="{FF2B5EF4-FFF2-40B4-BE49-F238E27FC236}">
              <a16:creationId xmlns="" xmlns:a16="http://schemas.microsoft.com/office/drawing/2014/main" id="{94562F5D-FF39-474B-9984-8DE948D1D4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76199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3</xdr:row>
      <xdr:rowOff>76200</xdr:rowOff>
    </xdr:to>
    <xdr:pic>
      <xdr:nvPicPr>
        <xdr:cNvPr id="4" name="3 Imagen" descr="C:\Users\JJIMENEZ\Desktop\LogoSiFinancia.png">
          <a:extLst>
            <a:ext uri="{FF2B5EF4-FFF2-40B4-BE49-F238E27FC236}">
              <a16:creationId xmlns="" xmlns:a16="http://schemas.microsoft.com/office/drawing/2014/main" id="{9997D179-68B0-430E-9A95-3360DD6E12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650" y="0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590549</xdr:colOff>
      <xdr:row>0</xdr:row>
      <xdr:rowOff>38100</xdr:rowOff>
    </xdr:from>
    <xdr:to>
      <xdr:col>7</xdr:col>
      <xdr:colOff>590549</xdr:colOff>
      <xdr:row>3</xdr:row>
      <xdr:rowOff>127234</xdr:rowOff>
    </xdr:to>
    <xdr:pic>
      <xdr:nvPicPr>
        <xdr:cNvPr id="5" name="Picture 3">
          <a:extLst>
            <a:ext uri="{FF2B5EF4-FFF2-40B4-BE49-F238E27FC236}">
              <a16:creationId xmlns="" xmlns:a16="http://schemas.microsoft.com/office/drawing/2014/main" id="{2EDD23D5-12D3-4460-8977-E2D0FC85E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86574" y="38100"/>
          <a:ext cx="0" cy="793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25773</xdr:rowOff>
    </xdr:from>
    <xdr:to>
      <xdr:col>2</xdr:col>
      <xdr:colOff>866775</xdr:colOff>
      <xdr:row>33</xdr:row>
      <xdr:rowOff>60324</xdr:rowOff>
    </xdr:to>
    <xdr:sp macro="" textlink="">
      <xdr:nvSpPr>
        <xdr:cNvPr id="7" name="7 CuadroTexto">
          <a:extLst>
            <a:ext uri="{FF2B5EF4-FFF2-40B4-BE49-F238E27FC236}">
              <a16:creationId xmlns="" xmlns:a16="http://schemas.microsoft.com/office/drawing/2014/main" id="{FB401F65-9AEF-497F-9310-438B2A1CFB7F}"/>
            </a:ext>
          </a:extLst>
        </xdr:cNvPr>
        <xdr:cNvSpPr txBox="1"/>
      </xdr:nvSpPr>
      <xdr:spPr>
        <a:xfrm>
          <a:off x="0" y="8198223"/>
          <a:ext cx="2028825" cy="174905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10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Elaboro:</a:t>
          </a: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600"/>
            </a:lnSpc>
          </a:pPr>
          <a:endParaRPr lang="es-ES" sz="8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</a:p>
        <a:p>
          <a:pPr algn="ctr">
            <a:lnSpc>
              <a:spcPts val="7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de Recursos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Financieros</a:t>
          </a: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>
            <a:lnSpc>
              <a:spcPts val="700"/>
            </a:lnSpc>
          </a:pPr>
          <a:endParaRPr lang="es-ES" sz="8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951005</xdr:colOff>
      <xdr:row>24</xdr:row>
      <xdr:rowOff>48371</xdr:rowOff>
    </xdr:from>
    <xdr:to>
      <xdr:col>4</xdr:col>
      <xdr:colOff>276225</xdr:colOff>
      <xdr:row>33</xdr:row>
      <xdr:rowOff>95250</xdr:rowOff>
    </xdr:to>
    <xdr:sp macro="" textlink="">
      <xdr:nvSpPr>
        <xdr:cNvPr id="8" name="8 CuadroTexto">
          <a:extLst>
            <a:ext uri="{FF2B5EF4-FFF2-40B4-BE49-F238E27FC236}">
              <a16:creationId xmlns="" xmlns:a16="http://schemas.microsoft.com/office/drawing/2014/main" id="{B50228B1-0756-49EA-9E52-38ABBCC7CD4F}"/>
            </a:ext>
          </a:extLst>
        </xdr:cNvPr>
        <xdr:cNvSpPr txBox="1"/>
      </xdr:nvSpPr>
      <xdr:spPr>
        <a:xfrm>
          <a:off x="2113055" y="8220821"/>
          <a:ext cx="1925545" cy="176137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 spc="1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800" b="1" i="0" u="none" strike="noStrike" spc="1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</a:t>
          </a:r>
        </a:p>
        <a:p>
          <a:pPr algn="ctr">
            <a:lnSpc>
              <a:spcPts val="800"/>
            </a:lnSpc>
            <a:spcBef>
              <a:spcPts val="200"/>
            </a:spcBef>
          </a:pPr>
          <a:r>
            <a:rPr lang="es-ES" sz="800" b="1" spc="1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</a:t>
          </a:r>
          <a:r>
            <a:rPr lang="es-ES" sz="800" b="1" spc="1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Mascote Suárez</a:t>
          </a:r>
        </a:p>
        <a:p>
          <a:pPr algn="ctr">
            <a:lnSpc>
              <a:spcPts val="700"/>
            </a:lnSpc>
            <a:spcBef>
              <a:spcPts val="2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</a:t>
          </a:r>
        </a:p>
        <a:p>
          <a:pPr algn="ctr">
            <a:lnSpc>
              <a:spcPts val="700"/>
            </a:lnSpc>
            <a:spcBef>
              <a:spcPts val="2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Recusos Financieros </a:t>
          </a: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232895</xdr:colOff>
      <xdr:row>24</xdr:row>
      <xdr:rowOff>80495</xdr:rowOff>
    </xdr:from>
    <xdr:to>
      <xdr:col>6</xdr:col>
      <xdr:colOff>352425</xdr:colOff>
      <xdr:row>33</xdr:row>
      <xdr:rowOff>85725</xdr:rowOff>
    </xdr:to>
    <xdr:sp macro="" textlink="">
      <xdr:nvSpPr>
        <xdr:cNvPr id="9" name="9 CuadroTexto">
          <a:extLst>
            <a:ext uri="{FF2B5EF4-FFF2-40B4-BE49-F238E27FC236}">
              <a16:creationId xmlns="" xmlns:a16="http://schemas.microsoft.com/office/drawing/2014/main" id="{F1896B66-EE28-40D9-9A00-97A4FCD16BDA}"/>
            </a:ext>
          </a:extLst>
        </xdr:cNvPr>
        <xdr:cNvSpPr txBox="1"/>
      </xdr:nvSpPr>
      <xdr:spPr>
        <a:xfrm>
          <a:off x="4271495" y="8252945"/>
          <a:ext cx="2024530" cy="171973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</a:t>
          </a:r>
        </a:p>
        <a:p>
          <a:pPr marL="0" indent="0" algn="ctr">
            <a:spcBef>
              <a:spcPts val="2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Mario Delgado Murillo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MX" sz="8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  <a:spcBef>
              <a:spcPts val="2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Administrativo </a:t>
          </a:r>
        </a:p>
        <a:p>
          <a:pPr algn="ctr">
            <a:lnSpc>
              <a:spcPts val="700"/>
            </a:lnSpc>
            <a:spcBef>
              <a:spcPts val="200"/>
            </a:spcBef>
          </a:pP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276225</xdr:colOff>
      <xdr:row>24</xdr:row>
      <xdr:rowOff>4298</xdr:rowOff>
    </xdr:from>
    <xdr:to>
      <xdr:col>10</xdr:col>
      <xdr:colOff>0</xdr:colOff>
      <xdr:row>33</xdr:row>
      <xdr:rowOff>38100</xdr:rowOff>
    </xdr:to>
    <xdr:sp macro="" textlink="">
      <xdr:nvSpPr>
        <xdr:cNvPr id="10" name="10 CuadroTexto">
          <a:extLst>
            <a:ext uri="{FF2B5EF4-FFF2-40B4-BE49-F238E27FC236}">
              <a16:creationId xmlns="" xmlns:a16="http://schemas.microsoft.com/office/drawing/2014/main" id="{F5384084-50DB-4426-BB8C-EDF270FF13FD}"/>
            </a:ext>
          </a:extLst>
        </xdr:cNvPr>
        <xdr:cNvSpPr txBox="1"/>
      </xdr:nvSpPr>
      <xdr:spPr>
        <a:xfrm>
          <a:off x="6219825" y="8176748"/>
          <a:ext cx="2457450" cy="1748302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___________________________________</a:t>
          </a:r>
        </a:p>
        <a:p>
          <a:pPr algn="ctr"/>
          <a:endParaRPr lang="es-MX" sz="300" b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ctr"/>
          <a:r>
            <a:rPr lang="es-MX" sz="8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Mtra. Areli</a:t>
          </a:r>
          <a:r>
            <a:rPr lang="es-MX" sz="8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Gallegos Ibarra</a:t>
          </a:r>
          <a:r>
            <a:rPr lang="es-MX" sz="8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/>
          <a:r>
            <a:rPr lang="es-MX" sz="8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2</xdr:col>
      <xdr:colOff>704850</xdr:colOff>
      <xdr:row>12</xdr:row>
      <xdr:rowOff>0</xdr:rowOff>
    </xdr:from>
    <xdr:ext cx="4257677" cy="542925"/>
    <xdr:sp macro="" textlink="">
      <xdr:nvSpPr>
        <xdr:cNvPr id="11" name="15 Rectángulo">
          <a:extLst>
            <a:ext uri="{FF2B5EF4-FFF2-40B4-BE49-F238E27FC236}">
              <a16:creationId xmlns="" xmlns:a16="http://schemas.microsoft.com/office/drawing/2014/main" id="{9008C284-3EA3-497C-B917-6A7E84F5048D}"/>
            </a:ext>
          </a:extLst>
        </xdr:cNvPr>
        <xdr:cNvSpPr/>
      </xdr:nvSpPr>
      <xdr:spPr>
        <a:xfrm>
          <a:off x="1866900" y="4314825"/>
          <a:ext cx="4257677" cy="5429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1800" b="0" cap="none" spc="0">
              <a:ln>
                <a:noFill/>
              </a:ln>
              <a:solidFill>
                <a:schemeClr val="tx1"/>
              </a:solidFill>
              <a:effectLst/>
            </a:rPr>
            <a:t>SIN INFORMACION QUE REVELAR</a:t>
          </a:r>
          <a:endParaRPr lang="es-ES" sz="1800" b="0" cap="none" spc="50">
            <a:ln w="11430"/>
            <a:solidFill>
              <a:sysClr val="windowText" lastClr="00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104776</xdr:rowOff>
    </xdr:from>
    <xdr:to>
      <xdr:col>2</xdr:col>
      <xdr:colOff>295275</xdr:colOff>
      <xdr:row>3</xdr:row>
      <xdr:rowOff>190500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104776"/>
          <a:ext cx="1457325" cy="7905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257175</xdr:colOff>
      <xdr:row>1</xdr:row>
      <xdr:rowOff>19051</xdr:rowOff>
    </xdr:from>
    <xdr:to>
      <xdr:col>9</xdr:col>
      <xdr:colOff>238124</xdr:colOff>
      <xdr:row>4</xdr:row>
      <xdr:rowOff>38100</xdr:rowOff>
    </xdr:to>
    <xdr:pic>
      <xdr:nvPicPr>
        <xdr:cNvPr id="17" name="Imagen 16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6553200" y="228601"/>
          <a:ext cx="1504949" cy="8667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533401</xdr:colOff>
      <xdr:row>0</xdr:row>
      <xdr:rowOff>47625</xdr:rowOff>
    </xdr:from>
    <xdr:to>
      <xdr:col>7</xdr:col>
      <xdr:colOff>533401</xdr:colOff>
      <xdr:row>3</xdr:row>
      <xdr:rowOff>238426</xdr:rowOff>
    </xdr:to>
    <xdr:pic>
      <xdr:nvPicPr>
        <xdr:cNvPr id="2" name="Picture 3">
          <a:extLst>
            <a:ext uri="{FF2B5EF4-FFF2-40B4-BE49-F238E27FC236}">
              <a16:creationId xmlns="" xmlns:a16="http://schemas.microsoft.com/office/drawing/2014/main" id="{13D2F1A7-47EF-43AA-9A35-6B73E9B7B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29426" y="47625"/>
          <a:ext cx="0" cy="895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76199</xdr:rowOff>
    </xdr:from>
    <xdr:to>
      <xdr:col>1</xdr:col>
      <xdr:colOff>38100</xdr:colOff>
      <xdr:row>3</xdr:row>
      <xdr:rowOff>152399</xdr:rowOff>
    </xdr:to>
    <xdr:pic>
      <xdr:nvPicPr>
        <xdr:cNvPr id="3" name="2 Imagen" descr="C:\Users\JJIMENEZ\Desktop\LogoSiFinancia.png">
          <a:extLst>
            <a:ext uri="{FF2B5EF4-FFF2-40B4-BE49-F238E27FC236}">
              <a16:creationId xmlns="" xmlns:a16="http://schemas.microsoft.com/office/drawing/2014/main" id="{D61F22D9-E600-4F88-BD38-667F18A07F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76199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3</xdr:row>
      <xdr:rowOff>76200</xdr:rowOff>
    </xdr:to>
    <xdr:pic>
      <xdr:nvPicPr>
        <xdr:cNvPr id="4" name="3 Imagen" descr="C:\Users\JJIMENEZ\Desktop\LogoSiFinancia.png">
          <a:extLst>
            <a:ext uri="{FF2B5EF4-FFF2-40B4-BE49-F238E27FC236}">
              <a16:creationId xmlns="" xmlns:a16="http://schemas.microsoft.com/office/drawing/2014/main" id="{882451DC-CFA5-4506-8777-B254BAE15E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650" y="0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590549</xdr:colOff>
      <xdr:row>0</xdr:row>
      <xdr:rowOff>38100</xdr:rowOff>
    </xdr:from>
    <xdr:to>
      <xdr:col>7</xdr:col>
      <xdr:colOff>590549</xdr:colOff>
      <xdr:row>3</xdr:row>
      <xdr:rowOff>127234</xdr:rowOff>
    </xdr:to>
    <xdr:pic>
      <xdr:nvPicPr>
        <xdr:cNvPr id="5" name="Picture 3">
          <a:extLst>
            <a:ext uri="{FF2B5EF4-FFF2-40B4-BE49-F238E27FC236}">
              <a16:creationId xmlns="" xmlns:a16="http://schemas.microsoft.com/office/drawing/2014/main" id="{71759E8E-0980-4734-B4E1-0D23779EF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86574" y="38100"/>
          <a:ext cx="0" cy="793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25773</xdr:rowOff>
    </xdr:from>
    <xdr:to>
      <xdr:col>2</xdr:col>
      <xdr:colOff>761999</xdr:colOff>
      <xdr:row>33</xdr:row>
      <xdr:rowOff>60324</xdr:rowOff>
    </xdr:to>
    <xdr:sp macro="" textlink="">
      <xdr:nvSpPr>
        <xdr:cNvPr id="7" name="7 CuadroTexto">
          <a:extLst>
            <a:ext uri="{FF2B5EF4-FFF2-40B4-BE49-F238E27FC236}">
              <a16:creationId xmlns="" xmlns:a16="http://schemas.microsoft.com/office/drawing/2014/main" id="{A68589D0-4A6E-4A83-9B33-847DAAC2F615}"/>
            </a:ext>
          </a:extLst>
        </xdr:cNvPr>
        <xdr:cNvSpPr txBox="1"/>
      </xdr:nvSpPr>
      <xdr:spPr>
        <a:xfrm>
          <a:off x="0" y="8198223"/>
          <a:ext cx="1924049" cy="174905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105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r>
            <a:rPr lang="es-ES" sz="9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Elaboro:</a:t>
          </a:r>
        </a:p>
        <a:p>
          <a:pPr>
            <a:lnSpc>
              <a:spcPts val="5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9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ct val="100000"/>
            </a:lnSpc>
          </a:pPr>
          <a:r>
            <a:rPr lang="es-ES" sz="9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9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</a:p>
        <a:p>
          <a:pPr algn="ctr">
            <a:lnSpc>
              <a:spcPct val="100000"/>
            </a:lnSpc>
          </a:pPr>
          <a:r>
            <a:rPr lang="es-ES" sz="9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de Recursos</a:t>
          </a:r>
          <a:r>
            <a:rPr lang="es-ES" sz="9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Financieros</a:t>
          </a:r>
          <a:r>
            <a:rPr lang="es-ES" sz="9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>
            <a:lnSpc>
              <a:spcPts val="700"/>
            </a:lnSpc>
          </a:pPr>
          <a:endParaRPr lang="es-ES" sz="8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760505</xdr:colOff>
      <xdr:row>24</xdr:row>
      <xdr:rowOff>86471</xdr:rowOff>
    </xdr:from>
    <xdr:to>
      <xdr:col>4</xdr:col>
      <xdr:colOff>219075</xdr:colOff>
      <xdr:row>33</xdr:row>
      <xdr:rowOff>133350</xdr:rowOff>
    </xdr:to>
    <xdr:sp macro="" textlink="">
      <xdr:nvSpPr>
        <xdr:cNvPr id="8" name="8 CuadroTexto">
          <a:extLst>
            <a:ext uri="{FF2B5EF4-FFF2-40B4-BE49-F238E27FC236}">
              <a16:creationId xmlns="" xmlns:a16="http://schemas.microsoft.com/office/drawing/2014/main" id="{416ED819-7FFE-4D0C-B95F-C24C42F28221}"/>
            </a:ext>
          </a:extLst>
        </xdr:cNvPr>
        <xdr:cNvSpPr txBox="1"/>
      </xdr:nvSpPr>
      <xdr:spPr>
        <a:xfrm>
          <a:off x="1922555" y="8258921"/>
          <a:ext cx="2058895" cy="176137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9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 spc="1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900" b="1" i="0" u="none" strike="noStrike" spc="1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</a:t>
          </a:r>
        </a:p>
        <a:p>
          <a:pPr algn="ctr">
            <a:lnSpc>
              <a:spcPts val="800"/>
            </a:lnSpc>
            <a:spcBef>
              <a:spcPts val="200"/>
            </a:spcBef>
          </a:pPr>
          <a:r>
            <a:rPr lang="es-ES" sz="900" b="1" spc="1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</a:t>
          </a:r>
          <a:r>
            <a:rPr lang="es-ES" sz="900" b="1" spc="1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Mascote Suárez</a:t>
          </a:r>
        </a:p>
        <a:p>
          <a:pPr algn="ctr">
            <a:lnSpc>
              <a:spcPts val="700"/>
            </a:lnSpc>
            <a:spcBef>
              <a:spcPts val="200"/>
            </a:spcBef>
          </a:pPr>
          <a:r>
            <a:rPr lang="es-ES" sz="9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</a:t>
          </a:r>
        </a:p>
        <a:p>
          <a:pPr algn="ctr">
            <a:lnSpc>
              <a:spcPts val="700"/>
            </a:lnSpc>
            <a:spcBef>
              <a:spcPts val="200"/>
            </a:spcBef>
          </a:pPr>
          <a:r>
            <a:rPr lang="es-ES" sz="9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Recusos Financieros </a:t>
          </a: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90020</xdr:colOff>
      <xdr:row>24</xdr:row>
      <xdr:rowOff>137645</xdr:rowOff>
    </xdr:from>
    <xdr:to>
      <xdr:col>6</xdr:col>
      <xdr:colOff>247650</xdr:colOff>
      <xdr:row>33</xdr:row>
      <xdr:rowOff>142875</xdr:rowOff>
    </xdr:to>
    <xdr:sp macro="" textlink="">
      <xdr:nvSpPr>
        <xdr:cNvPr id="9" name="9 CuadroTexto">
          <a:extLst>
            <a:ext uri="{FF2B5EF4-FFF2-40B4-BE49-F238E27FC236}">
              <a16:creationId xmlns="" xmlns:a16="http://schemas.microsoft.com/office/drawing/2014/main" id="{3367E34A-4477-4BA6-85CE-572EA8050A20}"/>
            </a:ext>
          </a:extLst>
        </xdr:cNvPr>
        <xdr:cNvSpPr txBox="1"/>
      </xdr:nvSpPr>
      <xdr:spPr>
        <a:xfrm>
          <a:off x="3852395" y="8310095"/>
          <a:ext cx="1929280" cy="171973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r>
            <a:rPr lang="es-ES" sz="9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9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</a:t>
          </a:r>
        </a:p>
        <a:p>
          <a:pPr marL="0" indent="0" algn="ctr">
            <a:lnSpc>
              <a:spcPct val="100000"/>
            </a:lnSpc>
            <a:spcBef>
              <a:spcPts val="0"/>
            </a:spcBef>
          </a:pPr>
          <a:r>
            <a:rPr lang="es-ES" sz="9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Mario Delgado Murillo</a:t>
          </a:r>
          <a:r>
            <a:rPr lang="es-ES" sz="9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MX" sz="9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  <a:spcBef>
              <a:spcPts val="0"/>
            </a:spcBef>
          </a:pPr>
          <a:r>
            <a:rPr lang="es-ES" sz="9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</a:t>
          </a:r>
          <a:r>
            <a:rPr lang="es-ES" sz="9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Administrativo </a:t>
          </a:r>
        </a:p>
        <a:p>
          <a:pPr algn="ctr">
            <a:lnSpc>
              <a:spcPct val="100000"/>
            </a:lnSpc>
            <a:spcBef>
              <a:spcPts val="0"/>
            </a:spcBef>
          </a:pP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123824</xdr:colOff>
      <xdr:row>24</xdr:row>
      <xdr:rowOff>80498</xdr:rowOff>
    </xdr:from>
    <xdr:to>
      <xdr:col>256</xdr:col>
      <xdr:colOff>76200</xdr:colOff>
      <xdr:row>33</xdr:row>
      <xdr:rowOff>114300</xdr:rowOff>
    </xdr:to>
    <xdr:sp macro="" textlink="">
      <xdr:nvSpPr>
        <xdr:cNvPr id="10" name="10 CuadroTexto">
          <a:extLst>
            <a:ext uri="{FF2B5EF4-FFF2-40B4-BE49-F238E27FC236}">
              <a16:creationId xmlns="" xmlns:a16="http://schemas.microsoft.com/office/drawing/2014/main" id="{F2699332-A867-4EB3-BBA1-AB41781F85F9}"/>
            </a:ext>
          </a:extLst>
        </xdr:cNvPr>
        <xdr:cNvSpPr txBox="1"/>
      </xdr:nvSpPr>
      <xdr:spPr>
        <a:xfrm>
          <a:off x="5657849" y="8252948"/>
          <a:ext cx="2495551" cy="1748302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9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ct val="100000"/>
            </a:lnSpc>
          </a:pPr>
          <a:r>
            <a:rPr lang="es-ES" sz="9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___________________________________</a:t>
          </a:r>
        </a:p>
        <a:p>
          <a:pPr algn="ctr">
            <a:lnSpc>
              <a:spcPct val="100000"/>
            </a:lnSpc>
          </a:pPr>
          <a:r>
            <a:rPr lang="es-MX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Mtra.</a:t>
          </a:r>
          <a:r>
            <a:rPr lang="es-MX" sz="9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Areli Gallegos Ibarra</a:t>
          </a:r>
          <a:r>
            <a:rPr lang="es-MX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>
            <a:lnSpc>
              <a:spcPct val="100000"/>
            </a:lnSpc>
          </a:pPr>
          <a:r>
            <a:rPr lang="es-MX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2</xdr:col>
      <xdr:colOff>704850</xdr:colOff>
      <xdr:row>12</xdr:row>
      <xdr:rowOff>0</xdr:rowOff>
    </xdr:from>
    <xdr:ext cx="4257677" cy="542925"/>
    <xdr:sp macro="" textlink="">
      <xdr:nvSpPr>
        <xdr:cNvPr id="11" name="15 Rectángulo">
          <a:extLst>
            <a:ext uri="{FF2B5EF4-FFF2-40B4-BE49-F238E27FC236}">
              <a16:creationId xmlns="" xmlns:a16="http://schemas.microsoft.com/office/drawing/2014/main" id="{0F1B06B4-8DDE-4E81-9EF6-EF2A5D5850AC}"/>
            </a:ext>
          </a:extLst>
        </xdr:cNvPr>
        <xdr:cNvSpPr/>
      </xdr:nvSpPr>
      <xdr:spPr>
        <a:xfrm>
          <a:off x="1866900" y="4314825"/>
          <a:ext cx="4257677" cy="5429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1800" b="0" cap="none" spc="0">
              <a:ln>
                <a:noFill/>
              </a:ln>
              <a:solidFill>
                <a:schemeClr val="tx1"/>
              </a:solidFill>
              <a:effectLst/>
            </a:rPr>
            <a:t>SIN INFORMACION QUE REVELAR</a:t>
          </a:r>
          <a:endParaRPr lang="es-ES" sz="1800" b="0" cap="none" spc="50">
            <a:ln w="11430"/>
            <a:solidFill>
              <a:sysClr val="windowText" lastClr="00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</xdr:col>
      <xdr:colOff>171450</xdr:colOff>
      <xdr:row>3</xdr:row>
      <xdr:rowOff>266699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209550"/>
          <a:ext cx="1333500" cy="7619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352425</xdr:colOff>
      <xdr:row>1</xdr:row>
      <xdr:rowOff>104775</xdr:rowOff>
    </xdr:from>
    <xdr:to>
      <xdr:col>9</xdr:col>
      <xdr:colOff>247650</xdr:colOff>
      <xdr:row>4</xdr:row>
      <xdr:rowOff>85725</xdr:rowOff>
    </xdr:to>
    <xdr:pic>
      <xdr:nvPicPr>
        <xdr:cNvPr id="17" name="Imagen 16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6648450" y="314325"/>
          <a:ext cx="1419225" cy="8286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533401</xdr:colOff>
      <xdr:row>0</xdr:row>
      <xdr:rowOff>47625</xdr:rowOff>
    </xdr:from>
    <xdr:to>
      <xdr:col>7</xdr:col>
      <xdr:colOff>533401</xdr:colOff>
      <xdr:row>4</xdr:row>
      <xdr:rowOff>100033</xdr:rowOff>
    </xdr:to>
    <xdr:pic>
      <xdr:nvPicPr>
        <xdr:cNvPr id="2" name="Picture 3">
          <a:extLst>
            <a:ext uri="{FF2B5EF4-FFF2-40B4-BE49-F238E27FC236}">
              <a16:creationId xmlns="" xmlns:a16="http://schemas.microsoft.com/office/drawing/2014/main" id="{17CF1459-C9A2-48CB-AE8C-8C9C210AC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95976" y="47625"/>
          <a:ext cx="0" cy="890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76199</xdr:rowOff>
    </xdr:from>
    <xdr:to>
      <xdr:col>1</xdr:col>
      <xdr:colOff>38100</xdr:colOff>
      <xdr:row>4</xdr:row>
      <xdr:rowOff>14006</xdr:rowOff>
    </xdr:to>
    <xdr:pic>
      <xdr:nvPicPr>
        <xdr:cNvPr id="3" name="2 Imagen" descr="C:\Users\JJIMENEZ\Desktop\LogoSiFinancia.png">
          <a:extLst>
            <a:ext uri="{FF2B5EF4-FFF2-40B4-BE49-F238E27FC236}">
              <a16:creationId xmlns="" xmlns:a16="http://schemas.microsoft.com/office/drawing/2014/main" id="{3F877CAF-0713-47C6-BBBB-F297042DA6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76199"/>
          <a:ext cx="0" cy="7760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65537</xdr:row>
      <xdr:rowOff>0</xdr:rowOff>
    </xdr:from>
    <xdr:to>
      <xdr:col>2</xdr:col>
      <xdr:colOff>1085850</xdr:colOff>
      <xdr:row>65537</xdr:row>
      <xdr:rowOff>0</xdr:rowOff>
    </xdr:to>
    <xdr:cxnSp macro="">
      <xdr:nvCxnSpPr>
        <xdr:cNvPr id="4" name="3 Conector recto">
          <a:extLst>
            <a:ext uri="{FF2B5EF4-FFF2-40B4-BE49-F238E27FC236}">
              <a16:creationId xmlns="" xmlns:a16="http://schemas.microsoft.com/office/drawing/2014/main" id="{DE7DDEE8-6C02-48CE-A8C2-1C27A36BDDE2}"/>
            </a:ext>
          </a:extLst>
        </xdr:cNvPr>
        <xdr:cNvCxnSpPr/>
      </xdr:nvCxnSpPr>
      <xdr:spPr>
        <a:xfrm>
          <a:off x="57150" y="11861215800"/>
          <a:ext cx="15430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28575</xdr:colOff>
      <xdr:row>65544</xdr:row>
      <xdr:rowOff>200025</xdr:rowOff>
    </xdr:from>
    <xdr:to>
      <xdr:col>2</xdr:col>
      <xdr:colOff>1524000</xdr:colOff>
      <xdr:row>65545</xdr:row>
      <xdr:rowOff>9526</xdr:rowOff>
    </xdr:to>
    <xdr:cxnSp macro="">
      <xdr:nvCxnSpPr>
        <xdr:cNvPr id="5" name="4 Conector recto">
          <a:extLst>
            <a:ext uri="{FF2B5EF4-FFF2-40B4-BE49-F238E27FC236}">
              <a16:creationId xmlns="" xmlns:a16="http://schemas.microsoft.com/office/drawing/2014/main" id="{9C9CABF3-239D-4871-9FD3-B91A007EB252}"/>
            </a:ext>
          </a:extLst>
        </xdr:cNvPr>
        <xdr:cNvCxnSpPr/>
      </xdr:nvCxnSpPr>
      <xdr:spPr>
        <a:xfrm flipV="1">
          <a:off x="38100" y="11862882675"/>
          <a:ext cx="2000250" cy="1905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</xdr:colOff>
      <xdr:row>65544</xdr:row>
      <xdr:rowOff>200025</xdr:rowOff>
    </xdr:from>
    <xdr:to>
      <xdr:col>5</xdr:col>
      <xdr:colOff>266700</xdr:colOff>
      <xdr:row>65544</xdr:row>
      <xdr:rowOff>200025</xdr:rowOff>
    </xdr:to>
    <xdr:cxnSp macro="">
      <xdr:nvCxnSpPr>
        <xdr:cNvPr id="6" name="5 Conector recto">
          <a:extLst>
            <a:ext uri="{FF2B5EF4-FFF2-40B4-BE49-F238E27FC236}">
              <a16:creationId xmlns="" xmlns:a16="http://schemas.microsoft.com/office/drawing/2014/main" id="{B5922F33-8A93-4BC2-BC48-C946332662F4}"/>
            </a:ext>
          </a:extLst>
        </xdr:cNvPr>
        <xdr:cNvCxnSpPr/>
      </xdr:nvCxnSpPr>
      <xdr:spPr>
        <a:xfrm>
          <a:off x="2438400" y="11862882675"/>
          <a:ext cx="17526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1819275</xdr:colOff>
      <xdr:row>65537</xdr:row>
      <xdr:rowOff>0</xdr:rowOff>
    </xdr:from>
    <xdr:to>
      <xdr:col>5</xdr:col>
      <xdr:colOff>57150</xdr:colOff>
      <xdr:row>65537</xdr:row>
      <xdr:rowOff>0</xdr:rowOff>
    </xdr:to>
    <xdr:cxnSp macro="">
      <xdr:nvCxnSpPr>
        <xdr:cNvPr id="7" name="6 Conector recto">
          <a:extLst>
            <a:ext uri="{FF2B5EF4-FFF2-40B4-BE49-F238E27FC236}">
              <a16:creationId xmlns="" xmlns:a16="http://schemas.microsoft.com/office/drawing/2014/main" id="{0184C9EA-EE41-4E3F-973A-1990F1478595}"/>
            </a:ext>
          </a:extLst>
        </xdr:cNvPr>
        <xdr:cNvCxnSpPr/>
      </xdr:nvCxnSpPr>
      <xdr:spPr>
        <a:xfrm>
          <a:off x="2333625" y="11861215800"/>
          <a:ext cx="1647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828675</xdr:colOff>
      <xdr:row>65545</xdr:row>
      <xdr:rowOff>0</xdr:rowOff>
    </xdr:from>
    <xdr:to>
      <xdr:col>8</xdr:col>
      <xdr:colOff>257175</xdr:colOff>
      <xdr:row>65545</xdr:row>
      <xdr:rowOff>28575</xdr:rowOff>
    </xdr:to>
    <xdr:cxnSp macro="">
      <xdr:nvCxnSpPr>
        <xdr:cNvPr id="8" name="7 Conector recto">
          <a:extLst>
            <a:ext uri="{FF2B5EF4-FFF2-40B4-BE49-F238E27FC236}">
              <a16:creationId xmlns="" xmlns:a16="http://schemas.microsoft.com/office/drawing/2014/main" id="{604CB03A-8277-41E4-A603-60D5FAE0117D}"/>
            </a:ext>
          </a:extLst>
        </xdr:cNvPr>
        <xdr:cNvCxnSpPr/>
      </xdr:nvCxnSpPr>
      <xdr:spPr>
        <a:xfrm flipV="1">
          <a:off x="4695825" y="11862892200"/>
          <a:ext cx="1533525" cy="28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</xdr:colOff>
      <xdr:row>65537</xdr:row>
      <xdr:rowOff>9525</xdr:rowOff>
    </xdr:from>
    <xdr:to>
      <xdr:col>8</xdr:col>
      <xdr:colOff>161925</xdr:colOff>
      <xdr:row>65537</xdr:row>
      <xdr:rowOff>9526</xdr:rowOff>
    </xdr:to>
    <xdr:cxnSp macro="">
      <xdr:nvCxnSpPr>
        <xdr:cNvPr id="9" name="8 Conector recto">
          <a:extLst>
            <a:ext uri="{FF2B5EF4-FFF2-40B4-BE49-F238E27FC236}">
              <a16:creationId xmlns="" xmlns:a16="http://schemas.microsoft.com/office/drawing/2014/main" id="{0487A32C-52C3-4FE2-9BEC-29F11DA27E06}"/>
            </a:ext>
          </a:extLst>
        </xdr:cNvPr>
        <xdr:cNvCxnSpPr/>
      </xdr:nvCxnSpPr>
      <xdr:spPr>
        <a:xfrm flipV="1">
          <a:off x="4724400" y="11861225325"/>
          <a:ext cx="140970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32</xdr:row>
      <xdr:rowOff>87320</xdr:rowOff>
    </xdr:from>
    <xdr:to>
      <xdr:col>2</xdr:col>
      <xdr:colOff>1219200</xdr:colOff>
      <xdr:row>41</xdr:row>
      <xdr:rowOff>42496</xdr:rowOff>
    </xdr:to>
    <xdr:sp macro="" textlink="">
      <xdr:nvSpPr>
        <xdr:cNvPr id="11" name="11 CuadroTexto">
          <a:extLst>
            <a:ext uri="{FF2B5EF4-FFF2-40B4-BE49-F238E27FC236}">
              <a16:creationId xmlns="" xmlns:a16="http://schemas.microsoft.com/office/drawing/2014/main" id="{B890C002-B79C-46A6-911F-5ED0940F453F}"/>
            </a:ext>
          </a:extLst>
        </xdr:cNvPr>
        <xdr:cNvSpPr txBox="1"/>
      </xdr:nvSpPr>
      <xdr:spPr>
        <a:xfrm>
          <a:off x="0" y="6359166"/>
          <a:ext cx="1732085" cy="166967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Elaboro:</a:t>
          </a: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  <a:spcBef>
              <a:spcPts val="300"/>
            </a:spcBef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6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</a:p>
        <a:p>
          <a:pPr algn="ctr">
            <a:lnSpc>
              <a:spcPts val="7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de Recursos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Financieros</a:t>
          </a: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ctr">
            <a:lnSpc>
              <a:spcPts val="700"/>
            </a:lnSpc>
          </a:pPr>
          <a:endParaRPr lang="es-ES" sz="8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1113691</xdr:colOff>
      <xdr:row>32</xdr:row>
      <xdr:rowOff>52767</xdr:rowOff>
    </xdr:from>
    <xdr:to>
      <xdr:col>4</xdr:col>
      <xdr:colOff>161191</xdr:colOff>
      <xdr:row>41</xdr:row>
      <xdr:rowOff>69950</xdr:rowOff>
    </xdr:to>
    <xdr:sp macro="" textlink="">
      <xdr:nvSpPr>
        <xdr:cNvPr id="12" name="12 CuadroTexto">
          <a:extLst>
            <a:ext uri="{FF2B5EF4-FFF2-40B4-BE49-F238E27FC236}">
              <a16:creationId xmlns="" xmlns:a16="http://schemas.microsoft.com/office/drawing/2014/main" id="{20F2F983-1950-4767-8434-7496CCCEBA60}"/>
            </a:ext>
          </a:extLst>
        </xdr:cNvPr>
        <xdr:cNvSpPr txBox="1"/>
      </xdr:nvSpPr>
      <xdr:spPr>
        <a:xfrm>
          <a:off x="1626576" y="6324613"/>
          <a:ext cx="1758461" cy="173168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  <a:spcBef>
              <a:spcPts val="300"/>
            </a:spcBef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8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 Mascote Suárez</a:t>
          </a:r>
          <a:endParaRPr lang="es-ES" sz="8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</a:t>
          </a:r>
        </a:p>
        <a:p>
          <a:pPr algn="ctr">
            <a:lnSpc>
              <a:spcPts val="7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Recusos Financieros </a:t>
          </a: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4</xdr:col>
      <xdr:colOff>109904</xdr:colOff>
      <xdr:row>32</xdr:row>
      <xdr:rowOff>122992</xdr:rowOff>
    </xdr:from>
    <xdr:ext cx="1566496" cy="1738780"/>
    <xdr:sp macro="" textlink="">
      <xdr:nvSpPr>
        <xdr:cNvPr id="13" name="13 CuadroTexto">
          <a:extLst>
            <a:ext uri="{FF2B5EF4-FFF2-40B4-BE49-F238E27FC236}">
              <a16:creationId xmlns="" xmlns:a16="http://schemas.microsoft.com/office/drawing/2014/main" id="{C6030D91-CD9E-4A87-AEAB-CB4FA8F8F364}"/>
            </a:ext>
          </a:extLst>
        </xdr:cNvPr>
        <xdr:cNvSpPr txBox="1"/>
      </xdr:nvSpPr>
      <xdr:spPr>
        <a:xfrm>
          <a:off x="3333750" y="6394838"/>
          <a:ext cx="1566496" cy="173878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</a:t>
          </a:r>
        </a:p>
        <a:p>
          <a:pPr marL="0" indent="0" algn="ctr"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Mario Delgado Murillo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MX" sz="8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  <a:spcBef>
              <a:spcPts val="3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Administrativo </a:t>
          </a:r>
        </a:p>
        <a:p>
          <a:pPr algn="ctr">
            <a:lnSpc>
              <a:spcPts val="700"/>
            </a:lnSpc>
            <a:spcBef>
              <a:spcPts val="300"/>
            </a:spcBef>
          </a:pP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47625</xdr:colOff>
      <xdr:row>32</xdr:row>
      <xdr:rowOff>74635</xdr:rowOff>
    </xdr:from>
    <xdr:to>
      <xdr:col>9</xdr:col>
      <xdr:colOff>95250</xdr:colOff>
      <xdr:row>40</xdr:row>
      <xdr:rowOff>156062</xdr:rowOff>
    </xdr:to>
    <xdr:sp macro="" textlink="">
      <xdr:nvSpPr>
        <xdr:cNvPr id="14" name="14 CuadroTexto">
          <a:extLst>
            <a:ext uri="{FF2B5EF4-FFF2-40B4-BE49-F238E27FC236}">
              <a16:creationId xmlns="" xmlns:a16="http://schemas.microsoft.com/office/drawing/2014/main" id="{7DCC453D-E8C2-447D-93E3-B6368297248E}"/>
            </a:ext>
          </a:extLst>
        </xdr:cNvPr>
        <xdr:cNvSpPr txBox="1"/>
      </xdr:nvSpPr>
      <xdr:spPr>
        <a:xfrm>
          <a:off x="4744183" y="6346481"/>
          <a:ext cx="2040548" cy="160542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spcBef>
              <a:spcPts val="300"/>
            </a:spcBef>
          </a:pPr>
          <a:r>
            <a:rPr lang="es-MX" sz="8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Mtra. Areli Gallegos Ibarra </a:t>
          </a:r>
        </a:p>
        <a:p>
          <a:pPr algn="ctr">
            <a:spcBef>
              <a:spcPts val="300"/>
            </a:spcBef>
          </a:pPr>
          <a:r>
            <a:rPr lang="es-MX" sz="8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0</xdr:colOff>
      <xdr:row>17</xdr:row>
      <xdr:rowOff>133350</xdr:rowOff>
    </xdr:from>
    <xdr:ext cx="6667500" cy="581025"/>
    <xdr:sp macro="" textlink="">
      <xdr:nvSpPr>
        <xdr:cNvPr id="15" name="15 Rectángulo">
          <a:extLst>
            <a:ext uri="{FF2B5EF4-FFF2-40B4-BE49-F238E27FC236}">
              <a16:creationId xmlns="" xmlns:a16="http://schemas.microsoft.com/office/drawing/2014/main" id="{6917347B-97AD-4A3C-8395-FC2A73D57CD9}"/>
            </a:ext>
          </a:extLst>
        </xdr:cNvPr>
        <xdr:cNvSpPr/>
      </xdr:nvSpPr>
      <xdr:spPr>
        <a:xfrm>
          <a:off x="0" y="3619500"/>
          <a:ext cx="6667500" cy="5810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1500" b="0" cap="none" spc="0">
              <a:ln>
                <a:noFill/>
              </a:ln>
              <a:solidFill>
                <a:schemeClr val="tx1"/>
              </a:solidFill>
              <a:effectLst/>
            </a:rPr>
            <a:t>SIN INFORMACION QUE REVELAR</a:t>
          </a:r>
          <a:endParaRPr lang="es-ES" sz="1500" b="0" cap="none" spc="50">
            <a:ln w="11430"/>
            <a:solidFill>
              <a:sysClr val="windowText" lastClr="00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117230</xdr:rowOff>
    </xdr:from>
    <xdr:to>
      <xdr:col>2</xdr:col>
      <xdr:colOff>578827</xdr:colOff>
      <xdr:row>3</xdr:row>
      <xdr:rowOff>146539</xdr:rowOff>
    </xdr:to>
    <xdr:pic>
      <xdr:nvPicPr>
        <xdr:cNvPr id="18" name="Imagen 17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117230"/>
          <a:ext cx="1091712" cy="6667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256442</xdr:colOff>
      <xdr:row>0</xdr:row>
      <xdr:rowOff>161192</xdr:rowOff>
    </xdr:from>
    <xdr:to>
      <xdr:col>9</xdr:col>
      <xdr:colOff>109904</xdr:colOff>
      <xdr:row>4</xdr:row>
      <xdr:rowOff>109904</xdr:rowOff>
    </xdr:to>
    <xdr:pic>
      <xdr:nvPicPr>
        <xdr:cNvPr id="21" name="Imagen 20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5619750" y="161192"/>
          <a:ext cx="1179635" cy="7986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533401</xdr:colOff>
      <xdr:row>0</xdr:row>
      <xdr:rowOff>47625</xdr:rowOff>
    </xdr:from>
    <xdr:to>
      <xdr:col>7</xdr:col>
      <xdr:colOff>533401</xdr:colOff>
      <xdr:row>3</xdr:row>
      <xdr:rowOff>238426</xdr:rowOff>
    </xdr:to>
    <xdr:pic>
      <xdr:nvPicPr>
        <xdr:cNvPr id="2" name="Picture 3">
          <a:extLst>
            <a:ext uri="{FF2B5EF4-FFF2-40B4-BE49-F238E27FC236}">
              <a16:creationId xmlns="" xmlns:a16="http://schemas.microsoft.com/office/drawing/2014/main" id="{F5B332C7-B475-41EE-867B-D7ED23C2D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29426" y="47625"/>
          <a:ext cx="0" cy="895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76199</xdr:rowOff>
    </xdr:from>
    <xdr:to>
      <xdr:col>1</xdr:col>
      <xdr:colOff>38100</xdr:colOff>
      <xdr:row>3</xdr:row>
      <xdr:rowOff>152399</xdr:rowOff>
    </xdr:to>
    <xdr:pic>
      <xdr:nvPicPr>
        <xdr:cNvPr id="3" name="2 Imagen" descr="C:\Users\JJIMENEZ\Desktop\LogoSiFinancia.png">
          <a:extLst>
            <a:ext uri="{FF2B5EF4-FFF2-40B4-BE49-F238E27FC236}">
              <a16:creationId xmlns="" xmlns:a16="http://schemas.microsoft.com/office/drawing/2014/main" id="{C81E1FBC-1FCC-4710-9B6B-C88E1F56B2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76199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3</xdr:row>
      <xdr:rowOff>76200</xdr:rowOff>
    </xdr:to>
    <xdr:pic>
      <xdr:nvPicPr>
        <xdr:cNvPr id="4" name="3 Imagen" descr="C:\Users\JJIMENEZ\Desktop\LogoSiFinancia.png">
          <a:extLst>
            <a:ext uri="{FF2B5EF4-FFF2-40B4-BE49-F238E27FC236}">
              <a16:creationId xmlns="" xmlns:a16="http://schemas.microsoft.com/office/drawing/2014/main" id="{BD14D3A8-3D30-4ED3-A26B-5D425BEF17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650" y="0"/>
          <a:ext cx="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590549</xdr:colOff>
      <xdr:row>0</xdr:row>
      <xdr:rowOff>38100</xdr:rowOff>
    </xdr:from>
    <xdr:to>
      <xdr:col>7</xdr:col>
      <xdr:colOff>590549</xdr:colOff>
      <xdr:row>3</xdr:row>
      <xdr:rowOff>127234</xdr:rowOff>
    </xdr:to>
    <xdr:pic>
      <xdr:nvPicPr>
        <xdr:cNvPr id="5" name="Picture 3">
          <a:extLst>
            <a:ext uri="{FF2B5EF4-FFF2-40B4-BE49-F238E27FC236}">
              <a16:creationId xmlns="" xmlns:a16="http://schemas.microsoft.com/office/drawing/2014/main" id="{A89BE26C-2985-4289-A6FF-F464A7629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86574" y="38100"/>
          <a:ext cx="0" cy="793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25773</xdr:rowOff>
    </xdr:from>
    <xdr:to>
      <xdr:col>2</xdr:col>
      <xdr:colOff>866775</xdr:colOff>
      <xdr:row>33</xdr:row>
      <xdr:rowOff>60324</xdr:rowOff>
    </xdr:to>
    <xdr:sp macro="" textlink="">
      <xdr:nvSpPr>
        <xdr:cNvPr id="7" name="7 CuadroTexto">
          <a:extLst>
            <a:ext uri="{FF2B5EF4-FFF2-40B4-BE49-F238E27FC236}">
              <a16:creationId xmlns="" xmlns:a16="http://schemas.microsoft.com/office/drawing/2014/main" id="{A21E7C68-5620-44DA-ACEB-631FBE24CA24}"/>
            </a:ext>
          </a:extLst>
        </xdr:cNvPr>
        <xdr:cNvSpPr txBox="1"/>
      </xdr:nvSpPr>
      <xdr:spPr>
        <a:xfrm>
          <a:off x="0" y="8198223"/>
          <a:ext cx="2028825" cy="174905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10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5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Elaboro:</a:t>
          </a: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600"/>
            </a:lnSpc>
          </a:pPr>
          <a:endParaRPr lang="es-ES" sz="8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</a:p>
        <a:p>
          <a:pPr algn="ctr">
            <a:lnSpc>
              <a:spcPts val="700"/>
            </a:lnSpc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de Recursos Financieros </a:t>
          </a:r>
        </a:p>
        <a:p>
          <a:pPr algn="ctr">
            <a:lnSpc>
              <a:spcPts val="700"/>
            </a:lnSpc>
          </a:pPr>
          <a:endParaRPr lang="es-ES" sz="8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951005</xdr:colOff>
      <xdr:row>24</xdr:row>
      <xdr:rowOff>48371</xdr:rowOff>
    </xdr:from>
    <xdr:to>
      <xdr:col>4</xdr:col>
      <xdr:colOff>276225</xdr:colOff>
      <xdr:row>33</xdr:row>
      <xdr:rowOff>95250</xdr:rowOff>
    </xdr:to>
    <xdr:sp macro="" textlink="">
      <xdr:nvSpPr>
        <xdr:cNvPr id="8" name="8 CuadroTexto">
          <a:extLst>
            <a:ext uri="{FF2B5EF4-FFF2-40B4-BE49-F238E27FC236}">
              <a16:creationId xmlns="" xmlns:a16="http://schemas.microsoft.com/office/drawing/2014/main" id="{2D6A11A0-8DA0-4573-A552-DCACA462A6A6}"/>
            </a:ext>
          </a:extLst>
        </xdr:cNvPr>
        <xdr:cNvSpPr txBox="1"/>
      </xdr:nvSpPr>
      <xdr:spPr>
        <a:xfrm>
          <a:off x="2113055" y="8220821"/>
          <a:ext cx="1925545" cy="176137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 spc="1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800" b="1" i="0" u="none" strike="noStrike" spc="1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</a:t>
          </a:r>
        </a:p>
        <a:p>
          <a:pPr algn="ctr">
            <a:lnSpc>
              <a:spcPts val="800"/>
            </a:lnSpc>
            <a:spcBef>
              <a:spcPts val="200"/>
            </a:spcBef>
          </a:pPr>
          <a:r>
            <a:rPr lang="es-ES" sz="800" b="1" spc="1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 Mascote Suárez</a:t>
          </a:r>
          <a:endParaRPr lang="es-ES" sz="800" b="1" spc="1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  <a:spcBef>
              <a:spcPts val="2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</a:t>
          </a:r>
        </a:p>
        <a:p>
          <a:pPr algn="ctr">
            <a:lnSpc>
              <a:spcPts val="700"/>
            </a:lnSpc>
            <a:spcBef>
              <a:spcPts val="2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Recusos Financieros </a:t>
          </a: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7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232895</xdr:colOff>
      <xdr:row>24</xdr:row>
      <xdr:rowOff>118595</xdr:rowOff>
    </xdr:from>
    <xdr:to>
      <xdr:col>6</xdr:col>
      <xdr:colOff>352425</xdr:colOff>
      <xdr:row>33</xdr:row>
      <xdr:rowOff>123825</xdr:rowOff>
    </xdr:to>
    <xdr:sp macro="" textlink="">
      <xdr:nvSpPr>
        <xdr:cNvPr id="9" name="9 CuadroTexto">
          <a:extLst>
            <a:ext uri="{FF2B5EF4-FFF2-40B4-BE49-F238E27FC236}">
              <a16:creationId xmlns="" xmlns:a16="http://schemas.microsoft.com/office/drawing/2014/main" id="{ADFAFC2B-8916-4245-A1D6-6A983D3A74A6}"/>
            </a:ext>
          </a:extLst>
        </xdr:cNvPr>
        <xdr:cNvSpPr txBox="1"/>
      </xdr:nvSpPr>
      <xdr:spPr>
        <a:xfrm>
          <a:off x="3995270" y="8291045"/>
          <a:ext cx="1891180" cy="171973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</a:t>
          </a:r>
        </a:p>
        <a:p>
          <a:pPr marL="0" indent="0" algn="ctr">
            <a:spcBef>
              <a:spcPts val="2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Mario Delgado Murillo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MX" sz="8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  <a:spcBef>
              <a:spcPts val="200"/>
            </a:spcBef>
          </a:pPr>
          <a:r>
            <a:rPr lang="es-ES" sz="8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</a:t>
          </a: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Administrativo </a:t>
          </a:r>
        </a:p>
        <a:p>
          <a:pPr algn="ctr">
            <a:lnSpc>
              <a:spcPts val="700"/>
            </a:lnSpc>
            <a:spcBef>
              <a:spcPts val="200"/>
            </a:spcBef>
          </a:pPr>
          <a:r>
            <a:rPr lang="es-ES" sz="8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276225</xdr:colOff>
      <xdr:row>24</xdr:row>
      <xdr:rowOff>51923</xdr:rowOff>
    </xdr:from>
    <xdr:to>
      <xdr:col>10</xdr:col>
      <xdr:colOff>0</xdr:colOff>
      <xdr:row>33</xdr:row>
      <xdr:rowOff>85725</xdr:rowOff>
    </xdr:to>
    <xdr:sp macro="" textlink="">
      <xdr:nvSpPr>
        <xdr:cNvPr id="10" name="10 CuadroTexto">
          <a:extLst>
            <a:ext uri="{FF2B5EF4-FFF2-40B4-BE49-F238E27FC236}">
              <a16:creationId xmlns="" xmlns:a16="http://schemas.microsoft.com/office/drawing/2014/main" id="{D44406F5-EF7A-4797-AC5A-2B1711C9AB4E}"/>
            </a:ext>
          </a:extLst>
        </xdr:cNvPr>
        <xdr:cNvSpPr txBox="1"/>
      </xdr:nvSpPr>
      <xdr:spPr>
        <a:xfrm>
          <a:off x="5810250" y="8224373"/>
          <a:ext cx="2266950" cy="1748302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700"/>
            </a:lnSpc>
          </a:pPr>
          <a:endParaRPr lang="es-ES" sz="8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r>
            <a:rPr lang="es-ES" sz="8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___________________________________</a:t>
          </a:r>
        </a:p>
        <a:p>
          <a:pPr algn="ctr"/>
          <a:endParaRPr lang="es-MX" sz="300" b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ctr"/>
          <a:r>
            <a:rPr lang="es-MX" sz="8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Mtra. Areli Gallegos Ibarra </a:t>
          </a:r>
        </a:p>
        <a:p>
          <a:pPr algn="ctr"/>
          <a:r>
            <a:rPr lang="es-MX" sz="8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500"/>
            </a:lnSpc>
          </a:pPr>
          <a:endParaRPr lang="es-ES" sz="1100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2</xdr:col>
      <xdr:colOff>723900</xdr:colOff>
      <xdr:row>11</xdr:row>
      <xdr:rowOff>133350</xdr:rowOff>
    </xdr:from>
    <xdr:ext cx="4257677" cy="542925"/>
    <xdr:sp macro="" textlink="">
      <xdr:nvSpPr>
        <xdr:cNvPr id="11" name="15 Rectángulo">
          <a:extLst>
            <a:ext uri="{FF2B5EF4-FFF2-40B4-BE49-F238E27FC236}">
              <a16:creationId xmlns="" xmlns:a16="http://schemas.microsoft.com/office/drawing/2014/main" id="{6B37D36D-4615-4414-8ED5-14C489877A25}"/>
            </a:ext>
          </a:extLst>
        </xdr:cNvPr>
        <xdr:cNvSpPr/>
      </xdr:nvSpPr>
      <xdr:spPr>
        <a:xfrm>
          <a:off x="1885950" y="4648200"/>
          <a:ext cx="4257677" cy="5429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1800" b="0" cap="none" spc="0">
              <a:ln>
                <a:noFill/>
              </a:ln>
              <a:solidFill>
                <a:schemeClr val="tx1"/>
              </a:solidFill>
              <a:effectLst/>
            </a:rPr>
            <a:t>SIN INFORMACION QUE REVELAR</a:t>
          </a:r>
          <a:endParaRPr lang="es-ES" sz="1800" b="0" cap="none" spc="50">
            <a:ln w="11430"/>
            <a:solidFill>
              <a:sysClr val="windowText" lastClr="00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114301</xdr:rowOff>
    </xdr:from>
    <xdr:to>
      <xdr:col>2</xdr:col>
      <xdr:colOff>390525</xdr:colOff>
      <xdr:row>3</xdr:row>
      <xdr:rowOff>304801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114301"/>
          <a:ext cx="1552575" cy="895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228600</xdr:colOff>
      <xdr:row>1</xdr:row>
      <xdr:rowOff>9526</xdr:rowOff>
    </xdr:from>
    <xdr:to>
      <xdr:col>10</xdr:col>
      <xdr:colOff>0</xdr:colOff>
      <xdr:row>4</xdr:row>
      <xdr:rowOff>57150</xdr:rowOff>
    </xdr:to>
    <xdr:pic>
      <xdr:nvPicPr>
        <xdr:cNvPr id="17" name="Imagen 16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6524625" y="219076"/>
          <a:ext cx="1552575" cy="8953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21772</xdr:colOff>
      <xdr:row>35</xdr:row>
      <xdr:rowOff>1868</xdr:rowOff>
    </xdr:from>
    <xdr:to>
      <xdr:col>2</xdr:col>
      <xdr:colOff>2367644</xdr:colOff>
      <xdr:row>45</xdr:row>
      <xdr:rowOff>79375</xdr:rowOff>
    </xdr:to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7A1A029F-C1D4-498F-9401-AF5BDC21A2BD}"/>
            </a:ext>
          </a:extLst>
        </xdr:cNvPr>
        <xdr:cNvSpPr txBox="1"/>
      </xdr:nvSpPr>
      <xdr:spPr>
        <a:xfrm>
          <a:off x="21772" y="13374968"/>
          <a:ext cx="2879272" cy="215395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800"/>
            </a:lnSpc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Elaboró:</a:t>
          </a:r>
        </a:p>
        <a:p>
          <a:pPr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ct val="100000"/>
            </a:lnSpc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</a:t>
          </a:r>
          <a:endParaRPr lang="es-ES" sz="145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ct val="100000"/>
            </a:lnSpc>
          </a:pPr>
          <a:r>
            <a:rPr lang="es-ES" sz="1450" b="1">
              <a:solidFill>
                <a:schemeClr val="dk1"/>
              </a:solidFill>
              <a:latin typeface="+mn-lt"/>
              <a:ea typeface="+mn-ea"/>
              <a:cs typeface="+mn-cs"/>
            </a:rPr>
            <a:t>C. P. Ariana</a:t>
          </a:r>
          <a:r>
            <a:rPr lang="es-ES" sz="145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María Punzo Núñez</a:t>
          </a:r>
          <a:endParaRPr lang="es-ES" sz="145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ct val="100000"/>
            </a:lnSpc>
          </a:pPr>
          <a:r>
            <a:rPr lang="es-ES" sz="1450" b="1">
              <a:solidFill>
                <a:schemeClr val="dk1"/>
              </a:solidFill>
              <a:latin typeface="+mn-lt"/>
              <a:ea typeface="+mn-ea"/>
              <a:cs typeface="+mn-cs"/>
            </a:rPr>
            <a:t>Analista</a:t>
          </a:r>
          <a:r>
            <a:rPr lang="es-ES" sz="145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de Recursos Financieros</a:t>
          </a:r>
          <a:r>
            <a:rPr lang="es-ES" sz="1450" b="1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>
    <xdr:from>
      <xdr:col>2</xdr:col>
      <xdr:colOff>2218284</xdr:colOff>
      <xdr:row>34</xdr:row>
      <xdr:rowOff>144394</xdr:rowOff>
    </xdr:from>
    <xdr:to>
      <xdr:col>3</xdr:col>
      <xdr:colOff>1047751</xdr:colOff>
      <xdr:row>45</xdr:row>
      <xdr:rowOff>149677</xdr:rowOff>
    </xdr:to>
    <xdr:sp macro="" textlink="">
      <xdr:nvSpPr>
        <xdr:cNvPr id="3" name="4 CuadroTexto">
          <a:extLst>
            <a:ext uri="{FF2B5EF4-FFF2-40B4-BE49-F238E27FC236}">
              <a16:creationId xmlns="" xmlns:a16="http://schemas.microsoft.com/office/drawing/2014/main" id="{D417795A-FC52-4F20-9280-F87132857447}"/>
            </a:ext>
          </a:extLst>
        </xdr:cNvPr>
        <xdr:cNvSpPr txBox="1"/>
      </xdr:nvSpPr>
      <xdr:spPr>
        <a:xfrm>
          <a:off x="2667320" y="12281965"/>
          <a:ext cx="3360645" cy="223685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Revisó:</a:t>
          </a:r>
        </a:p>
        <a:p>
          <a:pPr algn="ctr">
            <a:lnSpc>
              <a:spcPts val="10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</a:t>
          </a:r>
        </a:p>
        <a:p>
          <a:pPr algn="ctr">
            <a:lnSpc>
              <a:spcPct val="100000"/>
            </a:lnSpc>
          </a:pPr>
          <a:r>
            <a:rPr lang="es-ES" sz="1450" b="1">
              <a:solidFill>
                <a:schemeClr val="dk1"/>
              </a:solidFill>
              <a:latin typeface="+mn-lt"/>
              <a:ea typeface="+mn-ea"/>
              <a:cs typeface="+mn-cs"/>
            </a:rPr>
            <a:t>C.P. Efraín Mascote Suárez</a:t>
          </a:r>
        </a:p>
        <a:p>
          <a:pPr algn="ctr">
            <a:lnSpc>
              <a:spcPct val="100000"/>
            </a:lnSpc>
          </a:pPr>
          <a:r>
            <a:rPr lang="es-ES" sz="1450" b="1">
              <a:solidFill>
                <a:schemeClr val="dk1"/>
              </a:solidFill>
              <a:latin typeface="+mn-lt"/>
              <a:ea typeface="+mn-ea"/>
              <a:cs typeface="+mn-cs"/>
            </a:rPr>
            <a:t>Jefe  del Departamento </a:t>
          </a:r>
        </a:p>
        <a:p>
          <a:pPr algn="ctr">
            <a:lnSpc>
              <a:spcPct val="100000"/>
            </a:lnSpc>
          </a:pPr>
          <a:r>
            <a:rPr lang="es-ES" sz="1450" b="1">
              <a:solidFill>
                <a:schemeClr val="dk1"/>
              </a:solidFill>
              <a:latin typeface="+mn-lt"/>
              <a:ea typeface="+mn-ea"/>
              <a:cs typeface="+mn-cs"/>
            </a:rPr>
            <a:t>Recusos Financieros </a:t>
          </a:r>
        </a:p>
        <a:p>
          <a:pPr algn="ctr">
            <a:lnSpc>
              <a:spcPct val="1000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100"/>
        </a:p>
      </xdr:txBody>
    </xdr:sp>
    <xdr:clientData/>
  </xdr:twoCellAnchor>
  <xdr:twoCellAnchor>
    <xdr:from>
      <xdr:col>3</xdr:col>
      <xdr:colOff>857253</xdr:colOff>
      <xdr:row>34</xdr:row>
      <xdr:rowOff>167129</xdr:rowOff>
    </xdr:from>
    <xdr:to>
      <xdr:col>4</xdr:col>
      <xdr:colOff>1306285</xdr:colOff>
      <xdr:row>45</xdr:row>
      <xdr:rowOff>102054</xdr:rowOff>
    </xdr:to>
    <xdr:sp macro="" textlink="">
      <xdr:nvSpPr>
        <xdr:cNvPr id="4" name="5 CuadroTexto">
          <a:extLst>
            <a:ext uri="{FF2B5EF4-FFF2-40B4-BE49-F238E27FC236}">
              <a16:creationId xmlns="" xmlns:a16="http://schemas.microsoft.com/office/drawing/2014/main" id="{32C59A56-43B3-4647-B349-7F660BE90565}"/>
            </a:ext>
          </a:extLst>
        </xdr:cNvPr>
        <xdr:cNvSpPr txBox="1"/>
      </xdr:nvSpPr>
      <xdr:spPr>
        <a:xfrm>
          <a:off x="5837467" y="12304700"/>
          <a:ext cx="3510639" cy="216649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Aprobó:</a:t>
          </a:r>
        </a:p>
        <a:p>
          <a:pPr algn="ctr">
            <a:lnSpc>
              <a:spcPts val="6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  <a:spcBef>
              <a:spcPts val="0"/>
            </a:spcBef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  <a:spcBef>
              <a:spcPts val="0"/>
            </a:spcBef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</a:t>
          </a:r>
        </a:p>
        <a:p>
          <a:pPr algn="ctr">
            <a:lnSpc>
              <a:spcPct val="100000"/>
            </a:lnSpc>
            <a:spcBef>
              <a:spcPts val="0"/>
            </a:spcBef>
          </a:pPr>
          <a:r>
            <a:rPr lang="es-ES" sz="145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Ing. Mario Delgado Murillo</a:t>
          </a:r>
        </a:p>
        <a:p>
          <a:pPr algn="ctr">
            <a:lnSpc>
              <a:spcPct val="100000"/>
            </a:lnSpc>
            <a:spcBef>
              <a:spcPts val="0"/>
            </a:spcBef>
          </a:pPr>
          <a:r>
            <a:rPr lang="es-ES" sz="1450" b="1">
              <a:solidFill>
                <a:schemeClr val="dk1"/>
              </a:solidFill>
              <a:latin typeface="+mn-lt"/>
              <a:ea typeface="+mn-ea"/>
              <a:cs typeface="+mn-cs"/>
            </a:rPr>
            <a:t>Delegado</a:t>
          </a:r>
          <a:r>
            <a:rPr lang="es-ES" sz="145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s-ES" sz="1450" b="1">
              <a:solidFill>
                <a:schemeClr val="dk1"/>
              </a:solidFill>
              <a:latin typeface="+mn-lt"/>
              <a:ea typeface="+mn-ea"/>
              <a:cs typeface="+mn-cs"/>
            </a:rPr>
            <a:t>Administrativo</a:t>
          </a:r>
        </a:p>
        <a:p>
          <a:pPr algn="ctr">
            <a:lnSpc>
              <a:spcPts val="10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>
    <xdr:from>
      <xdr:col>4</xdr:col>
      <xdr:colOff>802823</xdr:colOff>
      <xdr:row>34</xdr:row>
      <xdr:rowOff>120542</xdr:rowOff>
    </xdr:from>
    <xdr:to>
      <xdr:col>7</xdr:col>
      <xdr:colOff>81648</xdr:colOff>
      <xdr:row>45</xdr:row>
      <xdr:rowOff>79375</xdr:rowOff>
    </xdr:to>
    <xdr:sp macro="" textlink="">
      <xdr:nvSpPr>
        <xdr:cNvPr id="5" name="6 CuadroTexto">
          <a:extLst>
            <a:ext uri="{FF2B5EF4-FFF2-40B4-BE49-F238E27FC236}">
              <a16:creationId xmlns="" xmlns:a16="http://schemas.microsoft.com/office/drawing/2014/main" id="{0883EB9C-26F3-4F21-B3D1-68401E1854FD}"/>
            </a:ext>
          </a:extLst>
        </xdr:cNvPr>
        <xdr:cNvSpPr txBox="1"/>
      </xdr:nvSpPr>
      <xdr:spPr>
        <a:xfrm>
          <a:off x="8300359" y="12258113"/>
          <a:ext cx="3646718" cy="219040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indent="0" algn="ctr">
            <a:lnSpc>
              <a:spcPts val="5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500"/>
            </a:lnSpc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Autorizó:</a:t>
          </a:r>
        </a:p>
        <a:p>
          <a:pPr marL="0" indent="0" algn="ctr">
            <a:lnSpc>
              <a:spcPts val="6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6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5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5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5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5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5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5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5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7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700"/>
            </a:lnSpc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_________________________________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45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Mtra. Areli Gallegos Ibarra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45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Directora General</a:t>
          </a:r>
        </a:p>
        <a:p>
          <a:pPr marL="0" marR="0" indent="0" algn="ctr" defTabSz="914400" eaLnBrk="1" fontAlgn="auto" latinLnBrk="0" hangingPunct="1">
            <a:lnSpc>
              <a:spcPts val="2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fontAlgn="base"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2</xdr:col>
      <xdr:colOff>3156858</xdr:colOff>
      <xdr:row>15</xdr:row>
      <xdr:rowOff>231321</xdr:rowOff>
    </xdr:from>
    <xdr:ext cx="6667500" cy="581025"/>
    <xdr:sp macro="" textlink="">
      <xdr:nvSpPr>
        <xdr:cNvPr id="8" name="15 Rectángulo">
          <a:extLst>
            <a:ext uri="{FF2B5EF4-FFF2-40B4-BE49-F238E27FC236}">
              <a16:creationId xmlns="" xmlns:a16="http://schemas.microsoft.com/office/drawing/2014/main" id="{D4CFEA6D-CB2C-4191-9E3C-E601D28D8B13}"/>
            </a:ext>
          </a:extLst>
        </xdr:cNvPr>
        <xdr:cNvSpPr/>
      </xdr:nvSpPr>
      <xdr:spPr>
        <a:xfrm>
          <a:off x="3592287" y="6340928"/>
          <a:ext cx="6667500" cy="5810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ES" sz="2400" b="0" cap="none" spc="0">
              <a:ln>
                <a:noFill/>
              </a:ln>
              <a:solidFill>
                <a:schemeClr val="tx1"/>
              </a:solidFill>
              <a:effectLst/>
            </a:rPr>
            <a:t>SIN INFORMACION QUE REVELAR</a:t>
          </a:r>
          <a:endParaRPr lang="es-ES" sz="1500" b="0" cap="none" spc="50">
            <a:ln w="11430"/>
            <a:solidFill>
              <a:sysClr val="windowText" lastClr="00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1891391</xdr:colOff>
      <xdr:row>3</xdr:row>
      <xdr:rowOff>204107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0"/>
          <a:ext cx="2326820" cy="136071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449034</xdr:colOff>
      <xdr:row>0</xdr:row>
      <xdr:rowOff>40820</xdr:rowOff>
    </xdr:from>
    <xdr:to>
      <xdr:col>6</xdr:col>
      <xdr:colOff>1306285</xdr:colOff>
      <xdr:row>3</xdr:row>
      <xdr:rowOff>353784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9484177" y="40820"/>
          <a:ext cx="2367644" cy="146957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67</xdr:row>
      <xdr:rowOff>32385</xdr:rowOff>
    </xdr:from>
    <xdr:to>
      <xdr:col>3</xdr:col>
      <xdr:colOff>790574</xdr:colOff>
      <xdr:row>73</xdr:row>
      <xdr:rowOff>66675</xdr:rowOff>
    </xdr:to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8574" y="11700510"/>
          <a:ext cx="1895475" cy="129159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800"/>
            </a:lnSpc>
          </a:pPr>
          <a:r>
            <a:rPr lang="es-ES" sz="10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Elaboró:</a:t>
          </a:r>
        </a:p>
        <a:p>
          <a:pPr>
            <a:lnSpc>
              <a:spcPts val="8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8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r>
            <a:rPr lang="es-ES" sz="10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</a:t>
          </a:r>
        </a:p>
        <a:p>
          <a:pPr algn="ctr">
            <a:lnSpc>
              <a:spcPts val="800"/>
            </a:lnSpc>
          </a:pPr>
          <a:endParaRPr lang="es-ES" sz="10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r>
            <a:rPr lang="es-ES" sz="1000" b="1">
              <a:solidFill>
                <a:schemeClr val="dk1"/>
              </a:solidFill>
              <a:latin typeface="+mn-lt"/>
              <a:ea typeface="+mn-ea"/>
              <a:cs typeface="+mn-cs"/>
            </a:rPr>
            <a:t>C. P. Ariana</a:t>
          </a:r>
          <a:r>
            <a:rPr lang="es-ES" sz="10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María Punzo Núñez</a:t>
          </a:r>
          <a:endParaRPr lang="es-ES" sz="10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r>
            <a:rPr lang="es-ES" sz="1000" b="1">
              <a:solidFill>
                <a:schemeClr val="dk1"/>
              </a:solidFill>
              <a:latin typeface="+mn-lt"/>
              <a:ea typeface="+mn-ea"/>
              <a:cs typeface="+mn-cs"/>
            </a:rPr>
            <a:t>Analista de Recursos Financieros </a:t>
          </a: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>
    <xdr:from>
      <xdr:col>3</xdr:col>
      <xdr:colOff>695325</xdr:colOff>
      <xdr:row>67</xdr:row>
      <xdr:rowOff>0</xdr:rowOff>
    </xdr:from>
    <xdr:to>
      <xdr:col>3</xdr:col>
      <xdr:colOff>2857500</xdr:colOff>
      <xdr:row>74</xdr:row>
      <xdr:rowOff>0</xdr:rowOff>
    </xdr:to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828800" y="11668125"/>
          <a:ext cx="2162175" cy="14668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0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Revisó:</a:t>
          </a:r>
        </a:p>
        <a:p>
          <a:pPr algn="ctr">
            <a:lnSpc>
              <a:spcPts val="10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0"/>
            </a:lnSpc>
          </a:pPr>
          <a:r>
            <a:rPr lang="es-ES" sz="10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</a:t>
          </a:r>
        </a:p>
        <a:p>
          <a:pPr algn="ctr">
            <a:lnSpc>
              <a:spcPts val="100"/>
            </a:lnSpc>
          </a:pPr>
          <a:endParaRPr lang="es-ES" sz="10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000" b="1">
              <a:solidFill>
                <a:schemeClr val="dk1"/>
              </a:solidFill>
              <a:latin typeface="+mn-lt"/>
              <a:ea typeface="+mn-ea"/>
              <a:cs typeface="+mn-cs"/>
            </a:rPr>
            <a:t>C.P. Efraín Mascote Suárez</a:t>
          </a:r>
        </a:p>
        <a:p>
          <a:pPr algn="ctr">
            <a:lnSpc>
              <a:spcPts val="1100"/>
            </a:lnSpc>
          </a:pPr>
          <a:r>
            <a:rPr lang="es-ES" sz="1000" b="1">
              <a:solidFill>
                <a:schemeClr val="dk1"/>
              </a:solidFill>
              <a:latin typeface="+mn-lt"/>
              <a:ea typeface="+mn-ea"/>
              <a:cs typeface="+mn-cs"/>
            </a:rPr>
            <a:t>Jefe  del</a:t>
          </a:r>
          <a:r>
            <a:rPr lang="es-ES" sz="10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s-ES" sz="1000" b="1">
              <a:solidFill>
                <a:schemeClr val="dk1"/>
              </a:solidFill>
              <a:latin typeface="+mn-lt"/>
              <a:ea typeface="+mn-ea"/>
              <a:cs typeface="+mn-cs"/>
            </a:rPr>
            <a:t> Departamento</a:t>
          </a:r>
        </a:p>
        <a:p>
          <a:pPr algn="ctr">
            <a:lnSpc>
              <a:spcPts val="1100"/>
            </a:lnSpc>
          </a:pPr>
          <a:r>
            <a:rPr lang="es-ES" sz="1000" b="1">
              <a:solidFill>
                <a:schemeClr val="dk1"/>
              </a:solidFill>
              <a:latin typeface="+mn-lt"/>
              <a:ea typeface="+mn-ea"/>
              <a:cs typeface="+mn-cs"/>
            </a:rPr>
            <a:t> Recursos Financieros </a:t>
          </a:r>
        </a:p>
        <a:p>
          <a:pPr algn="ctr">
            <a:lnSpc>
              <a:spcPts val="11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100"/>
        </a:p>
      </xdr:txBody>
    </xdr:sp>
    <xdr:clientData/>
  </xdr:twoCellAnchor>
  <xdr:twoCellAnchor>
    <xdr:from>
      <xdr:col>3</xdr:col>
      <xdr:colOff>2819401</xdr:colOff>
      <xdr:row>67</xdr:row>
      <xdr:rowOff>22858</xdr:rowOff>
    </xdr:from>
    <xdr:to>
      <xdr:col>5</xdr:col>
      <xdr:colOff>428625</xdr:colOff>
      <xdr:row>74</xdr:row>
      <xdr:rowOff>38100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3952876" y="11690983"/>
          <a:ext cx="2257424" cy="1482092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r>
            <a:rPr lang="es-ES" sz="10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Aprobó:</a:t>
          </a:r>
        </a:p>
        <a:p>
          <a:pPr algn="ctr">
            <a:lnSpc>
              <a:spcPts val="6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r>
            <a:rPr lang="es-ES" sz="10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</a:t>
          </a:r>
          <a:endParaRPr lang="es-ES" sz="10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ct val="100000"/>
            </a:lnSpc>
            <a:spcBef>
              <a:spcPts val="0"/>
            </a:spcBef>
          </a:pPr>
          <a:r>
            <a:rPr lang="es-ES" sz="1000" b="1" kern="100" spc="0">
              <a:solidFill>
                <a:schemeClr val="dk1"/>
              </a:solidFill>
              <a:latin typeface="+mn-lt"/>
              <a:ea typeface="+mn-ea"/>
              <a:cs typeface="+mn-cs"/>
            </a:rPr>
            <a:t>Ing. Mario Delgado Murillo</a:t>
          </a:r>
        </a:p>
        <a:p>
          <a:pPr algn="ctr">
            <a:lnSpc>
              <a:spcPct val="100000"/>
            </a:lnSpc>
            <a:spcBef>
              <a:spcPts val="0"/>
            </a:spcBef>
          </a:pPr>
          <a:r>
            <a:rPr lang="es-ES" sz="1000" b="1" kern="100" spc="0">
              <a:solidFill>
                <a:schemeClr val="dk1"/>
              </a:solidFill>
              <a:latin typeface="+mn-lt"/>
              <a:ea typeface="+mn-ea"/>
              <a:cs typeface="+mn-cs"/>
            </a:rPr>
            <a:t>Delegado</a:t>
          </a:r>
          <a:r>
            <a:rPr lang="es-ES" sz="1000" b="1" kern="100" spc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s-ES" sz="1000" b="1" kern="100" spc="0">
              <a:solidFill>
                <a:schemeClr val="dk1"/>
              </a:solidFill>
              <a:latin typeface="+mn-lt"/>
              <a:ea typeface="+mn-ea"/>
              <a:cs typeface="+mn-cs"/>
            </a:rPr>
            <a:t>Administrativo</a:t>
          </a:r>
        </a:p>
        <a:p>
          <a:pPr algn="ctr">
            <a:lnSpc>
              <a:spcPts val="10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>
    <xdr:from>
      <xdr:col>5</xdr:col>
      <xdr:colOff>523874</xdr:colOff>
      <xdr:row>67</xdr:row>
      <xdr:rowOff>0</xdr:rowOff>
    </xdr:from>
    <xdr:to>
      <xdr:col>7</xdr:col>
      <xdr:colOff>0</xdr:colOff>
      <xdr:row>73</xdr:row>
      <xdr:rowOff>180974</xdr:rowOff>
    </xdr:to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610224" y="9582151"/>
          <a:ext cx="2476502" cy="1476373"/>
        </a:xfrm>
        <a:prstGeom prst="rect">
          <a:avLst/>
        </a:prstGeom>
        <a:solidFill>
          <a:schemeClr val="lt1"/>
        </a:solidFill>
        <a:ln w="0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r>
            <a:rPr lang="es-ES" sz="10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Autorizó:</a:t>
          </a:r>
        </a:p>
        <a:p>
          <a:pPr algn="ctr">
            <a:lnSpc>
              <a:spcPts val="6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6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r>
            <a:rPr lang="es-ES" sz="10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700"/>
            </a:lnSpc>
          </a:pPr>
          <a:r>
            <a:rPr lang="es-ES" sz="10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____________________________________</a:t>
          </a:r>
        </a:p>
        <a:p>
          <a:pPr marL="0" marR="0" indent="0" algn="ctr" defTabSz="914400" eaLnBrk="1" fontAlgn="auto" latinLnBrk="0" hangingPunct="1">
            <a:lnSpc>
              <a:spcPts val="1100"/>
            </a:lnSpc>
            <a:spcBef>
              <a:spcPts val="2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00" b="1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s-MX" sz="1000" b="1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Mtra. Areli Gallegos Ibarra </a:t>
          </a:r>
        </a:p>
        <a:p>
          <a:pPr algn="ctr">
            <a:lnSpc>
              <a:spcPts val="1100"/>
            </a:lnSpc>
            <a:spcBef>
              <a:spcPts val="200"/>
            </a:spcBef>
          </a:pPr>
          <a:r>
            <a:rPr lang="es-ES" sz="1000" b="1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Directora 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800"/>
            </a:lnSpc>
          </a:pPr>
          <a:endParaRPr lang="es-ES" sz="1100"/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3</xdr:col>
      <xdr:colOff>581025</xdr:colOff>
      <xdr:row>3</xdr:row>
      <xdr:rowOff>171450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161925" y="47625"/>
          <a:ext cx="1552575" cy="714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1485900</xdr:colOff>
      <xdr:row>0</xdr:row>
      <xdr:rowOff>57150</xdr:rowOff>
    </xdr:from>
    <xdr:to>
      <xdr:col>6</xdr:col>
      <xdr:colOff>1467972</xdr:colOff>
      <xdr:row>4</xdr:row>
      <xdr:rowOff>123825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7267575" y="57150"/>
          <a:ext cx="1506072" cy="866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176893</xdr:colOff>
      <xdr:row>1</xdr:row>
      <xdr:rowOff>95250</xdr:rowOff>
    </xdr:from>
    <xdr:to>
      <xdr:col>9</xdr:col>
      <xdr:colOff>789215</xdr:colOff>
      <xdr:row>5</xdr:row>
      <xdr:rowOff>13607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r="33624"/>
        <a:stretch>
          <a:fillRect/>
        </a:stretch>
      </xdr:blipFill>
      <xdr:spPr bwMode="auto">
        <a:xfrm>
          <a:off x="6272893" y="285750"/>
          <a:ext cx="1345747" cy="680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</xdr:row>
      <xdr:rowOff>40821</xdr:rowOff>
    </xdr:from>
    <xdr:to>
      <xdr:col>2</xdr:col>
      <xdr:colOff>530679</xdr:colOff>
      <xdr:row>4</xdr:row>
      <xdr:rowOff>163285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2C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l="66099"/>
        <a:stretch>
          <a:fillRect/>
        </a:stretch>
      </xdr:blipFill>
      <xdr:spPr bwMode="auto">
        <a:xfrm>
          <a:off x="857250" y="231321"/>
          <a:ext cx="1197429" cy="693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67236</xdr:rowOff>
    </xdr:from>
    <xdr:to>
      <xdr:col>0</xdr:col>
      <xdr:colOff>0</xdr:colOff>
      <xdr:row>34</xdr:row>
      <xdr:rowOff>201706</xdr:rowOff>
    </xdr:to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0" y="5210736"/>
          <a:ext cx="0" cy="145844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Elaboro:</a:t>
          </a: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</a:t>
          </a: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C.P. Ariana</a:t>
          </a:r>
          <a:r>
            <a:rPr lang="es-ES" sz="12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María Punzo Nuñez</a:t>
          </a: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Analista Contable </a:t>
          </a: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700"/>
            </a:lnSpc>
          </a:pPr>
          <a:endParaRPr lang="es-ES" sz="1100"/>
        </a:p>
      </xdr:txBody>
    </xdr:sp>
    <xdr:clientData/>
  </xdr:twoCellAnchor>
  <xdr:twoCellAnchor editAs="oneCell">
    <xdr:from>
      <xdr:col>0</xdr:col>
      <xdr:colOff>168087</xdr:colOff>
      <xdr:row>1</xdr:row>
      <xdr:rowOff>24813</xdr:rowOff>
    </xdr:from>
    <xdr:to>
      <xdr:col>0</xdr:col>
      <xdr:colOff>1306286</xdr:colOff>
      <xdr:row>5</xdr:row>
      <xdr:rowOff>136072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PicPr/>
      </xdr:nvPicPr>
      <xdr:blipFill>
        <a:blip xmlns:r="http://schemas.openxmlformats.org/officeDocument/2006/relationships" r:embed="rId1"/>
        <a:srcRect l="66099"/>
        <a:stretch>
          <a:fillRect/>
        </a:stretch>
      </xdr:blipFill>
      <xdr:spPr bwMode="auto">
        <a:xfrm>
          <a:off x="168087" y="215313"/>
          <a:ext cx="595274" cy="873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108858</xdr:colOff>
      <xdr:row>1</xdr:row>
      <xdr:rowOff>96851</xdr:rowOff>
    </xdr:from>
    <xdr:to>
      <xdr:col>3</xdr:col>
      <xdr:colOff>18812</xdr:colOff>
      <xdr:row>5</xdr:row>
      <xdr:rowOff>0</xdr:rowOff>
    </xdr:to>
    <xdr:pic>
      <xdr:nvPicPr>
        <xdr:cNvPr id="4" name="3 Imagen">
          <a:extLst>
            <a:ext uri="{FF2B5EF4-FFF2-40B4-BE49-F238E27FC236}">
              <a16:creationId xmlns="" xmlns:a16="http://schemas.microsoft.com/office/drawing/2014/main" id="{00000000-0008-0000-2E00-000004000000}"/>
            </a:ext>
          </a:extLst>
        </xdr:cNvPr>
        <xdr:cNvPicPr/>
      </xdr:nvPicPr>
      <xdr:blipFill>
        <a:blip xmlns:r="http://schemas.openxmlformats.org/officeDocument/2006/relationships" r:embed="rId2"/>
        <a:srcRect r="33624"/>
        <a:stretch>
          <a:fillRect/>
        </a:stretch>
      </xdr:blipFill>
      <xdr:spPr bwMode="auto">
        <a:xfrm>
          <a:off x="1632858" y="287351"/>
          <a:ext cx="671954" cy="665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204107</xdr:colOff>
      <xdr:row>1</xdr:row>
      <xdr:rowOff>0</xdr:rowOff>
    </xdr:from>
    <xdr:to>
      <xdr:col>4</xdr:col>
      <xdr:colOff>1303495</xdr:colOff>
      <xdr:row>1</xdr:row>
      <xdr:rowOff>1379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66099"/>
        <a:stretch>
          <a:fillRect/>
        </a:stretch>
      </xdr:blipFill>
      <xdr:spPr bwMode="auto">
        <a:xfrm>
          <a:off x="1251857" y="190500"/>
          <a:ext cx="3985463" cy="1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666749</xdr:colOff>
      <xdr:row>0</xdr:row>
      <xdr:rowOff>7329</xdr:rowOff>
    </xdr:from>
    <xdr:to>
      <xdr:col>11</xdr:col>
      <xdr:colOff>788644</xdr:colOff>
      <xdr:row>4</xdr:row>
      <xdr:rowOff>39018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00000000-0008-0000-2F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r="33624"/>
        <a:stretch>
          <a:fillRect/>
        </a:stretch>
      </xdr:blipFill>
      <xdr:spPr bwMode="auto">
        <a:xfrm>
          <a:off x="11144249" y="7329"/>
          <a:ext cx="1169645" cy="793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150919</xdr:colOff>
      <xdr:row>0</xdr:row>
      <xdr:rowOff>1</xdr:rowOff>
    </xdr:from>
    <xdr:to>
      <xdr:col>4</xdr:col>
      <xdr:colOff>484910</xdr:colOff>
      <xdr:row>4</xdr:row>
      <xdr:rowOff>45295</xdr:rowOff>
    </xdr:to>
    <xdr:pic>
      <xdr:nvPicPr>
        <xdr:cNvPr id="4" name="87 Imagen" descr="Macintosh HD:Users:MarcoAurelio:Desktop:Logo Sí Financia.jpg">
          <a:extLst>
            <a:ext uri="{FF2B5EF4-FFF2-40B4-BE49-F238E27FC236}">
              <a16:creationId xmlns="" xmlns:a16="http://schemas.microsoft.com/office/drawing/2014/main" id="{00000000-0008-0000-2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1935" t="6971" r="8111" b="19219"/>
        <a:stretch>
          <a:fillRect/>
        </a:stretch>
      </xdr:blipFill>
      <xdr:spPr bwMode="auto">
        <a:xfrm>
          <a:off x="1198669" y="1"/>
          <a:ext cx="3477241" cy="807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204107</xdr:colOff>
      <xdr:row>17</xdr:row>
      <xdr:rowOff>0</xdr:rowOff>
    </xdr:from>
    <xdr:to>
      <xdr:col>4</xdr:col>
      <xdr:colOff>1303495</xdr:colOff>
      <xdr:row>17</xdr:row>
      <xdr:rowOff>1379</xdr:rowOff>
    </xdr:to>
    <xdr:pic>
      <xdr:nvPicPr>
        <xdr:cNvPr id="5" name="4 Imagen">
          <a:extLst>
            <a:ext uri="{FF2B5EF4-FFF2-40B4-BE49-F238E27FC236}">
              <a16:creationId xmlns="" xmlns:a16="http://schemas.microsoft.com/office/drawing/2014/main" id="{00000000-0008-0000-2F00-000005000000}"/>
            </a:ext>
          </a:extLst>
        </xdr:cNvPr>
        <xdr:cNvPicPr/>
      </xdr:nvPicPr>
      <xdr:blipFill>
        <a:blip xmlns:r="http://schemas.openxmlformats.org/officeDocument/2006/relationships" r:embed="rId1"/>
        <a:srcRect l="66099"/>
        <a:stretch>
          <a:fillRect/>
        </a:stretch>
      </xdr:blipFill>
      <xdr:spPr bwMode="auto">
        <a:xfrm>
          <a:off x="1251857" y="3238500"/>
          <a:ext cx="3985463" cy="1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557893</xdr:colOff>
      <xdr:row>16</xdr:row>
      <xdr:rowOff>7329</xdr:rowOff>
    </xdr:from>
    <xdr:to>
      <xdr:col>11</xdr:col>
      <xdr:colOff>788644</xdr:colOff>
      <xdr:row>20</xdr:row>
      <xdr:rowOff>11804</xdr:rowOff>
    </xdr:to>
    <xdr:pic>
      <xdr:nvPicPr>
        <xdr:cNvPr id="6" name="5 Imagen">
          <a:extLst>
            <a:ext uri="{FF2B5EF4-FFF2-40B4-BE49-F238E27FC236}">
              <a16:creationId xmlns="" xmlns:a16="http://schemas.microsoft.com/office/drawing/2014/main" id="{00000000-0008-0000-2F00-000006000000}"/>
            </a:ext>
          </a:extLst>
        </xdr:cNvPr>
        <xdr:cNvPicPr/>
      </xdr:nvPicPr>
      <xdr:blipFill>
        <a:blip xmlns:r="http://schemas.openxmlformats.org/officeDocument/2006/relationships" r:embed="rId2"/>
        <a:srcRect r="33624"/>
        <a:stretch>
          <a:fillRect/>
        </a:stretch>
      </xdr:blipFill>
      <xdr:spPr bwMode="auto">
        <a:xfrm>
          <a:off x="11035393" y="3055329"/>
          <a:ext cx="1278501" cy="76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150919</xdr:colOff>
      <xdr:row>16</xdr:row>
      <xdr:rowOff>1</xdr:rowOff>
    </xdr:from>
    <xdr:to>
      <xdr:col>4</xdr:col>
      <xdr:colOff>484910</xdr:colOff>
      <xdr:row>20</xdr:row>
      <xdr:rowOff>18081</xdr:rowOff>
    </xdr:to>
    <xdr:pic>
      <xdr:nvPicPr>
        <xdr:cNvPr id="7" name="87 Imagen" descr="Macintosh HD:Users:MarcoAurelio:Desktop:Logo Sí Financia.jpg">
          <a:extLst>
            <a:ext uri="{FF2B5EF4-FFF2-40B4-BE49-F238E27FC236}">
              <a16:creationId xmlns="" xmlns:a16="http://schemas.microsoft.com/office/drawing/2014/main" id="{00000000-0008-0000-2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1935" t="6971" r="8111" b="19219"/>
        <a:stretch>
          <a:fillRect/>
        </a:stretch>
      </xdr:blipFill>
      <xdr:spPr bwMode="auto">
        <a:xfrm>
          <a:off x="1198669" y="3048001"/>
          <a:ext cx="3477241" cy="780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204107</xdr:colOff>
      <xdr:row>34</xdr:row>
      <xdr:rowOff>0</xdr:rowOff>
    </xdr:from>
    <xdr:to>
      <xdr:col>4</xdr:col>
      <xdr:colOff>1303495</xdr:colOff>
      <xdr:row>34</xdr:row>
      <xdr:rowOff>1379</xdr:rowOff>
    </xdr:to>
    <xdr:pic>
      <xdr:nvPicPr>
        <xdr:cNvPr id="8" name="7 Imagen">
          <a:extLst>
            <a:ext uri="{FF2B5EF4-FFF2-40B4-BE49-F238E27FC236}">
              <a16:creationId xmlns="" xmlns:a16="http://schemas.microsoft.com/office/drawing/2014/main" id="{00000000-0008-0000-2F00-000008000000}"/>
            </a:ext>
          </a:extLst>
        </xdr:cNvPr>
        <xdr:cNvPicPr/>
      </xdr:nvPicPr>
      <xdr:blipFill>
        <a:blip xmlns:r="http://schemas.openxmlformats.org/officeDocument/2006/relationships" r:embed="rId1"/>
        <a:srcRect l="66099"/>
        <a:stretch>
          <a:fillRect/>
        </a:stretch>
      </xdr:blipFill>
      <xdr:spPr bwMode="auto">
        <a:xfrm>
          <a:off x="1251857" y="6477000"/>
          <a:ext cx="3985463" cy="1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666749</xdr:colOff>
      <xdr:row>33</xdr:row>
      <xdr:rowOff>7329</xdr:rowOff>
    </xdr:from>
    <xdr:to>
      <xdr:col>11</xdr:col>
      <xdr:colOff>788644</xdr:colOff>
      <xdr:row>36</xdr:row>
      <xdr:rowOff>188697</xdr:rowOff>
    </xdr:to>
    <xdr:pic>
      <xdr:nvPicPr>
        <xdr:cNvPr id="9" name="8 Imagen">
          <a:extLst>
            <a:ext uri="{FF2B5EF4-FFF2-40B4-BE49-F238E27FC236}">
              <a16:creationId xmlns="" xmlns:a16="http://schemas.microsoft.com/office/drawing/2014/main" id="{00000000-0008-0000-2F00-000009000000}"/>
            </a:ext>
          </a:extLst>
        </xdr:cNvPr>
        <xdr:cNvPicPr/>
      </xdr:nvPicPr>
      <xdr:blipFill>
        <a:blip xmlns:r="http://schemas.openxmlformats.org/officeDocument/2006/relationships" r:embed="rId2"/>
        <a:srcRect r="33624"/>
        <a:stretch>
          <a:fillRect/>
        </a:stretch>
      </xdr:blipFill>
      <xdr:spPr bwMode="auto">
        <a:xfrm>
          <a:off x="11144249" y="6293829"/>
          <a:ext cx="1169645" cy="752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150919</xdr:colOff>
      <xdr:row>33</xdr:row>
      <xdr:rowOff>1</xdr:rowOff>
    </xdr:from>
    <xdr:to>
      <xdr:col>4</xdr:col>
      <xdr:colOff>484910</xdr:colOff>
      <xdr:row>37</xdr:row>
      <xdr:rowOff>4474</xdr:rowOff>
    </xdr:to>
    <xdr:pic>
      <xdr:nvPicPr>
        <xdr:cNvPr id="10" name="87 Imagen" descr="Macintosh HD:Users:MarcoAurelio:Desktop:Logo Sí Financia.jpg">
          <a:extLst>
            <a:ext uri="{FF2B5EF4-FFF2-40B4-BE49-F238E27FC236}">
              <a16:creationId xmlns="" xmlns:a16="http://schemas.microsoft.com/office/drawing/2014/main" id="{00000000-0008-0000-2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1935" t="6971" r="8111" b="19219"/>
        <a:stretch>
          <a:fillRect/>
        </a:stretch>
      </xdr:blipFill>
      <xdr:spPr bwMode="auto">
        <a:xfrm>
          <a:off x="1198669" y="6286501"/>
          <a:ext cx="3477241" cy="7664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204107</xdr:colOff>
      <xdr:row>48</xdr:row>
      <xdr:rowOff>0</xdr:rowOff>
    </xdr:from>
    <xdr:to>
      <xdr:col>4</xdr:col>
      <xdr:colOff>1303495</xdr:colOff>
      <xdr:row>48</xdr:row>
      <xdr:rowOff>1379</xdr:rowOff>
    </xdr:to>
    <xdr:pic>
      <xdr:nvPicPr>
        <xdr:cNvPr id="11" name="10 Imagen">
          <a:extLst>
            <a:ext uri="{FF2B5EF4-FFF2-40B4-BE49-F238E27FC236}">
              <a16:creationId xmlns="" xmlns:a16="http://schemas.microsoft.com/office/drawing/2014/main" id="{00000000-0008-0000-2F00-00000B000000}"/>
            </a:ext>
          </a:extLst>
        </xdr:cNvPr>
        <xdr:cNvPicPr/>
      </xdr:nvPicPr>
      <xdr:blipFill>
        <a:blip xmlns:r="http://schemas.openxmlformats.org/officeDocument/2006/relationships" r:embed="rId1"/>
        <a:srcRect l="66099"/>
        <a:stretch>
          <a:fillRect/>
        </a:stretch>
      </xdr:blipFill>
      <xdr:spPr bwMode="auto">
        <a:xfrm>
          <a:off x="1251857" y="9144000"/>
          <a:ext cx="3985463" cy="1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557893</xdr:colOff>
      <xdr:row>47</xdr:row>
      <xdr:rowOff>7329</xdr:rowOff>
    </xdr:from>
    <xdr:to>
      <xdr:col>11</xdr:col>
      <xdr:colOff>788644</xdr:colOff>
      <xdr:row>50</xdr:row>
      <xdr:rowOff>161482</xdr:rowOff>
    </xdr:to>
    <xdr:pic>
      <xdr:nvPicPr>
        <xdr:cNvPr id="12" name="11 Imagen">
          <a:extLst>
            <a:ext uri="{FF2B5EF4-FFF2-40B4-BE49-F238E27FC236}">
              <a16:creationId xmlns="" xmlns:a16="http://schemas.microsoft.com/office/drawing/2014/main" id="{00000000-0008-0000-2F00-00000C000000}"/>
            </a:ext>
          </a:extLst>
        </xdr:cNvPr>
        <xdr:cNvPicPr/>
      </xdr:nvPicPr>
      <xdr:blipFill>
        <a:blip xmlns:r="http://schemas.openxmlformats.org/officeDocument/2006/relationships" r:embed="rId2"/>
        <a:srcRect r="33624"/>
        <a:stretch>
          <a:fillRect/>
        </a:stretch>
      </xdr:blipFill>
      <xdr:spPr bwMode="auto">
        <a:xfrm>
          <a:off x="11035393" y="8960829"/>
          <a:ext cx="1278501" cy="7256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150919</xdr:colOff>
      <xdr:row>47</xdr:row>
      <xdr:rowOff>1</xdr:rowOff>
    </xdr:from>
    <xdr:to>
      <xdr:col>4</xdr:col>
      <xdr:colOff>484910</xdr:colOff>
      <xdr:row>50</xdr:row>
      <xdr:rowOff>167759</xdr:rowOff>
    </xdr:to>
    <xdr:pic>
      <xdr:nvPicPr>
        <xdr:cNvPr id="13" name="87 Imagen" descr="Macintosh HD:Users:MarcoAurelio:Desktop:Logo Sí Financia.jpg">
          <a:extLst>
            <a:ext uri="{FF2B5EF4-FFF2-40B4-BE49-F238E27FC236}">
              <a16:creationId xmlns="" xmlns:a16="http://schemas.microsoft.com/office/drawing/2014/main" id="{00000000-0008-0000-2F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1935" t="6971" r="8111" b="19219"/>
        <a:stretch>
          <a:fillRect/>
        </a:stretch>
      </xdr:blipFill>
      <xdr:spPr bwMode="auto">
        <a:xfrm>
          <a:off x="1198669" y="8953501"/>
          <a:ext cx="3477241" cy="739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61</xdr:row>
      <xdr:rowOff>166688</xdr:rowOff>
    </xdr:from>
    <xdr:to>
      <xdr:col>3</xdr:col>
      <xdr:colOff>1019735</xdr:colOff>
      <xdr:row>67</xdr:row>
      <xdr:rowOff>112060</xdr:rowOff>
    </xdr:to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1" y="11921659"/>
          <a:ext cx="2207558" cy="1413342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8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Elaboró:</a:t>
          </a:r>
        </a:p>
        <a:p>
          <a:pPr>
            <a:lnSpc>
              <a:spcPts val="8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8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</a:t>
          </a:r>
        </a:p>
        <a:p>
          <a:pPr algn="ctr">
            <a:lnSpc>
              <a:spcPts val="8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C. P. Ariana</a:t>
          </a:r>
          <a:r>
            <a:rPr lang="es-ES" sz="12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María Punzo Núñez</a:t>
          </a: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Analista de Recursos Financieros </a:t>
          </a: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>
    <xdr:from>
      <xdr:col>3</xdr:col>
      <xdr:colOff>974913</xdr:colOff>
      <xdr:row>61</xdr:row>
      <xdr:rowOff>185432</xdr:rowOff>
    </xdr:from>
    <xdr:to>
      <xdr:col>3</xdr:col>
      <xdr:colOff>3182470</xdr:colOff>
      <xdr:row>68</xdr:row>
      <xdr:rowOff>134472</xdr:rowOff>
    </xdr:to>
    <xdr:sp macro="" textlink="">
      <xdr:nvSpPr>
        <xdr:cNvPr id="12" name="11 CuadroTexto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2162737" y="11940403"/>
          <a:ext cx="2207557" cy="1629922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Revisó:</a:t>
          </a: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</a:t>
          </a: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C.P. Efraín Mascote Suárez</a:t>
          </a: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Jefe  del Departamento </a:t>
          </a: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 Recusos Financieros</a:t>
          </a: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100"/>
        </a:p>
      </xdr:txBody>
    </xdr:sp>
    <xdr:clientData/>
  </xdr:twoCellAnchor>
  <xdr:twoCellAnchor>
    <xdr:from>
      <xdr:col>3</xdr:col>
      <xdr:colOff>2934686</xdr:colOff>
      <xdr:row>61</xdr:row>
      <xdr:rowOff>250594</xdr:rowOff>
    </xdr:from>
    <xdr:to>
      <xdr:col>5</xdr:col>
      <xdr:colOff>638735</xdr:colOff>
      <xdr:row>68</xdr:row>
      <xdr:rowOff>22412</xdr:rowOff>
    </xdr:to>
    <xdr:sp macro="" textlink="">
      <xdr:nvSpPr>
        <xdr:cNvPr id="13" name="12 CuadroTexto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4122510" y="12005565"/>
          <a:ext cx="2455343" cy="14527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Aprobó:</a:t>
          </a: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</a:t>
          </a:r>
        </a:p>
        <a:p>
          <a:pPr algn="ctr">
            <a:lnSpc>
              <a:spcPts val="9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0"/>
            </a:lnSpc>
          </a:pPr>
          <a:r>
            <a:rPr lang="es-ES" sz="1200" b="1" kern="200" spc="30">
              <a:solidFill>
                <a:schemeClr val="dk1"/>
              </a:solidFill>
              <a:latin typeface="+mn-lt"/>
              <a:ea typeface="+mn-ea"/>
              <a:cs typeface="+mn-cs"/>
            </a:rPr>
            <a:t>Ing. Mario Delgado Murillo </a:t>
          </a:r>
        </a:p>
        <a:p>
          <a:pPr algn="ctr">
            <a:lnSpc>
              <a:spcPts val="1000"/>
            </a:lnSpc>
          </a:pPr>
          <a:r>
            <a:rPr lang="es-ES" sz="1200" b="1" kern="200" spc="30">
              <a:solidFill>
                <a:schemeClr val="dk1"/>
              </a:solidFill>
              <a:latin typeface="+mn-lt"/>
              <a:ea typeface="+mn-ea"/>
              <a:cs typeface="+mn-cs"/>
            </a:rPr>
            <a:t>Delegado Administrativo </a:t>
          </a:r>
        </a:p>
        <a:p>
          <a:pPr algn="ctr">
            <a:lnSpc>
              <a:spcPts val="10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>
    <xdr:from>
      <xdr:col>5</xdr:col>
      <xdr:colOff>549088</xdr:colOff>
      <xdr:row>61</xdr:row>
      <xdr:rowOff>64994</xdr:rowOff>
    </xdr:from>
    <xdr:to>
      <xdr:col>7</xdr:col>
      <xdr:colOff>0</xdr:colOff>
      <xdr:row>68</xdr:row>
      <xdr:rowOff>201705</xdr:rowOff>
    </xdr:to>
    <xdr:sp macro="" textlink="">
      <xdr:nvSpPr>
        <xdr:cNvPr id="14" name="13 CuadroTexto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SpPr txBox="1">
          <a:spLocks/>
        </xdr:cNvSpPr>
      </xdr:nvSpPr>
      <xdr:spPr>
        <a:xfrm>
          <a:off x="6252882" y="11819965"/>
          <a:ext cx="2431677" cy="181759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Autorizó:</a:t>
          </a: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5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</a:t>
          </a:r>
        </a:p>
        <a:p>
          <a:pPr algn="ctr">
            <a:lnSpc>
              <a:spcPts val="900"/>
            </a:lnSpc>
          </a:pPr>
          <a:endParaRPr lang="es-ES" sz="12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 Mtra. Areli Gallegos Ibarra </a:t>
          </a:r>
        </a:p>
        <a:p>
          <a:pPr marL="0" marR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2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r>
            <a:rPr lang="es-MX" sz="12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Directora General</a:t>
          </a:r>
        </a:p>
        <a:p>
          <a:pPr fontAlgn="base">
            <a:lnSpc>
              <a:spcPts val="800"/>
            </a:lnSpc>
          </a:pPr>
          <a:endParaRPr lang="es-E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800"/>
            </a:lnSpc>
          </a:pPr>
          <a:endParaRPr lang="es-ES" sz="1100"/>
        </a:p>
      </xdr:txBody>
    </xdr:sp>
    <xdr:clientData/>
  </xdr:twoCellAnchor>
  <xdr:twoCellAnchor editAs="oneCell">
    <xdr:from>
      <xdr:col>1</xdr:col>
      <xdr:colOff>78442</xdr:colOff>
      <xdr:row>0</xdr:row>
      <xdr:rowOff>1</xdr:rowOff>
    </xdr:from>
    <xdr:to>
      <xdr:col>3</xdr:col>
      <xdr:colOff>78442</xdr:colOff>
      <xdr:row>3</xdr:row>
      <xdr:rowOff>156883</xdr:rowOff>
    </xdr:to>
    <xdr:pic>
      <xdr:nvPicPr>
        <xdr:cNvPr id="16" name="Imagen 15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123266" y="1"/>
          <a:ext cx="1143000" cy="7507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145676</xdr:colOff>
      <xdr:row>0</xdr:row>
      <xdr:rowOff>0</xdr:rowOff>
    </xdr:from>
    <xdr:to>
      <xdr:col>6</xdr:col>
      <xdr:colOff>1479175</xdr:colOff>
      <xdr:row>4</xdr:row>
      <xdr:rowOff>179293</xdr:rowOff>
    </xdr:to>
    <xdr:pic>
      <xdr:nvPicPr>
        <xdr:cNvPr id="17" name="Imagen 1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7575176" y="0"/>
          <a:ext cx="1333499" cy="96370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21772</xdr:colOff>
      <xdr:row>36</xdr:row>
      <xdr:rowOff>1868</xdr:rowOff>
    </xdr:from>
    <xdr:to>
      <xdr:col>2</xdr:col>
      <xdr:colOff>2367644</xdr:colOff>
      <xdr:row>46</xdr:row>
      <xdr:rowOff>79375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21772" y="13527368"/>
          <a:ext cx="2885622" cy="2125382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800"/>
            </a:lnSpc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Elaboró:</a:t>
          </a:r>
        </a:p>
        <a:p>
          <a:pPr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</a:t>
          </a:r>
        </a:p>
        <a:p>
          <a:pPr algn="ctr">
            <a:lnSpc>
              <a:spcPts val="900"/>
            </a:lnSpc>
          </a:pPr>
          <a:endParaRPr lang="es-ES" sz="145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r>
            <a:rPr lang="es-ES" sz="1450" b="1">
              <a:solidFill>
                <a:schemeClr val="dk1"/>
              </a:solidFill>
              <a:latin typeface="+mn-lt"/>
              <a:ea typeface="+mn-ea"/>
              <a:cs typeface="+mn-cs"/>
            </a:rPr>
            <a:t>C. P. Ariana</a:t>
          </a:r>
          <a:r>
            <a:rPr lang="es-ES" sz="145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María Punzo Núñez</a:t>
          </a:r>
        </a:p>
        <a:p>
          <a:pPr algn="ctr">
            <a:lnSpc>
              <a:spcPts val="900"/>
            </a:lnSpc>
          </a:pPr>
          <a:endParaRPr lang="es-ES" sz="145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r>
            <a:rPr lang="es-ES" sz="1450" b="1">
              <a:solidFill>
                <a:schemeClr val="dk1"/>
              </a:solidFill>
              <a:latin typeface="+mn-lt"/>
              <a:ea typeface="+mn-ea"/>
              <a:cs typeface="+mn-cs"/>
            </a:rPr>
            <a:t>Analista de Recursos Financieros </a:t>
          </a: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>
    <xdr:from>
      <xdr:col>2</xdr:col>
      <xdr:colOff>2218284</xdr:colOff>
      <xdr:row>36</xdr:row>
      <xdr:rowOff>35537</xdr:rowOff>
    </xdr:from>
    <xdr:to>
      <xdr:col>3</xdr:col>
      <xdr:colOff>1047751</xdr:colOff>
      <xdr:row>46</xdr:row>
      <xdr:rowOff>126999</xdr:rowOff>
    </xdr:to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2758034" y="13561037"/>
          <a:ext cx="3052217" cy="2139337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Revisó:</a:t>
          </a:r>
        </a:p>
        <a:p>
          <a:pPr algn="ctr">
            <a:lnSpc>
              <a:spcPts val="10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</a:t>
          </a:r>
        </a:p>
        <a:p>
          <a:pPr algn="ctr">
            <a:lnSpc>
              <a:spcPts val="900"/>
            </a:lnSpc>
          </a:pPr>
          <a:endParaRPr lang="es-ES" sz="145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r>
            <a:rPr lang="es-ES" sz="1450" b="1">
              <a:solidFill>
                <a:schemeClr val="dk1"/>
              </a:solidFill>
              <a:latin typeface="+mn-lt"/>
              <a:ea typeface="+mn-ea"/>
              <a:cs typeface="+mn-cs"/>
            </a:rPr>
            <a:t>C.P. Efraín Mascote Suárez</a:t>
          </a:r>
          <a:endParaRPr lang="es-ES" sz="1450" b="1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endParaRPr lang="es-ES" sz="145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r>
            <a:rPr lang="es-ES" sz="1450" b="1">
              <a:solidFill>
                <a:schemeClr val="dk1"/>
              </a:solidFill>
              <a:latin typeface="+mn-lt"/>
              <a:ea typeface="+mn-ea"/>
              <a:cs typeface="+mn-cs"/>
            </a:rPr>
            <a:t>Jefe  del Departamento </a:t>
          </a:r>
        </a:p>
        <a:p>
          <a:pPr algn="ctr">
            <a:lnSpc>
              <a:spcPts val="900"/>
            </a:lnSpc>
          </a:pPr>
          <a:endParaRPr lang="es-ES" sz="145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r>
            <a:rPr lang="es-ES" sz="1450" b="1">
              <a:solidFill>
                <a:schemeClr val="dk1"/>
              </a:solidFill>
              <a:latin typeface="+mn-lt"/>
              <a:ea typeface="+mn-ea"/>
              <a:cs typeface="+mn-cs"/>
            </a:rPr>
            <a:t>Recusos Financieros </a:t>
          </a:r>
        </a:p>
        <a:p>
          <a:pPr algn="ctr">
            <a:lnSpc>
              <a:spcPts val="11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100"/>
        </a:p>
      </xdr:txBody>
    </xdr:sp>
    <xdr:clientData/>
  </xdr:twoCellAnchor>
  <xdr:twoCellAnchor>
    <xdr:from>
      <xdr:col>3</xdr:col>
      <xdr:colOff>870860</xdr:colOff>
      <xdr:row>35</xdr:row>
      <xdr:rowOff>99093</xdr:rowOff>
    </xdr:from>
    <xdr:to>
      <xdr:col>5</xdr:col>
      <xdr:colOff>993327</xdr:colOff>
      <xdr:row>46</xdr:row>
      <xdr:rowOff>34018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5973539" y="13257200"/>
          <a:ext cx="2952752" cy="215288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Aprobó:</a:t>
          </a:r>
        </a:p>
        <a:p>
          <a:pPr algn="ctr">
            <a:lnSpc>
              <a:spcPts val="6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ct val="100000"/>
            </a:lnSpc>
            <a:spcBef>
              <a:spcPts val="0"/>
            </a:spcBef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</a:t>
          </a:r>
        </a:p>
        <a:p>
          <a:pPr algn="ctr">
            <a:lnSpc>
              <a:spcPct val="100000"/>
            </a:lnSpc>
            <a:spcBef>
              <a:spcPts val="0"/>
            </a:spcBef>
          </a:pPr>
          <a:r>
            <a:rPr lang="es-ES" sz="145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Ing. Mario Delgado Murillo</a:t>
          </a:r>
        </a:p>
        <a:p>
          <a:pPr algn="ctr">
            <a:lnSpc>
              <a:spcPct val="100000"/>
            </a:lnSpc>
            <a:spcBef>
              <a:spcPts val="0"/>
            </a:spcBef>
          </a:pPr>
          <a:r>
            <a:rPr lang="es-ES" sz="1450" b="1">
              <a:solidFill>
                <a:schemeClr val="dk1"/>
              </a:solidFill>
              <a:latin typeface="+mn-lt"/>
              <a:ea typeface="+mn-ea"/>
              <a:cs typeface="+mn-cs"/>
            </a:rPr>
            <a:t>Delegado</a:t>
          </a:r>
          <a:r>
            <a:rPr lang="es-ES" sz="145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s-ES" sz="1450" b="1">
              <a:solidFill>
                <a:schemeClr val="dk1"/>
              </a:solidFill>
              <a:latin typeface="+mn-lt"/>
              <a:ea typeface="+mn-ea"/>
              <a:cs typeface="+mn-cs"/>
            </a:rPr>
            <a:t>Administrativo</a:t>
          </a:r>
        </a:p>
        <a:p>
          <a:pPr algn="ctr">
            <a:lnSpc>
              <a:spcPct val="1000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>
    <xdr:from>
      <xdr:col>5</xdr:col>
      <xdr:colOff>748396</xdr:colOff>
      <xdr:row>35</xdr:row>
      <xdr:rowOff>109410</xdr:rowOff>
    </xdr:from>
    <xdr:to>
      <xdr:col>9</xdr:col>
      <xdr:colOff>0</xdr:colOff>
      <xdr:row>46</xdr:row>
      <xdr:rowOff>68243</xdr:rowOff>
    </xdr:to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8143260" y="13236592"/>
          <a:ext cx="3445081" cy="221019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indent="0" algn="ctr">
            <a:lnSpc>
              <a:spcPts val="5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500"/>
            </a:lnSpc>
            <a:spcAft>
              <a:spcPts val="0"/>
            </a:spcAft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Autorizó:</a:t>
          </a:r>
        </a:p>
        <a:p>
          <a:pPr marL="0" indent="0" algn="ctr">
            <a:lnSpc>
              <a:spcPts val="6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6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5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5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5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5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5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5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5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100"/>
            </a:lnSpc>
            <a:spcAft>
              <a:spcPts val="0"/>
            </a:spcAft>
          </a:pPr>
          <a:endParaRPr lang="es-ES" sz="145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es-ES" sz="145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_________________________________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45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Mtra. Areli Gallegos Ibarra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45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Directora General</a:t>
          </a:r>
        </a:p>
        <a:p>
          <a:pPr marL="0" marR="0" indent="0" algn="ctr" defTabSz="914400" eaLnBrk="1" fontAlgn="auto" latinLnBrk="0" hangingPunct="1">
            <a:lnSpc>
              <a:spcPts val="2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fontAlgn="base"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>
            <a:lnSpc>
              <a:spcPts val="8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15875</xdr:colOff>
      <xdr:row>0</xdr:row>
      <xdr:rowOff>79375</xdr:rowOff>
    </xdr:from>
    <xdr:to>
      <xdr:col>2</xdr:col>
      <xdr:colOff>1825625</xdr:colOff>
      <xdr:row>3</xdr:row>
      <xdr:rowOff>174625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190500" y="79375"/>
          <a:ext cx="2174875" cy="12541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666750</xdr:colOff>
      <xdr:row>0</xdr:row>
      <xdr:rowOff>160194</xdr:rowOff>
    </xdr:from>
    <xdr:to>
      <xdr:col>8</xdr:col>
      <xdr:colOff>163078</xdr:colOff>
      <xdr:row>3</xdr:row>
      <xdr:rowOff>317500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9382125" y="160194"/>
          <a:ext cx="2131578" cy="13161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48</xdr:row>
      <xdr:rowOff>180975</xdr:rowOff>
    </xdr:from>
    <xdr:to>
      <xdr:col>2</xdr:col>
      <xdr:colOff>1304925</xdr:colOff>
      <xdr:row>58</xdr:row>
      <xdr:rowOff>122464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0" y="12604296"/>
          <a:ext cx="2815318" cy="196895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8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Elaboró:</a:t>
          </a:r>
        </a:p>
        <a:p>
          <a:pPr>
            <a:lnSpc>
              <a:spcPts val="8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8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</a:t>
          </a:r>
        </a:p>
        <a:p>
          <a:pPr algn="ctr">
            <a:lnSpc>
              <a:spcPts val="8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8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C. P. Ariana</a:t>
          </a:r>
          <a:r>
            <a:rPr lang="es-ES" sz="12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María Punzo Núñez</a:t>
          </a: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Analista de Recursos Financieros </a:t>
          </a: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>
    <xdr:from>
      <xdr:col>2</xdr:col>
      <xdr:colOff>1028701</xdr:colOff>
      <xdr:row>48</xdr:row>
      <xdr:rowOff>142603</xdr:rowOff>
    </xdr:from>
    <xdr:to>
      <xdr:col>3</xdr:col>
      <xdr:colOff>314325</xdr:colOff>
      <xdr:row>57</xdr:row>
      <xdr:rowOff>136071</xdr:rowOff>
    </xdr:to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2543176" y="12382228"/>
          <a:ext cx="2943224" cy="1860368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Revisó:</a:t>
          </a: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____________________________________</a:t>
          </a: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C.P. Efraín Mascote Suárez</a:t>
          </a:r>
          <a:r>
            <a:rPr lang="es-ES" sz="12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Jefe  del  Departamento Recursos Financieros</a:t>
          </a:r>
          <a:r>
            <a:rPr lang="es-ES" sz="12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100"/>
        </a:p>
      </xdr:txBody>
    </xdr:sp>
    <xdr:clientData/>
  </xdr:twoCellAnchor>
  <xdr:twoCellAnchor>
    <xdr:from>
      <xdr:col>3</xdr:col>
      <xdr:colOff>200026</xdr:colOff>
      <xdr:row>49</xdr:row>
      <xdr:rowOff>15239</xdr:rowOff>
    </xdr:from>
    <xdr:to>
      <xdr:col>5</xdr:col>
      <xdr:colOff>180976</xdr:colOff>
      <xdr:row>58</xdr:row>
      <xdr:rowOff>95249</xdr:rowOff>
    </xdr:to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5372101" y="12445364"/>
          <a:ext cx="2819400" cy="196596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Aprobó:</a:t>
          </a: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________________________________</a:t>
          </a: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Ing. Mario Delgado Murillo</a:t>
          </a: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+mn-lt"/>
              <a:ea typeface="+mn-ea"/>
              <a:cs typeface="+mn-cs"/>
            </a:rPr>
            <a:t>Delegado  Administrativo </a:t>
          </a:r>
        </a:p>
        <a:p>
          <a:pPr algn="ctr">
            <a:lnSpc>
              <a:spcPts val="11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100"/>
        </a:p>
      </xdr:txBody>
    </xdr:sp>
    <xdr:clientData/>
  </xdr:twoCellAnchor>
  <xdr:twoCellAnchor>
    <xdr:from>
      <xdr:col>4</xdr:col>
      <xdr:colOff>1307371</xdr:colOff>
      <xdr:row>49</xdr:row>
      <xdr:rowOff>51435</xdr:rowOff>
    </xdr:from>
    <xdr:to>
      <xdr:col>7</xdr:col>
      <xdr:colOff>28575</xdr:colOff>
      <xdr:row>59</xdr:row>
      <xdr:rowOff>68036</xdr:rowOff>
    </xdr:to>
    <xdr:sp macro="" textlink="">
      <xdr:nvSpPr>
        <xdr:cNvPr id="10" name="9 CuadroTexto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7920442" y="12665256"/>
          <a:ext cx="3102704" cy="205767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Autorizó:</a:t>
          </a: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0"/>
            </a:lnSpc>
          </a:pPr>
          <a:r>
            <a:rPr lang="es-E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_____________________________________</a:t>
          </a: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00"/>
            </a:lnSpc>
          </a:pPr>
          <a:endParaRPr lang="es-ES" sz="12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2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Mtra. Areli Gallegos Ibarra </a:t>
          </a:r>
        </a:p>
        <a:p>
          <a:pPr algn="ctr">
            <a:lnSpc>
              <a:spcPts val="1100"/>
            </a:lnSpc>
          </a:pPr>
          <a:r>
            <a:rPr lang="es-ES" sz="12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Directora General</a:t>
          </a:r>
        </a:p>
        <a:p>
          <a:pPr algn="ctr">
            <a:lnSpc>
              <a:spcPts val="11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100"/>
        </a:p>
      </xdr:txBody>
    </xdr:sp>
    <xdr:clientData/>
  </xdr:twoCellAnchor>
  <xdr:twoCellAnchor editAs="oneCell">
    <xdr:from>
      <xdr:col>5</xdr:col>
      <xdr:colOff>866775</xdr:colOff>
      <xdr:row>0</xdr:row>
      <xdr:rowOff>180975</xdr:rowOff>
    </xdr:from>
    <xdr:to>
      <xdr:col>6</xdr:col>
      <xdr:colOff>1381125</xdr:colOff>
      <xdr:row>5</xdr:row>
      <xdr:rowOff>47625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8877300" y="180975"/>
          <a:ext cx="2076450" cy="1123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85725</xdr:rowOff>
    </xdr:from>
    <xdr:to>
      <xdr:col>2</xdr:col>
      <xdr:colOff>790575</xdr:colOff>
      <xdr:row>4</xdr:row>
      <xdr:rowOff>123825</xdr:rowOff>
    </xdr:to>
    <xdr:pic>
      <xdr:nvPicPr>
        <xdr:cNvPr id="13" name="Imagen 1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66675" y="85725"/>
          <a:ext cx="2238375" cy="10191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11206</xdr:rowOff>
    </xdr:from>
    <xdr:to>
      <xdr:col>1</xdr:col>
      <xdr:colOff>2898321</xdr:colOff>
      <xdr:row>63</xdr:row>
      <xdr:rowOff>107156</xdr:rowOff>
    </xdr:to>
    <xdr:sp macro="" textlink="">
      <xdr:nvSpPr>
        <xdr:cNvPr id="87" name="86 CuadroTexto">
          <a:extLst>
            <a:ext uri="{FF2B5EF4-FFF2-40B4-BE49-F238E27FC236}">
              <a16:creationId xmlns="" xmlns:a16="http://schemas.microsoft.com/office/drawing/2014/main" id="{00000000-0008-0000-0A00-000057000000}"/>
            </a:ext>
          </a:extLst>
        </xdr:cNvPr>
        <xdr:cNvSpPr txBox="1"/>
      </xdr:nvSpPr>
      <xdr:spPr>
        <a:xfrm>
          <a:off x="0" y="13985742"/>
          <a:ext cx="3048000" cy="1864878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Elaboró:</a:t>
          </a:r>
        </a:p>
        <a:p>
          <a:pPr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1000"/>
            </a:lnSpc>
          </a:pPr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  <a:spcBef>
              <a:spcPts val="200"/>
            </a:spcBef>
          </a:pPr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900"/>
            </a:lnSpc>
            <a:spcBef>
              <a:spcPts val="200"/>
            </a:spcBef>
          </a:pPr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de Recursos Financieros</a:t>
          </a: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/>
        </a:p>
      </xdr:txBody>
    </xdr:sp>
    <xdr:clientData/>
  </xdr:twoCellAnchor>
  <xdr:twoCellAnchor>
    <xdr:from>
      <xdr:col>1</xdr:col>
      <xdr:colOff>2816680</xdr:colOff>
      <xdr:row>53</xdr:row>
      <xdr:rowOff>7405</xdr:rowOff>
    </xdr:from>
    <xdr:to>
      <xdr:col>3</xdr:col>
      <xdr:colOff>789213</xdr:colOff>
      <xdr:row>64</xdr:row>
      <xdr:rowOff>54429</xdr:rowOff>
    </xdr:to>
    <xdr:sp macro="" textlink="">
      <xdr:nvSpPr>
        <xdr:cNvPr id="88" name="87 CuadroTexto">
          <a:extLst>
            <a:ext uri="{FF2B5EF4-FFF2-40B4-BE49-F238E27FC236}">
              <a16:creationId xmlns="" xmlns:a16="http://schemas.microsoft.com/office/drawing/2014/main" id="{00000000-0008-0000-0A00-000058000000}"/>
            </a:ext>
          </a:extLst>
        </xdr:cNvPr>
        <xdr:cNvSpPr txBox="1"/>
      </xdr:nvSpPr>
      <xdr:spPr>
        <a:xfrm>
          <a:off x="2966359" y="13981941"/>
          <a:ext cx="3333747" cy="199284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900"/>
            </a:lnSpc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</a:t>
          </a:r>
        </a:p>
        <a:p>
          <a:pPr algn="ctr">
            <a:lnSpc>
              <a:spcPts val="1000"/>
            </a:lnSpc>
            <a:spcBef>
              <a:spcPts val="200"/>
            </a:spcBef>
          </a:pPr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  <a:spcBef>
              <a:spcPts val="200"/>
            </a:spcBef>
          </a:pPr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 Mascote Suárez</a:t>
          </a:r>
        </a:p>
        <a:p>
          <a:pPr algn="ctr">
            <a:lnSpc>
              <a:spcPts val="900"/>
            </a:lnSpc>
            <a:spcBef>
              <a:spcPts val="600"/>
            </a:spcBef>
          </a:pPr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Recursos</a:t>
          </a:r>
        </a:p>
        <a:p>
          <a:pPr algn="ctr">
            <a:lnSpc>
              <a:spcPts val="900"/>
            </a:lnSpc>
            <a:spcBef>
              <a:spcPts val="600"/>
            </a:spcBef>
          </a:pP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Financieros </a:t>
          </a:r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0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/>
        </a:p>
      </xdr:txBody>
    </xdr:sp>
    <xdr:clientData/>
  </xdr:twoCellAnchor>
  <xdr:twoCellAnchor>
    <xdr:from>
      <xdr:col>3</xdr:col>
      <xdr:colOff>748390</xdr:colOff>
      <xdr:row>53</xdr:row>
      <xdr:rowOff>19765</xdr:rowOff>
    </xdr:from>
    <xdr:to>
      <xdr:col>5</xdr:col>
      <xdr:colOff>748390</xdr:colOff>
      <xdr:row>64</xdr:row>
      <xdr:rowOff>13607</xdr:rowOff>
    </xdr:to>
    <xdr:sp macro="" textlink="">
      <xdr:nvSpPr>
        <xdr:cNvPr id="89" name="88 CuadroTexto">
          <a:extLst>
            <a:ext uri="{FF2B5EF4-FFF2-40B4-BE49-F238E27FC236}">
              <a16:creationId xmlns="" xmlns:a16="http://schemas.microsoft.com/office/drawing/2014/main" id="{00000000-0008-0000-0A00-000059000000}"/>
            </a:ext>
          </a:extLst>
        </xdr:cNvPr>
        <xdr:cNvSpPr txBox="1"/>
      </xdr:nvSpPr>
      <xdr:spPr>
        <a:xfrm>
          <a:off x="5864676" y="13994301"/>
          <a:ext cx="3116035" cy="193966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</a:t>
          </a:r>
        </a:p>
        <a:p>
          <a:pPr algn="ctr">
            <a:lnSpc>
              <a:spcPts val="10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  <a:spcBef>
              <a:spcPts val="200"/>
            </a:spcBef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Mario Delgado Murillo</a:t>
          </a:r>
        </a:p>
        <a:p>
          <a:pPr algn="ctr">
            <a:lnSpc>
              <a:spcPts val="1000"/>
            </a:lnSpc>
            <a:spcBef>
              <a:spcPts val="200"/>
            </a:spcBef>
          </a:pPr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 Administrativo</a:t>
          </a:r>
        </a:p>
        <a:p>
          <a:pPr algn="ctr">
            <a:lnSpc>
              <a:spcPts val="11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/>
        </a:p>
      </xdr:txBody>
    </xdr:sp>
    <xdr:clientData/>
  </xdr:twoCellAnchor>
  <xdr:twoCellAnchor>
    <xdr:from>
      <xdr:col>5</xdr:col>
      <xdr:colOff>712262</xdr:colOff>
      <xdr:row>53</xdr:row>
      <xdr:rowOff>42522</xdr:rowOff>
    </xdr:from>
    <xdr:to>
      <xdr:col>8</xdr:col>
      <xdr:colOff>68036</xdr:colOff>
      <xdr:row>63</xdr:row>
      <xdr:rowOff>102054</xdr:rowOff>
    </xdr:to>
    <xdr:sp macro="" textlink="">
      <xdr:nvSpPr>
        <xdr:cNvPr id="90" name="89 CuadroTexto">
          <a:extLst>
            <a:ext uri="{FF2B5EF4-FFF2-40B4-BE49-F238E27FC236}">
              <a16:creationId xmlns="" xmlns:a16="http://schemas.microsoft.com/office/drawing/2014/main" id="{00000000-0008-0000-0A00-00005A000000}"/>
            </a:ext>
          </a:extLst>
        </xdr:cNvPr>
        <xdr:cNvSpPr txBox="1"/>
      </xdr:nvSpPr>
      <xdr:spPr>
        <a:xfrm>
          <a:off x="8944583" y="14017058"/>
          <a:ext cx="3397096" cy="182846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4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r>
            <a:rPr lang="es-ES" sz="14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</a:t>
          </a:r>
        </a:p>
        <a:p>
          <a:pPr algn="ctr">
            <a:lnSpc>
              <a:spcPts val="1000"/>
            </a:lnSpc>
            <a:spcBef>
              <a:spcPts val="200"/>
            </a:spcBef>
            <a:spcAft>
              <a:spcPts val="0"/>
            </a:spcAft>
          </a:pPr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1100"/>
            </a:lnSpc>
            <a:spcBef>
              <a:spcPts val="2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Mtra. Areli Gallegos Ibarra </a:t>
          </a:r>
        </a:p>
        <a:p>
          <a:pPr marL="0" marR="0" lvl="0" indent="0" algn="ctr" defTabSz="914400" eaLnBrk="1" fontAlgn="auto" latinLnBrk="0" hangingPunct="1">
            <a:lnSpc>
              <a:spcPts val="1100"/>
            </a:lnSpc>
            <a:spcBef>
              <a:spcPts val="2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Directora General</a:t>
          </a:r>
        </a:p>
        <a:p>
          <a:pPr fontAlgn="base">
            <a:lnSpc>
              <a:spcPts val="1000"/>
            </a:lnSpc>
          </a:pPr>
          <a:endParaRPr lang="es-E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2190749</xdr:colOff>
      <xdr:row>5</xdr:row>
      <xdr:rowOff>40821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0"/>
          <a:ext cx="2326820" cy="1143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845344</xdr:colOff>
      <xdr:row>0</xdr:row>
      <xdr:rowOff>68037</xdr:rowOff>
    </xdr:from>
    <xdr:to>
      <xdr:col>8</xdr:col>
      <xdr:colOff>0</xdr:colOff>
      <xdr:row>5</xdr:row>
      <xdr:rowOff>142876</xdr:rowOff>
    </xdr:to>
    <xdr:pic>
      <xdr:nvPicPr>
        <xdr:cNvPr id="13" name="Imagen 1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10275094" y="68037"/>
          <a:ext cx="2012156" cy="117021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715495</xdr:colOff>
      <xdr:row>46</xdr:row>
      <xdr:rowOff>113179</xdr:rowOff>
    </xdr:from>
    <xdr:to>
      <xdr:col>3</xdr:col>
      <xdr:colOff>601194</xdr:colOff>
      <xdr:row>54</xdr:row>
      <xdr:rowOff>160245</xdr:rowOff>
    </xdr:to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79EB43B-6170-4F98-8AD2-13569795DDB5}"/>
            </a:ext>
          </a:extLst>
        </xdr:cNvPr>
        <xdr:cNvSpPr txBox="1"/>
      </xdr:nvSpPr>
      <xdr:spPr>
        <a:xfrm>
          <a:off x="1948142" y="11744885"/>
          <a:ext cx="2093258" cy="150383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900"/>
            </a:lnSpc>
          </a:pPr>
          <a:r>
            <a:rPr lang="es-ES" sz="1050" b="1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Revisó:</a:t>
          </a:r>
        </a:p>
        <a:p>
          <a:pPr>
            <a:lnSpc>
              <a:spcPts val="9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endParaRPr lang="es-ES" sz="7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endParaRPr lang="es-ES" sz="3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0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</a:t>
          </a:r>
        </a:p>
        <a:p>
          <a:pPr rtl="0" eaLnBrk="1" fontAlgn="auto" latinLnBrk="0" hangingPunct="1">
            <a:lnSpc>
              <a:spcPts val="1100"/>
            </a:lnSpc>
          </a:pPr>
          <a:r>
            <a:rPr lang="es-MX" sz="10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C.P. Efraín Mascote Suárez</a:t>
          </a:r>
          <a:endParaRPr lang="es-MX" sz="1000">
            <a:effectLst/>
          </a:endParaRPr>
        </a:p>
        <a:p>
          <a:pPr algn="ctr"/>
          <a:r>
            <a:rPr lang="es-ES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Jefe</a:t>
          </a:r>
          <a:r>
            <a:rPr lang="es-ES" sz="10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del Departamento de</a:t>
          </a:r>
        </a:p>
        <a:p>
          <a:pPr algn="ctr"/>
          <a:r>
            <a:rPr lang="es-ES" sz="10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Recursos Financieros</a:t>
          </a:r>
          <a:endParaRPr lang="es-MX" sz="1000">
            <a:effectLst/>
          </a:endParaRPr>
        </a:p>
        <a:p>
          <a:pPr algn="ctr">
            <a:lnSpc>
              <a:spcPts val="900"/>
            </a:lnSpc>
          </a:pPr>
          <a:endParaRPr lang="es-ES" sz="10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700"/>
            </a:lnSpc>
          </a:pPr>
          <a:endParaRPr lang="es-ES" sz="1000"/>
        </a:p>
      </xdr:txBody>
    </xdr:sp>
    <xdr:clientData/>
  </xdr:twoCellAnchor>
  <xdr:twoCellAnchor>
    <xdr:from>
      <xdr:col>3</xdr:col>
      <xdr:colOff>526677</xdr:colOff>
      <xdr:row>46</xdr:row>
      <xdr:rowOff>65554</xdr:rowOff>
    </xdr:from>
    <xdr:to>
      <xdr:col>6</xdr:col>
      <xdr:colOff>174252</xdr:colOff>
      <xdr:row>54</xdr:row>
      <xdr:rowOff>64994</xdr:rowOff>
    </xdr:to>
    <xdr:sp macro="" textlink="">
      <xdr:nvSpPr>
        <xdr:cNvPr id="6" name="4 CuadroTexto">
          <a:extLst>
            <a:ext uri="{FF2B5EF4-FFF2-40B4-BE49-F238E27FC236}">
              <a16:creationId xmlns="" xmlns:a16="http://schemas.microsoft.com/office/drawing/2014/main" id="{E47584ED-A6CA-4C86-A919-67DAEBA41F77}"/>
            </a:ext>
          </a:extLst>
        </xdr:cNvPr>
        <xdr:cNvSpPr txBox="1"/>
      </xdr:nvSpPr>
      <xdr:spPr>
        <a:xfrm>
          <a:off x="3966883" y="11697260"/>
          <a:ext cx="2370604" cy="145620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900"/>
            </a:lnSpc>
          </a:pPr>
          <a:r>
            <a:rPr lang="es-ES" sz="1050" b="1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Aprobó:</a:t>
          </a:r>
        </a:p>
        <a:p>
          <a:pPr>
            <a:lnSpc>
              <a:spcPts val="9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0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</a:t>
          </a:r>
        </a:p>
        <a:p>
          <a:pPr rtl="0" eaLnBrk="1" fontAlgn="auto" latinLnBrk="0" hangingPunct="1">
            <a:lnSpc>
              <a:spcPts val="1100"/>
            </a:lnSpc>
          </a:pPr>
          <a:r>
            <a:rPr lang="es-MX" sz="10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 Ing. Mario Delgado Murillo</a:t>
          </a:r>
          <a:endParaRPr lang="es-MX" sz="1000">
            <a:effectLst/>
          </a:endParaRPr>
        </a:p>
        <a:p>
          <a:pPr algn="ctr"/>
          <a:r>
            <a:rPr lang="es-MX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Delegado Administrativo</a:t>
          </a:r>
        </a:p>
        <a:p>
          <a:pPr algn="ctr">
            <a:lnSpc>
              <a:spcPts val="900"/>
            </a:lnSpc>
          </a:pPr>
          <a:endParaRPr lang="es-ES" sz="10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700"/>
            </a:lnSpc>
          </a:pPr>
          <a:r>
            <a:rPr lang="es-ES" sz="1000"/>
            <a:t>   </a:t>
          </a:r>
        </a:p>
      </xdr:txBody>
    </xdr:sp>
    <xdr:clientData/>
  </xdr:twoCellAnchor>
  <xdr:twoCellAnchor>
    <xdr:from>
      <xdr:col>6</xdr:col>
      <xdr:colOff>80681</xdr:colOff>
      <xdr:row>46</xdr:row>
      <xdr:rowOff>65555</xdr:rowOff>
    </xdr:from>
    <xdr:to>
      <xdr:col>9</xdr:col>
      <xdr:colOff>414617</xdr:colOff>
      <xdr:row>54</xdr:row>
      <xdr:rowOff>103094</xdr:rowOff>
    </xdr:to>
    <xdr:sp macro="" textlink="">
      <xdr:nvSpPr>
        <xdr:cNvPr id="7" name="4 CuadroTexto">
          <a:extLst>
            <a:ext uri="{FF2B5EF4-FFF2-40B4-BE49-F238E27FC236}">
              <a16:creationId xmlns="" xmlns:a16="http://schemas.microsoft.com/office/drawing/2014/main" id="{0815CF91-8882-44CE-9071-839B5165C19B}"/>
            </a:ext>
          </a:extLst>
        </xdr:cNvPr>
        <xdr:cNvSpPr txBox="1"/>
      </xdr:nvSpPr>
      <xdr:spPr>
        <a:xfrm>
          <a:off x="6243916" y="11697261"/>
          <a:ext cx="2687172" cy="149430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900"/>
            </a:lnSpc>
          </a:pPr>
          <a:r>
            <a:rPr lang="es-ES" sz="1050" b="1" i="0" u="none" strike="noStrik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Autorizó:</a:t>
          </a:r>
        </a:p>
        <a:p>
          <a:pPr>
            <a:lnSpc>
              <a:spcPts val="9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1100"/>
            </a:lnSpc>
          </a:pPr>
          <a:r>
            <a:rPr lang="es-ES" sz="10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____________________________________</a:t>
          </a:r>
        </a:p>
        <a:p>
          <a:pPr algn="ctr" rtl="0" eaLnBrk="1" fontAlgn="auto" latinLnBrk="0" hangingPunct="1">
            <a:lnSpc>
              <a:spcPts val="1100"/>
            </a:lnSpc>
          </a:pPr>
          <a:r>
            <a:rPr lang="es-MX" sz="10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Mtra. Areli Gallegos Ibarra</a:t>
          </a:r>
          <a:endParaRPr lang="es-MX" sz="1000">
            <a:effectLst/>
          </a:endParaRPr>
        </a:p>
        <a:p>
          <a:pPr algn="ctr"/>
          <a:r>
            <a:rPr lang="es-MX" sz="1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Directora</a:t>
          </a:r>
          <a:r>
            <a:rPr lang="es-MX" sz="10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General</a:t>
          </a:r>
          <a:endParaRPr lang="es-MX" sz="1000">
            <a:effectLst/>
          </a:endParaRPr>
        </a:p>
        <a:p>
          <a:pPr algn="ctr">
            <a:lnSpc>
              <a:spcPts val="900"/>
            </a:lnSpc>
          </a:pPr>
          <a:endParaRPr lang="es-ES" sz="10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000"/>
            </a:lnSpc>
          </a:pPr>
          <a:endParaRPr lang="es-ES" sz="10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700"/>
            </a:lnSpc>
          </a:pPr>
          <a:r>
            <a:rPr lang="es-ES" sz="1000"/>
            <a:t>   </a:t>
          </a:r>
        </a:p>
      </xdr:txBody>
    </xdr:sp>
    <xdr:clientData/>
  </xdr:twoCellAnchor>
  <xdr:twoCellAnchor>
    <xdr:from>
      <xdr:col>0</xdr:col>
      <xdr:colOff>0</xdr:colOff>
      <xdr:row>46</xdr:row>
      <xdr:rowOff>75079</xdr:rowOff>
    </xdr:from>
    <xdr:to>
      <xdr:col>1</xdr:col>
      <xdr:colOff>714375</xdr:colOff>
      <xdr:row>54</xdr:row>
      <xdr:rowOff>84044</xdr:rowOff>
    </xdr:to>
    <xdr:sp macro="" textlink="">
      <xdr:nvSpPr>
        <xdr:cNvPr id="9" name="7 CuadroTexto">
          <a:extLst>
            <a:ext uri="{FF2B5EF4-FFF2-40B4-BE49-F238E27FC236}">
              <a16:creationId xmlns="" xmlns:a16="http://schemas.microsoft.com/office/drawing/2014/main" id="{2F47738F-90C0-4910-9DA3-A373684A4091}"/>
            </a:ext>
          </a:extLst>
        </xdr:cNvPr>
        <xdr:cNvSpPr txBox="1"/>
      </xdr:nvSpPr>
      <xdr:spPr>
        <a:xfrm>
          <a:off x="0" y="11706785"/>
          <a:ext cx="1947022" cy="146573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9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Elaboró:</a:t>
          </a:r>
        </a:p>
        <a:p>
          <a:pPr>
            <a:lnSpc>
              <a:spcPts val="10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9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100"/>
            </a:lnSpc>
          </a:pPr>
          <a:r>
            <a:rPr lang="es-ES" sz="9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>
            <a:lnSpc>
              <a:spcPts val="1100"/>
            </a:lnSpc>
          </a:pPr>
          <a:r>
            <a:rPr lang="es-ES" sz="9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9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  <a:endParaRPr lang="es-ES" sz="9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100"/>
            </a:lnSpc>
          </a:pPr>
          <a:r>
            <a:rPr lang="es-ES" sz="9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de Recursos Financieros</a:t>
          </a:r>
        </a:p>
        <a:p>
          <a:pPr algn="ctr">
            <a:lnSpc>
              <a:spcPts val="11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396127</xdr:colOff>
      <xdr:row>2</xdr:row>
      <xdr:rowOff>272303</xdr:rowOff>
    </xdr:to>
    <xdr:pic>
      <xdr:nvPicPr>
        <xdr:cNvPr id="13" name="Imagen 1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0"/>
          <a:ext cx="1624852" cy="86285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25774</xdr:colOff>
      <xdr:row>0</xdr:row>
      <xdr:rowOff>77881</xdr:rowOff>
    </xdr:from>
    <xdr:to>
      <xdr:col>9</xdr:col>
      <xdr:colOff>93571</xdr:colOff>
      <xdr:row>3</xdr:row>
      <xdr:rowOff>49305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6951009" y="77881"/>
          <a:ext cx="1659033" cy="84548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209549</xdr:colOff>
      <xdr:row>27</xdr:row>
      <xdr:rowOff>441324</xdr:rowOff>
    </xdr:from>
    <xdr:to>
      <xdr:col>2</xdr:col>
      <xdr:colOff>2333625</xdr:colOff>
      <xdr:row>37</xdr:row>
      <xdr:rowOff>47624</xdr:rowOff>
    </xdr:to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765174" y="8807449"/>
          <a:ext cx="2854326" cy="16859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Elaboró:</a:t>
          </a:r>
        </a:p>
        <a:p>
          <a:pPr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</a:t>
          </a:r>
        </a:p>
        <a:p>
          <a:pPr algn="ctr">
            <a:lnSpc>
              <a:spcPts val="11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 P. Ariana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Punzo Núñez</a:t>
          </a: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Analista  de Recursos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Financieros </a:t>
          </a: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1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/>
        </a:p>
      </xdr:txBody>
    </xdr:sp>
    <xdr:clientData/>
  </xdr:twoCellAnchor>
  <xdr:twoCellAnchor>
    <xdr:from>
      <xdr:col>2</xdr:col>
      <xdr:colOff>3524250</xdr:colOff>
      <xdr:row>27</xdr:row>
      <xdr:rowOff>438149</xdr:rowOff>
    </xdr:from>
    <xdr:to>
      <xdr:col>4</xdr:col>
      <xdr:colOff>317499</xdr:colOff>
      <xdr:row>38</xdr:row>
      <xdr:rowOff>0</xdr:rowOff>
    </xdr:to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4810125" y="8169274"/>
          <a:ext cx="3651249" cy="2022476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Revisó:</a:t>
          </a: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9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</a:t>
          </a:r>
        </a:p>
        <a:p>
          <a:pPr algn="ctr">
            <a:lnSpc>
              <a:spcPts val="11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 Efraín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Mascote Suárez </a:t>
          </a: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del Departamento Recursos Financieros </a:t>
          </a:r>
        </a:p>
        <a:p>
          <a:pPr algn="ctr">
            <a:lnSpc>
              <a:spcPts val="1000"/>
            </a:lnSpc>
          </a:pPr>
          <a:endParaRPr lang="es-ES" sz="105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/>
        </a:p>
      </xdr:txBody>
    </xdr:sp>
    <xdr:clientData/>
  </xdr:twoCellAnchor>
  <xdr:twoCellAnchor>
    <xdr:from>
      <xdr:col>1</xdr:col>
      <xdr:colOff>57149</xdr:colOff>
      <xdr:row>38</xdr:row>
      <xdr:rowOff>47625</xdr:rowOff>
    </xdr:from>
    <xdr:to>
      <xdr:col>2</xdr:col>
      <xdr:colOff>2285999</xdr:colOff>
      <xdr:row>47</xdr:row>
      <xdr:rowOff>133350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619124" y="10277475"/>
          <a:ext cx="2952750" cy="18002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10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Aprobó:</a:t>
          </a: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0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1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algn="ctr">
            <a:lnSpc>
              <a:spcPts val="11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Mario Delgado Murillo</a:t>
          </a:r>
        </a:p>
        <a:p>
          <a:pPr algn="ctr">
            <a:lnSpc>
              <a:spcPts val="1100"/>
            </a:lnSpc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Delegado Administrativo</a:t>
          </a:r>
        </a:p>
        <a:p>
          <a:pPr>
            <a:lnSpc>
              <a:spcPts val="11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endParaRPr lang="es-ES" sz="1100"/>
        </a:p>
      </xdr:txBody>
    </xdr:sp>
    <xdr:clientData/>
  </xdr:twoCellAnchor>
  <xdr:twoCellAnchor>
    <xdr:from>
      <xdr:col>2</xdr:col>
      <xdr:colOff>3631415</xdr:colOff>
      <xdr:row>38</xdr:row>
      <xdr:rowOff>139700</xdr:rowOff>
    </xdr:from>
    <xdr:to>
      <xdr:col>4</xdr:col>
      <xdr:colOff>326572</xdr:colOff>
      <xdr:row>47</xdr:row>
      <xdr:rowOff>154781</xdr:rowOff>
    </xdr:to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4910486" y="10685236"/>
          <a:ext cx="3553157" cy="172958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ts val="6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Autorizó:</a:t>
          </a: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600"/>
            </a:lnSpc>
          </a:pPr>
          <a:endParaRPr lang="es-ES" sz="1200" b="1" i="0" u="none" strike="noStrike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100"/>
            </a:lnSpc>
          </a:pPr>
          <a:r>
            <a:rPr lang="es-ES" sz="1200" b="1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____________________________________</a:t>
          </a:r>
        </a:p>
        <a:p>
          <a:pPr algn="ctr">
            <a:lnSpc>
              <a:spcPts val="1100"/>
            </a:lnSpc>
          </a:pPr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>
            <a:lnSpc>
              <a:spcPts val="1100"/>
            </a:lnSpc>
            <a:spcBef>
              <a:spcPts val="200"/>
            </a:spcBef>
          </a:pPr>
          <a:r>
            <a:rPr lang="es-MX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Mtra. Areli Gallegos Ibarra </a:t>
          </a:r>
        </a:p>
        <a:p>
          <a:pPr algn="ctr">
            <a:lnSpc>
              <a:spcPts val="1100"/>
            </a:lnSpc>
            <a:spcBef>
              <a:spcPts val="200"/>
            </a:spcBef>
          </a:pPr>
          <a:r>
            <a:rPr lang="es-MX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Directora General</a:t>
          </a:r>
        </a:p>
        <a:p>
          <a:pPr fontAlgn="base">
            <a:lnSpc>
              <a:spcPts val="900"/>
            </a:lnSpc>
          </a:pPr>
          <a:endParaRPr lang="es-E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>
            <a:lnSpc>
              <a:spcPts val="900"/>
            </a:lnSpc>
          </a:pPr>
          <a:endParaRPr lang="es-E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endParaRPr lang="es-ES" sz="1100"/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2</xdr:col>
      <xdr:colOff>432955</xdr:colOff>
      <xdr:row>3</xdr:row>
      <xdr:rowOff>173182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33" b="12245"/>
        <a:stretch/>
      </xdr:blipFill>
      <xdr:spPr bwMode="auto">
        <a:xfrm>
          <a:off x="0" y="1"/>
          <a:ext cx="1714500" cy="9871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265546</xdr:colOff>
      <xdr:row>0</xdr:row>
      <xdr:rowOff>33193</xdr:rowOff>
    </xdr:from>
    <xdr:to>
      <xdr:col>4</xdr:col>
      <xdr:colOff>368011</xdr:colOff>
      <xdr:row>4</xdr:row>
      <xdr:rowOff>15875</xdr:rowOff>
    </xdr:to>
    <xdr:pic>
      <xdr:nvPicPr>
        <xdr:cNvPr id="13" name="Imagen 1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83" b="1532"/>
        <a:stretch/>
      </xdr:blipFill>
      <xdr:spPr bwMode="auto">
        <a:xfrm>
          <a:off x="6774296" y="33193"/>
          <a:ext cx="1737590" cy="98280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FINANCIA/CONCILIACIONES/1-20%20INGRESOS%20X%20CLASIF/INGRESOS%20POR%20CLASIFICAR%20NOT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X CLAS."/>
      <sheetName val="INGRESOS X CLAS. CMJ "/>
      <sheetName val="INDICE"/>
      <sheetName val="AUX.MES."/>
      <sheetName val="IDENTIF DVS PR"/>
      <sheetName val="IDENTIF. CMJ"/>
      <sheetName val="BANCOS"/>
      <sheetName val="4399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========================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P121"/>
  <sheetViews>
    <sheetView showGridLines="0" tabSelected="1" zoomScaleNormal="100" zoomScaleSheetLayoutView="80" workbookViewId="0">
      <selection activeCell="H25" sqref="H25"/>
    </sheetView>
  </sheetViews>
  <sheetFormatPr baseColWidth="10" defaultRowHeight="13.5" outlineLevelRow="1" x14ac:dyDescent="0.25"/>
  <cols>
    <col min="1" max="1" width="2.28515625" style="706" customWidth="1"/>
    <col min="2" max="2" width="46" style="706" customWidth="1"/>
    <col min="3" max="3" width="16.5703125" style="707" customWidth="1"/>
    <col min="4" max="4" width="2.140625" style="551" customWidth="1"/>
    <col min="5" max="5" width="19.28515625" style="707" customWidth="1"/>
    <col min="6" max="6" width="2" style="752" customWidth="1"/>
    <col min="7" max="7" width="4" style="752" customWidth="1"/>
    <col min="8" max="8" width="46" style="706" customWidth="1"/>
    <col min="9" max="9" width="16.5703125" style="707" customWidth="1"/>
    <col min="10" max="10" width="3.140625" style="551" customWidth="1"/>
    <col min="11" max="11" width="16.5703125" style="707" customWidth="1"/>
    <col min="12" max="12" width="3.85546875" style="752" customWidth="1"/>
    <col min="13" max="258" width="11.42578125" style="706"/>
    <col min="259" max="259" width="2.28515625" style="706" customWidth="1"/>
    <col min="260" max="260" width="49.28515625" style="706" customWidth="1"/>
    <col min="261" max="261" width="18.85546875" style="706" bestFit="1" customWidth="1"/>
    <col min="262" max="262" width="20.28515625" style="706" bestFit="1" customWidth="1"/>
    <col min="263" max="263" width="1.42578125" style="706" customWidth="1"/>
    <col min="264" max="264" width="47.5703125" style="706" customWidth="1"/>
    <col min="265" max="265" width="18.85546875" style="706" bestFit="1" customWidth="1"/>
    <col min="266" max="266" width="20.28515625" style="706" bestFit="1" customWidth="1"/>
    <col min="267" max="267" width="6.42578125" style="706" customWidth="1"/>
    <col min="268" max="514" width="11.42578125" style="706"/>
    <col min="515" max="515" width="2.28515625" style="706" customWidth="1"/>
    <col min="516" max="516" width="49.28515625" style="706" customWidth="1"/>
    <col min="517" max="517" width="18.85546875" style="706" bestFit="1" customWidth="1"/>
    <col min="518" max="518" width="20.28515625" style="706" bestFit="1" customWidth="1"/>
    <col min="519" max="519" width="1.42578125" style="706" customWidth="1"/>
    <col min="520" max="520" width="47.5703125" style="706" customWidth="1"/>
    <col min="521" max="521" width="18.85546875" style="706" bestFit="1" customWidth="1"/>
    <col min="522" max="522" width="20.28515625" style="706" bestFit="1" customWidth="1"/>
    <col min="523" max="523" width="6.42578125" style="706" customWidth="1"/>
    <col min="524" max="770" width="11.42578125" style="706"/>
    <col min="771" max="771" width="2.28515625" style="706" customWidth="1"/>
    <col min="772" max="772" width="49.28515625" style="706" customWidth="1"/>
    <col min="773" max="773" width="18.85546875" style="706" bestFit="1" customWidth="1"/>
    <col min="774" max="774" width="20.28515625" style="706" bestFit="1" customWidth="1"/>
    <col min="775" max="775" width="1.42578125" style="706" customWidth="1"/>
    <col min="776" max="776" width="47.5703125" style="706" customWidth="1"/>
    <col min="777" max="777" width="18.85546875" style="706" bestFit="1" customWidth="1"/>
    <col min="778" max="778" width="20.28515625" style="706" bestFit="1" customWidth="1"/>
    <col min="779" max="779" width="6.42578125" style="706" customWidth="1"/>
    <col min="780" max="1026" width="11.42578125" style="706"/>
    <col min="1027" max="1027" width="2.28515625" style="706" customWidth="1"/>
    <col min="1028" max="1028" width="49.28515625" style="706" customWidth="1"/>
    <col min="1029" max="1029" width="18.85546875" style="706" bestFit="1" customWidth="1"/>
    <col min="1030" max="1030" width="20.28515625" style="706" bestFit="1" customWidth="1"/>
    <col min="1031" max="1031" width="1.42578125" style="706" customWidth="1"/>
    <col min="1032" max="1032" width="47.5703125" style="706" customWidth="1"/>
    <col min="1033" max="1033" width="18.85546875" style="706" bestFit="1" customWidth="1"/>
    <col min="1034" max="1034" width="20.28515625" style="706" bestFit="1" customWidth="1"/>
    <col min="1035" max="1035" width="6.42578125" style="706" customWidth="1"/>
    <col min="1036" max="1282" width="11.42578125" style="706"/>
    <col min="1283" max="1283" width="2.28515625" style="706" customWidth="1"/>
    <col min="1284" max="1284" width="49.28515625" style="706" customWidth="1"/>
    <col min="1285" max="1285" width="18.85546875" style="706" bestFit="1" customWidth="1"/>
    <col min="1286" max="1286" width="20.28515625" style="706" bestFit="1" customWidth="1"/>
    <col min="1287" max="1287" width="1.42578125" style="706" customWidth="1"/>
    <col min="1288" max="1288" width="47.5703125" style="706" customWidth="1"/>
    <col min="1289" max="1289" width="18.85546875" style="706" bestFit="1" customWidth="1"/>
    <col min="1290" max="1290" width="20.28515625" style="706" bestFit="1" customWidth="1"/>
    <col min="1291" max="1291" width="6.42578125" style="706" customWidth="1"/>
    <col min="1292" max="1538" width="11.42578125" style="706"/>
    <col min="1539" max="1539" width="2.28515625" style="706" customWidth="1"/>
    <col min="1540" max="1540" width="49.28515625" style="706" customWidth="1"/>
    <col min="1541" max="1541" width="18.85546875" style="706" bestFit="1" customWidth="1"/>
    <col min="1542" max="1542" width="20.28515625" style="706" bestFit="1" customWidth="1"/>
    <col min="1543" max="1543" width="1.42578125" style="706" customWidth="1"/>
    <col min="1544" max="1544" width="47.5703125" style="706" customWidth="1"/>
    <col min="1545" max="1545" width="18.85546875" style="706" bestFit="1" customWidth="1"/>
    <col min="1546" max="1546" width="20.28515625" style="706" bestFit="1" customWidth="1"/>
    <col min="1547" max="1547" width="6.42578125" style="706" customWidth="1"/>
    <col min="1548" max="1794" width="11.42578125" style="706"/>
    <col min="1795" max="1795" width="2.28515625" style="706" customWidth="1"/>
    <col min="1796" max="1796" width="49.28515625" style="706" customWidth="1"/>
    <col min="1797" max="1797" width="18.85546875" style="706" bestFit="1" customWidth="1"/>
    <col min="1798" max="1798" width="20.28515625" style="706" bestFit="1" customWidth="1"/>
    <col min="1799" max="1799" width="1.42578125" style="706" customWidth="1"/>
    <col min="1800" max="1800" width="47.5703125" style="706" customWidth="1"/>
    <col min="1801" max="1801" width="18.85546875" style="706" bestFit="1" customWidth="1"/>
    <col min="1802" max="1802" width="20.28515625" style="706" bestFit="1" customWidth="1"/>
    <col min="1803" max="1803" width="6.42578125" style="706" customWidth="1"/>
    <col min="1804" max="2050" width="11.42578125" style="706"/>
    <col min="2051" max="2051" width="2.28515625" style="706" customWidth="1"/>
    <col min="2052" max="2052" width="49.28515625" style="706" customWidth="1"/>
    <col min="2053" max="2053" width="18.85546875" style="706" bestFit="1" customWidth="1"/>
    <col min="2054" max="2054" width="20.28515625" style="706" bestFit="1" customWidth="1"/>
    <col min="2055" max="2055" width="1.42578125" style="706" customWidth="1"/>
    <col min="2056" max="2056" width="47.5703125" style="706" customWidth="1"/>
    <col min="2057" max="2057" width="18.85546875" style="706" bestFit="1" customWidth="1"/>
    <col min="2058" max="2058" width="20.28515625" style="706" bestFit="1" customWidth="1"/>
    <col min="2059" max="2059" width="6.42578125" style="706" customWidth="1"/>
    <col min="2060" max="2306" width="11.42578125" style="706"/>
    <col min="2307" max="2307" width="2.28515625" style="706" customWidth="1"/>
    <col min="2308" max="2308" width="49.28515625" style="706" customWidth="1"/>
    <col min="2309" max="2309" width="18.85546875" style="706" bestFit="1" customWidth="1"/>
    <col min="2310" max="2310" width="20.28515625" style="706" bestFit="1" customWidth="1"/>
    <col min="2311" max="2311" width="1.42578125" style="706" customWidth="1"/>
    <col min="2312" max="2312" width="47.5703125" style="706" customWidth="1"/>
    <col min="2313" max="2313" width="18.85546875" style="706" bestFit="1" customWidth="1"/>
    <col min="2314" max="2314" width="20.28515625" style="706" bestFit="1" customWidth="1"/>
    <col min="2315" max="2315" width="6.42578125" style="706" customWidth="1"/>
    <col min="2316" max="2562" width="11.42578125" style="706"/>
    <col min="2563" max="2563" width="2.28515625" style="706" customWidth="1"/>
    <col min="2564" max="2564" width="49.28515625" style="706" customWidth="1"/>
    <col min="2565" max="2565" width="18.85546875" style="706" bestFit="1" customWidth="1"/>
    <col min="2566" max="2566" width="20.28515625" style="706" bestFit="1" customWidth="1"/>
    <col min="2567" max="2567" width="1.42578125" style="706" customWidth="1"/>
    <col min="2568" max="2568" width="47.5703125" style="706" customWidth="1"/>
    <col min="2569" max="2569" width="18.85546875" style="706" bestFit="1" customWidth="1"/>
    <col min="2570" max="2570" width="20.28515625" style="706" bestFit="1" customWidth="1"/>
    <col min="2571" max="2571" width="6.42578125" style="706" customWidth="1"/>
    <col min="2572" max="2818" width="11.42578125" style="706"/>
    <col min="2819" max="2819" width="2.28515625" style="706" customWidth="1"/>
    <col min="2820" max="2820" width="49.28515625" style="706" customWidth="1"/>
    <col min="2821" max="2821" width="18.85546875" style="706" bestFit="1" customWidth="1"/>
    <col min="2822" max="2822" width="20.28515625" style="706" bestFit="1" customWidth="1"/>
    <col min="2823" max="2823" width="1.42578125" style="706" customWidth="1"/>
    <col min="2824" max="2824" width="47.5703125" style="706" customWidth="1"/>
    <col min="2825" max="2825" width="18.85546875" style="706" bestFit="1" customWidth="1"/>
    <col min="2826" max="2826" width="20.28515625" style="706" bestFit="1" customWidth="1"/>
    <col min="2827" max="2827" width="6.42578125" style="706" customWidth="1"/>
    <col min="2828" max="3074" width="11.42578125" style="706"/>
    <col min="3075" max="3075" width="2.28515625" style="706" customWidth="1"/>
    <col min="3076" max="3076" width="49.28515625" style="706" customWidth="1"/>
    <col min="3077" max="3077" width="18.85546875" style="706" bestFit="1" customWidth="1"/>
    <col min="3078" max="3078" width="20.28515625" style="706" bestFit="1" customWidth="1"/>
    <col min="3079" max="3079" width="1.42578125" style="706" customWidth="1"/>
    <col min="3080" max="3080" width="47.5703125" style="706" customWidth="1"/>
    <col min="3081" max="3081" width="18.85546875" style="706" bestFit="1" customWidth="1"/>
    <col min="3082" max="3082" width="20.28515625" style="706" bestFit="1" customWidth="1"/>
    <col min="3083" max="3083" width="6.42578125" style="706" customWidth="1"/>
    <col min="3084" max="3330" width="11.42578125" style="706"/>
    <col min="3331" max="3331" width="2.28515625" style="706" customWidth="1"/>
    <col min="3332" max="3332" width="49.28515625" style="706" customWidth="1"/>
    <col min="3333" max="3333" width="18.85546875" style="706" bestFit="1" customWidth="1"/>
    <col min="3334" max="3334" width="20.28515625" style="706" bestFit="1" customWidth="1"/>
    <col min="3335" max="3335" width="1.42578125" style="706" customWidth="1"/>
    <col min="3336" max="3336" width="47.5703125" style="706" customWidth="1"/>
    <col min="3337" max="3337" width="18.85546875" style="706" bestFit="1" customWidth="1"/>
    <col min="3338" max="3338" width="20.28515625" style="706" bestFit="1" customWidth="1"/>
    <col min="3339" max="3339" width="6.42578125" style="706" customWidth="1"/>
    <col min="3340" max="3586" width="11.42578125" style="706"/>
    <col min="3587" max="3587" width="2.28515625" style="706" customWidth="1"/>
    <col min="3588" max="3588" width="49.28515625" style="706" customWidth="1"/>
    <col min="3589" max="3589" width="18.85546875" style="706" bestFit="1" customWidth="1"/>
    <col min="3590" max="3590" width="20.28515625" style="706" bestFit="1" customWidth="1"/>
    <col min="3591" max="3591" width="1.42578125" style="706" customWidth="1"/>
    <col min="3592" max="3592" width="47.5703125" style="706" customWidth="1"/>
    <col min="3593" max="3593" width="18.85546875" style="706" bestFit="1" customWidth="1"/>
    <col min="3594" max="3594" width="20.28515625" style="706" bestFit="1" customWidth="1"/>
    <col min="3595" max="3595" width="6.42578125" style="706" customWidth="1"/>
    <col min="3596" max="3842" width="11.42578125" style="706"/>
    <col min="3843" max="3843" width="2.28515625" style="706" customWidth="1"/>
    <col min="3844" max="3844" width="49.28515625" style="706" customWidth="1"/>
    <col min="3845" max="3845" width="18.85546875" style="706" bestFit="1" customWidth="1"/>
    <col min="3846" max="3846" width="20.28515625" style="706" bestFit="1" customWidth="1"/>
    <col min="3847" max="3847" width="1.42578125" style="706" customWidth="1"/>
    <col min="3848" max="3848" width="47.5703125" style="706" customWidth="1"/>
    <col min="3849" max="3849" width="18.85546875" style="706" bestFit="1" customWidth="1"/>
    <col min="3850" max="3850" width="20.28515625" style="706" bestFit="1" customWidth="1"/>
    <col min="3851" max="3851" width="6.42578125" style="706" customWidth="1"/>
    <col min="3852" max="4098" width="11.42578125" style="706"/>
    <col min="4099" max="4099" width="2.28515625" style="706" customWidth="1"/>
    <col min="4100" max="4100" width="49.28515625" style="706" customWidth="1"/>
    <col min="4101" max="4101" width="18.85546875" style="706" bestFit="1" customWidth="1"/>
    <col min="4102" max="4102" width="20.28515625" style="706" bestFit="1" customWidth="1"/>
    <col min="4103" max="4103" width="1.42578125" style="706" customWidth="1"/>
    <col min="4104" max="4104" width="47.5703125" style="706" customWidth="1"/>
    <col min="4105" max="4105" width="18.85546875" style="706" bestFit="1" customWidth="1"/>
    <col min="4106" max="4106" width="20.28515625" style="706" bestFit="1" customWidth="1"/>
    <col min="4107" max="4107" width="6.42578125" style="706" customWidth="1"/>
    <col min="4108" max="4354" width="11.42578125" style="706"/>
    <col min="4355" max="4355" width="2.28515625" style="706" customWidth="1"/>
    <col min="4356" max="4356" width="49.28515625" style="706" customWidth="1"/>
    <col min="4357" max="4357" width="18.85546875" style="706" bestFit="1" customWidth="1"/>
    <col min="4358" max="4358" width="20.28515625" style="706" bestFit="1" customWidth="1"/>
    <col min="4359" max="4359" width="1.42578125" style="706" customWidth="1"/>
    <col min="4360" max="4360" width="47.5703125" style="706" customWidth="1"/>
    <col min="4361" max="4361" width="18.85546875" style="706" bestFit="1" customWidth="1"/>
    <col min="4362" max="4362" width="20.28515625" style="706" bestFit="1" customWidth="1"/>
    <col min="4363" max="4363" width="6.42578125" style="706" customWidth="1"/>
    <col min="4364" max="4610" width="11.42578125" style="706"/>
    <col min="4611" max="4611" width="2.28515625" style="706" customWidth="1"/>
    <col min="4612" max="4612" width="49.28515625" style="706" customWidth="1"/>
    <col min="4613" max="4613" width="18.85546875" style="706" bestFit="1" customWidth="1"/>
    <col min="4614" max="4614" width="20.28515625" style="706" bestFit="1" customWidth="1"/>
    <col min="4615" max="4615" width="1.42578125" style="706" customWidth="1"/>
    <col min="4616" max="4616" width="47.5703125" style="706" customWidth="1"/>
    <col min="4617" max="4617" width="18.85546875" style="706" bestFit="1" customWidth="1"/>
    <col min="4618" max="4618" width="20.28515625" style="706" bestFit="1" customWidth="1"/>
    <col min="4619" max="4619" width="6.42578125" style="706" customWidth="1"/>
    <col min="4620" max="4866" width="11.42578125" style="706"/>
    <col min="4867" max="4867" width="2.28515625" style="706" customWidth="1"/>
    <col min="4868" max="4868" width="49.28515625" style="706" customWidth="1"/>
    <col min="4869" max="4869" width="18.85546875" style="706" bestFit="1" customWidth="1"/>
    <col min="4870" max="4870" width="20.28515625" style="706" bestFit="1" customWidth="1"/>
    <col min="4871" max="4871" width="1.42578125" style="706" customWidth="1"/>
    <col min="4872" max="4872" width="47.5703125" style="706" customWidth="1"/>
    <col min="4873" max="4873" width="18.85546875" style="706" bestFit="1" customWidth="1"/>
    <col min="4874" max="4874" width="20.28515625" style="706" bestFit="1" customWidth="1"/>
    <col min="4875" max="4875" width="6.42578125" style="706" customWidth="1"/>
    <col min="4876" max="5122" width="11.42578125" style="706"/>
    <col min="5123" max="5123" width="2.28515625" style="706" customWidth="1"/>
    <col min="5124" max="5124" width="49.28515625" style="706" customWidth="1"/>
    <col min="5125" max="5125" width="18.85546875" style="706" bestFit="1" customWidth="1"/>
    <col min="5126" max="5126" width="20.28515625" style="706" bestFit="1" customWidth="1"/>
    <col min="5127" max="5127" width="1.42578125" style="706" customWidth="1"/>
    <col min="5128" max="5128" width="47.5703125" style="706" customWidth="1"/>
    <col min="5129" max="5129" width="18.85546875" style="706" bestFit="1" customWidth="1"/>
    <col min="5130" max="5130" width="20.28515625" style="706" bestFit="1" customWidth="1"/>
    <col min="5131" max="5131" width="6.42578125" style="706" customWidth="1"/>
    <col min="5132" max="5378" width="11.42578125" style="706"/>
    <col min="5379" max="5379" width="2.28515625" style="706" customWidth="1"/>
    <col min="5380" max="5380" width="49.28515625" style="706" customWidth="1"/>
    <col min="5381" max="5381" width="18.85546875" style="706" bestFit="1" customWidth="1"/>
    <col min="5382" max="5382" width="20.28515625" style="706" bestFit="1" customWidth="1"/>
    <col min="5383" max="5383" width="1.42578125" style="706" customWidth="1"/>
    <col min="5384" max="5384" width="47.5703125" style="706" customWidth="1"/>
    <col min="5385" max="5385" width="18.85546875" style="706" bestFit="1" customWidth="1"/>
    <col min="5386" max="5386" width="20.28515625" style="706" bestFit="1" customWidth="1"/>
    <col min="5387" max="5387" width="6.42578125" style="706" customWidth="1"/>
    <col min="5388" max="5634" width="11.42578125" style="706"/>
    <col min="5635" max="5635" width="2.28515625" style="706" customWidth="1"/>
    <col min="5636" max="5636" width="49.28515625" style="706" customWidth="1"/>
    <col min="5637" max="5637" width="18.85546875" style="706" bestFit="1" customWidth="1"/>
    <col min="5638" max="5638" width="20.28515625" style="706" bestFit="1" customWidth="1"/>
    <col min="5639" max="5639" width="1.42578125" style="706" customWidth="1"/>
    <col min="5640" max="5640" width="47.5703125" style="706" customWidth="1"/>
    <col min="5641" max="5641" width="18.85546875" style="706" bestFit="1" customWidth="1"/>
    <col min="5642" max="5642" width="20.28515625" style="706" bestFit="1" customWidth="1"/>
    <col min="5643" max="5643" width="6.42578125" style="706" customWidth="1"/>
    <col min="5644" max="5890" width="11.42578125" style="706"/>
    <col min="5891" max="5891" width="2.28515625" style="706" customWidth="1"/>
    <col min="5892" max="5892" width="49.28515625" style="706" customWidth="1"/>
    <col min="5893" max="5893" width="18.85546875" style="706" bestFit="1" customWidth="1"/>
    <col min="5894" max="5894" width="20.28515625" style="706" bestFit="1" customWidth="1"/>
    <col min="5895" max="5895" width="1.42578125" style="706" customWidth="1"/>
    <col min="5896" max="5896" width="47.5703125" style="706" customWidth="1"/>
    <col min="5897" max="5897" width="18.85546875" style="706" bestFit="1" customWidth="1"/>
    <col min="5898" max="5898" width="20.28515625" style="706" bestFit="1" customWidth="1"/>
    <col min="5899" max="5899" width="6.42578125" style="706" customWidth="1"/>
    <col min="5900" max="6146" width="11.42578125" style="706"/>
    <col min="6147" max="6147" width="2.28515625" style="706" customWidth="1"/>
    <col min="6148" max="6148" width="49.28515625" style="706" customWidth="1"/>
    <col min="6149" max="6149" width="18.85546875" style="706" bestFit="1" customWidth="1"/>
    <col min="6150" max="6150" width="20.28515625" style="706" bestFit="1" customWidth="1"/>
    <col min="6151" max="6151" width="1.42578125" style="706" customWidth="1"/>
    <col min="6152" max="6152" width="47.5703125" style="706" customWidth="1"/>
    <col min="6153" max="6153" width="18.85546875" style="706" bestFit="1" customWidth="1"/>
    <col min="6154" max="6154" width="20.28515625" style="706" bestFit="1" customWidth="1"/>
    <col min="6155" max="6155" width="6.42578125" style="706" customWidth="1"/>
    <col min="6156" max="6402" width="11.42578125" style="706"/>
    <col min="6403" max="6403" width="2.28515625" style="706" customWidth="1"/>
    <col min="6404" max="6404" width="49.28515625" style="706" customWidth="1"/>
    <col min="6405" max="6405" width="18.85546875" style="706" bestFit="1" customWidth="1"/>
    <col min="6406" max="6406" width="20.28515625" style="706" bestFit="1" customWidth="1"/>
    <col min="6407" max="6407" width="1.42578125" style="706" customWidth="1"/>
    <col min="6408" max="6408" width="47.5703125" style="706" customWidth="1"/>
    <col min="6409" max="6409" width="18.85546875" style="706" bestFit="1" customWidth="1"/>
    <col min="6410" max="6410" width="20.28515625" style="706" bestFit="1" customWidth="1"/>
    <col min="6411" max="6411" width="6.42578125" style="706" customWidth="1"/>
    <col min="6412" max="6658" width="11.42578125" style="706"/>
    <col min="6659" max="6659" width="2.28515625" style="706" customWidth="1"/>
    <col min="6660" max="6660" width="49.28515625" style="706" customWidth="1"/>
    <col min="6661" max="6661" width="18.85546875" style="706" bestFit="1" customWidth="1"/>
    <col min="6662" max="6662" width="20.28515625" style="706" bestFit="1" customWidth="1"/>
    <col min="6663" max="6663" width="1.42578125" style="706" customWidth="1"/>
    <col min="6664" max="6664" width="47.5703125" style="706" customWidth="1"/>
    <col min="6665" max="6665" width="18.85546875" style="706" bestFit="1" customWidth="1"/>
    <col min="6666" max="6666" width="20.28515625" style="706" bestFit="1" customWidth="1"/>
    <col min="6667" max="6667" width="6.42578125" style="706" customWidth="1"/>
    <col min="6668" max="6914" width="11.42578125" style="706"/>
    <col min="6915" max="6915" width="2.28515625" style="706" customWidth="1"/>
    <col min="6916" max="6916" width="49.28515625" style="706" customWidth="1"/>
    <col min="6917" max="6917" width="18.85546875" style="706" bestFit="1" customWidth="1"/>
    <col min="6918" max="6918" width="20.28515625" style="706" bestFit="1" customWidth="1"/>
    <col min="6919" max="6919" width="1.42578125" style="706" customWidth="1"/>
    <col min="6920" max="6920" width="47.5703125" style="706" customWidth="1"/>
    <col min="6921" max="6921" width="18.85546875" style="706" bestFit="1" customWidth="1"/>
    <col min="6922" max="6922" width="20.28515625" style="706" bestFit="1" customWidth="1"/>
    <col min="6923" max="6923" width="6.42578125" style="706" customWidth="1"/>
    <col min="6924" max="7170" width="11.42578125" style="706"/>
    <col min="7171" max="7171" width="2.28515625" style="706" customWidth="1"/>
    <col min="7172" max="7172" width="49.28515625" style="706" customWidth="1"/>
    <col min="7173" max="7173" width="18.85546875" style="706" bestFit="1" customWidth="1"/>
    <col min="7174" max="7174" width="20.28515625" style="706" bestFit="1" customWidth="1"/>
    <col min="7175" max="7175" width="1.42578125" style="706" customWidth="1"/>
    <col min="7176" max="7176" width="47.5703125" style="706" customWidth="1"/>
    <col min="7177" max="7177" width="18.85546875" style="706" bestFit="1" customWidth="1"/>
    <col min="7178" max="7178" width="20.28515625" style="706" bestFit="1" customWidth="1"/>
    <col min="7179" max="7179" width="6.42578125" style="706" customWidth="1"/>
    <col min="7180" max="7426" width="11.42578125" style="706"/>
    <col min="7427" max="7427" width="2.28515625" style="706" customWidth="1"/>
    <col min="7428" max="7428" width="49.28515625" style="706" customWidth="1"/>
    <col min="7429" max="7429" width="18.85546875" style="706" bestFit="1" customWidth="1"/>
    <col min="7430" max="7430" width="20.28515625" style="706" bestFit="1" customWidth="1"/>
    <col min="7431" max="7431" width="1.42578125" style="706" customWidth="1"/>
    <col min="7432" max="7432" width="47.5703125" style="706" customWidth="1"/>
    <col min="7433" max="7433" width="18.85546875" style="706" bestFit="1" customWidth="1"/>
    <col min="7434" max="7434" width="20.28515625" style="706" bestFit="1" customWidth="1"/>
    <col min="7435" max="7435" width="6.42578125" style="706" customWidth="1"/>
    <col min="7436" max="7682" width="11.42578125" style="706"/>
    <col min="7683" max="7683" width="2.28515625" style="706" customWidth="1"/>
    <col min="7684" max="7684" width="49.28515625" style="706" customWidth="1"/>
    <col min="7685" max="7685" width="18.85546875" style="706" bestFit="1" customWidth="1"/>
    <col min="7686" max="7686" width="20.28515625" style="706" bestFit="1" customWidth="1"/>
    <col min="7687" max="7687" width="1.42578125" style="706" customWidth="1"/>
    <col min="7688" max="7688" width="47.5703125" style="706" customWidth="1"/>
    <col min="7689" max="7689" width="18.85546875" style="706" bestFit="1" customWidth="1"/>
    <col min="7690" max="7690" width="20.28515625" style="706" bestFit="1" customWidth="1"/>
    <col min="7691" max="7691" width="6.42578125" style="706" customWidth="1"/>
    <col min="7692" max="7938" width="11.42578125" style="706"/>
    <col min="7939" max="7939" width="2.28515625" style="706" customWidth="1"/>
    <col min="7940" max="7940" width="49.28515625" style="706" customWidth="1"/>
    <col min="7941" max="7941" width="18.85546875" style="706" bestFit="1" customWidth="1"/>
    <col min="7942" max="7942" width="20.28515625" style="706" bestFit="1" customWidth="1"/>
    <col min="7943" max="7943" width="1.42578125" style="706" customWidth="1"/>
    <col min="7944" max="7944" width="47.5703125" style="706" customWidth="1"/>
    <col min="7945" max="7945" width="18.85546875" style="706" bestFit="1" customWidth="1"/>
    <col min="7946" max="7946" width="20.28515625" style="706" bestFit="1" customWidth="1"/>
    <col min="7947" max="7947" width="6.42578125" style="706" customWidth="1"/>
    <col min="7948" max="8194" width="11.42578125" style="706"/>
    <col min="8195" max="8195" width="2.28515625" style="706" customWidth="1"/>
    <col min="8196" max="8196" width="49.28515625" style="706" customWidth="1"/>
    <col min="8197" max="8197" width="18.85546875" style="706" bestFit="1" customWidth="1"/>
    <col min="8198" max="8198" width="20.28515625" style="706" bestFit="1" customWidth="1"/>
    <col min="8199" max="8199" width="1.42578125" style="706" customWidth="1"/>
    <col min="8200" max="8200" width="47.5703125" style="706" customWidth="1"/>
    <col min="8201" max="8201" width="18.85546875" style="706" bestFit="1" customWidth="1"/>
    <col min="8202" max="8202" width="20.28515625" style="706" bestFit="1" customWidth="1"/>
    <col min="8203" max="8203" width="6.42578125" style="706" customWidth="1"/>
    <col min="8204" max="8450" width="11.42578125" style="706"/>
    <col min="8451" max="8451" width="2.28515625" style="706" customWidth="1"/>
    <col min="8452" max="8452" width="49.28515625" style="706" customWidth="1"/>
    <col min="8453" max="8453" width="18.85546875" style="706" bestFit="1" customWidth="1"/>
    <col min="8454" max="8454" width="20.28515625" style="706" bestFit="1" customWidth="1"/>
    <col min="8455" max="8455" width="1.42578125" style="706" customWidth="1"/>
    <col min="8456" max="8456" width="47.5703125" style="706" customWidth="1"/>
    <col min="8457" max="8457" width="18.85546875" style="706" bestFit="1" customWidth="1"/>
    <col min="8458" max="8458" width="20.28515625" style="706" bestFit="1" customWidth="1"/>
    <col min="8459" max="8459" width="6.42578125" style="706" customWidth="1"/>
    <col min="8460" max="8706" width="11.42578125" style="706"/>
    <col min="8707" max="8707" width="2.28515625" style="706" customWidth="1"/>
    <col min="8708" max="8708" width="49.28515625" style="706" customWidth="1"/>
    <col min="8709" max="8709" width="18.85546875" style="706" bestFit="1" customWidth="1"/>
    <col min="8710" max="8710" width="20.28515625" style="706" bestFit="1" customWidth="1"/>
    <col min="8711" max="8711" width="1.42578125" style="706" customWidth="1"/>
    <col min="8712" max="8712" width="47.5703125" style="706" customWidth="1"/>
    <col min="8713" max="8713" width="18.85546875" style="706" bestFit="1" customWidth="1"/>
    <col min="8714" max="8714" width="20.28515625" style="706" bestFit="1" customWidth="1"/>
    <col min="8715" max="8715" width="6.42578125" style="706" customWidth="1"/>
    <col min="8716" max="8962" width="11.42578125" style="706"/>
    <col min="8963" max="8963" width="2.28515625" style="706" customWidth="1"/>
    <col min="8964" max="8964" width="49.28515625" style="706" customWidth="1"/>
    <col min="8965" max="8965" width="18.85546875" style="706" bestFit="1" customWidth="1"/>
    <col min="8966" max="8966" width="20.28515625" style="706" bestFit="1" customWidth="1"/>
    <col min="8967" max="8967" width="1.42578125" style="706" customWidth="1"/>
    <col min="8968" max="8968" width="47.5703125" style="706" customWidth="1"/>
    <col min="8969" max="8969" width="18.85546875" style="706" bestFit="1" customWidth="1"/>
    <col min="8970" max="8970" width="20.28515625" style="706" bestFit="1" customWidth="1"/>
    <col min="8971" max="8971" width="6.42578125" style="706" customWidth="1"/>
    <col min="8972" max="9218" width="11.42578125" style="706"/>
    <col min="9219" max="9219" width="2.28515625" style="706" customWidth="1"/>
    <col min="9220" max="9220" width="49.28515625" style="706" customWidth="1"/>
    <col min="9221" max="9221" width="18.85546875" style="706" bestFit="1" customWidth="1"/>
    <col min="9222" max="9222" width="20.28515625" style="706" bestFit="1" customWidth="1"/>
    <col min="9223" max="9223" width="1.42578125" style="706" customWidth="1"/>
    <col min="9224" max="9224" width="47.5703125" style="706" customWidth="1"/>
    <col min="9225" max="9225" width="18.85546875" style="706" bestFit="1" customWidth="1"/>
    <col min="9226" max="9226" width="20.28515625" style="706" bestFit="1" customWidth="1"/>
    <col min="9227" max="9227" width="6.42578125" style="706" customWidth="1"/>
    <col min="9228" max="9474" width="11.42578125" style="706"/>
    <col min="9475" max="9475" width="2.28515625" style="706" customWidth="1"/>
    <col min="9476" max="9476" width="49.28515625" style="706" customWidth="1"/>
    <col min="9477" max="9477" width="18.85546875" style="706" bestFit="1" customWidth="1"/>
    <col min="9478" max="9478" width="20.28515625" style="706" bestFit="1" customWidth="1"/>
    <col min="9479" max="9479" width="1.42578125" style="706" customWidth="1"/>
    <col min="9480" max="9480" width="47.5703125" style="706" customWidth="1"/>
    <col min="9481" max="9481" width="18.85546875" style="706" bestFit="1" customWidth="1"/>
    <col min="9482" max="9482" width="20.28515625" style="706" bestFit="1" customWidth="1"/>
    <col min="9483" max="9483" width="6.42578125" style="706" customWidth="1"/>
    <col min="9484" max="9730" width="11.42578125" style="706"/>
    <col min="9731" max="9731" width="2.28515625" style="706" customWidth="1"/>
    <col min="9732" max="9732" width="49.28515625" style="706" customWidth="1"/>
    <col min="9733" max="9733" width="18.85546875" style="706" bestFit="1" customWidth="1"/>
    <col min="9734" max="9734" width="20.28515625" style="706" bestFit="1" customWidth="1"/>
    <col min="9735" max="9735" width="1.42578125" style="706" customWidth="1"/>
    <col min="9736" max="9736" width="47.5703125" style="706" customWidth="1"/>
    <col min="9737" max="9737" width="18.85546875" style="706" bestFit="1" customWidth="1"/>
    <col min="9738" max="9738" width="20.28515625" style="706" bestFit="1" customWidth="1"/>
    <col min="9739" max="9739" width="6.42578125" style="706" customWidth="1"/>
    <col min="9740" max="9986" width="11.42578125" style="706"/>
    <col min="9987" max="9987" width="2.28515625" style="706" customWidth="1"/>
    <col min="9988" max="9988" width="49.28515625" style="706" customWidth="1"/>
    <col min="9989" max="9989" width="18.85546875" style="706" bestFit="1" customWidth="1"/>
    <col min="9990" max="9990" width="20.28515625" style="706" bestFit="1" customWidth="1"/>
    <col min="9991" max="9991" width="1.42578125" style="706" customWidth="1"/>
    <col min="9992" max="9992" width="47.5703125" style="706" customWidth="1"/>
    <col min="9993" max="9993" width="18.85546875" style="706" bestFit="1" customWidth="1"/>
    <col min="9994" max="9994" width="20.28515625" style="706" bestFit="1" customWidth="1"/>
    <col min="9995" max="9995" width="6.42578125" style="706" customWidth="1"/>
    <col min="9996" max="10242" width="11.42578125" style="706"/>
    <col min="10243" max="10243" width="2.28515625" style="706" customWidth="1"/>
    <col min="10244" max="10244" width="49.28515625" style="706" customWidth="1"/>
    <col min="10245" max="10245" width="18.85546875" style="706" bestFit="1" customWidth="1"/>
    <col min="10246" max="10246" width="20.28515625" style="706" bestFit="1" customWidth="1"/>
    <col min="10247" max="10247" width="1.42578125" style="706" customWidth="1"/>
    <col min="10248" max="10248" width="47.5703125" style="706" customWidth="1"/>
    <col min="10249" max="10249" width="18.85546875" style="706" bestFit="1" customWidth="1"/>
    <col min="10250" max="10250" width="20.28515625" style="706" bestFit="1" customWidth="1"/>
    <col min="10251" max="10251" width="6.42578125" style="706" customWidth="1"/>
    <col min="10252" max="10498" width="11.42578125" style="706"/>
    <col min="10499" max="10499" width="2.28515625" style="706" customWidth="1"/>
    <col min="10500" max="10500" width="49.28515625" style="706" customWidth="1"/>
    <col min="10501" max="10501" width="18.85546875" style="706" bestFit="1" customWidth="1"/>
    <col min="10502" max="10502" width="20.28515625" style="706" bestFit="1" customWidth="1"/>
    <col min="10503" max="10503" width="1.42578125" style="706" customWidth="1"/>
    <col min="10504" max="10504" width="47.5703125" style="706" customWidth="1"/>
    <col min="10505" max="10505" width="18.85546875" style="706" bestFit="1" customWidth="1"/>
    <col min="10506" max="10506" width="20.28515625" style="706" bestFit="1" customWidth="1"/>
    <col min="10507" max="10507" width="6.42578125" style="706" customWidth="1"/>
    <col min="10508" max="10754" width="11.42578125" style="706"/>
    <col min="10755" max="10755" width="2.28515625" style="706" customWidth="1"/>
    <col min="10756" max="10756" width="49.28515625" style="706" customWidth="1"/>
    <col min="10757" max="10757" width="18.85546875" style="706" bestFit="1" customWidth="1"/>
    <col min="10758" max="10758" width="20.28515625" style="706" bestFit="1" customWidth="1"/>
    <col min="10759" max="10759" width="1.42578125" style="706" customWidth="1"/>
    <col min="10760" max="10760" width="47.5703125" style="706" customWidth="1"/>
    <col min="10761" max="10761" width="18.85546875" style="706" bestFit="1" customWidth="1"/>
    <col min="10762" max="10762" width="20.28515625" style="706" bestFit="1" customWidth="1"/>
    <col min="10763" max="10763" width="6.42578125" style="706" customWidth="1"/>
    <col min="10764" max="11010" width="11.42578125" style="706"/>
    <col min="11011" max="11011" width="2.28515625" style="706" customWidth="1"/>
    <col min="11012" max="11012" width="49.28515625" style="706" customWidth="1"/>
    <col min="11013" max="11013" width="18.85546875" style="706" bestFit="1" customWidth="1"/>
    <col min="11014" max="11014" width="20.28515625" style="706" bestFit="1" customWidth="1"/>
    <col min="11015" max="11015" width="1.42578125" style="706" customWidth="1"/>
    <col min="11016" max="11016" width="47.5703125" style="706" customWidth="1"/>
    <col min="11017" max="11017" width="18.85546875" style="706" bestFit="1" customWidth="1"/>
    <col min="11018" max="11018" width="20.28515625" style="706" bestFit="1" customWidth="1"/>
    <col min="11019" max="11019" width="6.42578125" style="706" customWidth="1"/>
    <col min="11020" max="11266" width="11.42578125" style="706"/>
    <col min="11267" max="11267" width="2.28515625" style="706" customWidth="1"/>
    <col min="11268" max="11268" width="49.28515625" style="706" customWidth="1"/>
    <col min="11269" max="11269" width="18.85546875" style="706" bestFit="1" customWidth="1"/>
    <col min="11270" max="11270" width="20.28515625" style="706" bestFit="1" customWidth="1"/>
    <col min="11271" max="11271" width="1.42578125" style="706" customWidth="1"/>
    <col min="11272" max="11272" width="47.5703125" style="706" customWidth="1"/>
    <col min="11273" max="11273" width="18.85546875" style="706" bestFit="1" customWidth="1"/>
    <col min="11274" max="11274" width="20.28515625" style="706" bestFit="1" customWidth="1"/>
    <col min="11275" max="11275" width="6.42578125" style="706" customWidth="1"/>
    <col min="11276" max="11522" width="11.42578125" style="706"/>
    <col min="11523" max="11523" width="2.28515625" style="706" customWidth="1"/>
    <col min="11524" max="11524" width="49.28515625" style="706" customWidth="1"/>
    <col min="11525" max="11525" width="18.85546875" style="706" bestFit="1" customWidth="1"/>
    <col min="11526" max="11526" width="20.28515625" style="706" bestFit="1" customWidth="1"/>
    <col min="11527" max="11527" width="1.42578125" style="706" customWidth="1"/>
    <col min="11528" max="11528" width="47.5703125" style="706" customWidth="1"/>
    <col min="11529" max="11529" width="18.85546875" style="706" bestFit="1" customWidth="1"/>
    <col min="11530" max="11530" width="20.28515625" style="706" bestFit="1" customWidth="1"/>
    <col min="11531" max="11531" width="6.42578125" style="706" customWidth="1"/>
    <col min="11532" max="11778" width="11.42578125" style="706"/>
    <col min="11779" max="11779" width="2.28515625" style="706" customWidth="1"/>
    <col min="11780" max="11780" width="49.28515625" style="706" customWidth="1"/>
    <col min="11781" max="11781" width="18.85546875" style="706" bestFit="1" customWidth="1"/>
    <col min="11782" max="11782" width="20.28515625" style="706" bestFit="1" customWidth="1"/>
    <col min="11783" max="11783" width="1.42578125" style="706" customWidth="1"/>
    <col min="11784" max="11784" width="47.5703125" style="706" customWidth="1"/>
    <col min="11785" max="11785" width="18.85546875" style="706" bestFit="1" customWidth="1"/>
    <col min="11786" max="11786" width="20.28515625" style="706" bestFit="1" customWidth="1"/>
    <col min="11787" max="11787" width="6.42578125" style="706" customWidth="1"/>
    <col min="11788" max="12034" width="11.42578125" style="706"/>
    <col min="12035" max="12035" width="2.28515625" style="706" customWidth="1"/>
    <col min="12036" max="12036" width="49.28515625" style="706" customWidth="1"/>
    <col min="12037" max="12037" width="18.85546875" style="706" bestFit="1" customWidth="1"/>
    <col min="12038" max="12038" width="20.28515625" style="706" bestFit="1" customWidth="1"/>
    <col min="12039" max="12039" width="1.42578125" style="706" customWidth="1"/>
    <col min="12040" max="12040" width="47.5703125" style="706" customWidth="1"/>
    <col min="12041" max="12041" width="18.85546875" style="706" bestFit="1" customWidth="1"/>
    <col min="12042" max="12042" width="20.28515625" style="706" bestFit="1" customWidth="1"/>
    <col min="12043" max="12043" width="6.42578125" style="706" customWidth="1"/>
    <col min="12044" max="12290" width="11.42578125" style="706"/>
    <col min="12291" max="12291" width="2.28515625" style="706" customWidth="1"/>
    <col min="12292" max="12292" width="49.28515625" style="706" customWidth="1"/>
    <col min="12293" max="12293" width="18.85546875" style="706" bestFit="1" customWidth="1"/>
    <col min="12294" max="12294" width="20.28515625" style="706" bestFit="1" customWidth="1"/>
    <col min="12295" max="12295" width="1.42578125" style="706" customWidth="1"/>
    <col min="12296" max="12296" width="47.5703125" style="706" customWidth="1"/>
    <col min="12297" max="12297" width="18.85546875" style="706" bestFit="1" customWidth="1"/>
    <col min="12298" max="12298" width="20.28515625" style="706" bestFit="1" customWidth="1"/>
    <col min="12299" max="12299" width="6.42578125" style="706" customWidth="1"/>
    <col min="12300" max="12546" width="11.42578125" style="706"/>
    <col min="12547" max="12547" width="2.28515625" style="706" customWidth="1"/>
    <col min="12548" max="12548" width="49.28515625" style="706" customWidth="1"/>
    <col min="12549" max="12549" width="18.85546875" style="706" bestFit="1" customWidth="1"/>
    <col min="12550" max="12550" width="20.28515625" style="706" bestFit="1" customWidth="1"/>
    <col min="12551" max="12551" width="1.42578125" style="706" customWidth="1"/>
    <col min="12552" max="12552" width="47.5703125" style="706" customWidth="1"/>
    <col min="12553" max="12553" width="18.85546875" style="706" bestFit="1" customWidth="1"/>
    <col min="12554" max="12554" width="20.28515625" style="706" bestFit="1" customWidth="1"/>
    <col min="12555" max="12555" width="6.42578125" style="706" customWidth="1"/>
    <col min="12556" max="12802" width="11.42578125" style="706"/>
    <col min="12803" max="12803" width="2.28515625" style="706" customWidth="1"/>
    <col min="12804" max="12804" width="49.28515625" style="706" customWidth="1"/>
    <col min="12805" max="12805" width="18.85546875" style="706" bestFit="1" customWidth="1"/>
    <col min="12806" max="12806" width="20.28515625" style="706" bestFit="1" customWidth="1"/>
    <col min="12807" max="12807" width="1.42578125" style="706" customWidth="1"/>
    <col min="12808" max="12808" width="47.5703125" style="706" customWidth="1"/>
    <col min="12809" max="12809" width="18.85546875" style="706" bestFit="1" customWidth="1"/>
    <col min="12810" max="12810" width="20.28515625" style="706" bestFit="1" customWidth="1"/>
    <col min="12811" max="12811" width="6.42578125" style="706" customWidth="1"/>
    <col min="12812" max="13058" width="11.42578125" style="706"/>
    <col min="13059" max="13059" width="2.28515625" style="706" customWidth="1"/>
    <col min="13060" max="13060" width="49.28515625" style="706" customWidth="1"/>
    <col min="13061" max="13061" width="18.85546875" style="706" bestFit="1" customWidth="1"/>
    <col min="13062" max="13062" width="20.28515625" style="706" bestFit="1" customWidth="1"/>
    <col min="13063" max="13063" width="1.42578125" style="706" customWidth="1"/>
    <col min="13064" max="13064" width="47.5703125" style="706" customWidth="1"/>
    <col min="13065" max="13065" width="18.85546875" style="706" bestFit="1" customWidth="1"/>
    <col min="13066" max="13066" width="20.28515625" style="706" bestFit="1" customWidth="1"/>
    <col min="13067" max="13067" width="6.42578125" style="706" customWidth="1"/>
    <col min="13068" max="13314" width="11.42578125" style="706"/>
    <col min="13315" max="13315" width="2.28515625" style="706" customWidth="1"/>
    <col min="13316" max="13316" width="49.28515625" style="706" customWidth="1"/>
    <col min="13317" max="13317" width="18.85546875" style="706" bestFit="1" customWidth="1"/>
    <col min="13318" max="13318" width="20.28515625" style="706" bestFit="1" customWidth="1"/>
    <col min="13319" max="13319" width="1.42578125" style="706" customWidth="1"/>
    <col min="13320" max="13320" width="47.5703125" style="706" customWidth="1"/>
    <col min="13321" max="13321" width="18.85546875" style="706" bestFit="1" customWidth="1"/>
    <col min="13322" max="13322" width="20.28515625" style="706" bestFit="1" customWidth="1"/>
    <col min="13323" max="13323" width="6.42578125" style="706" customWidth="1"/>
    <col min="13324" max="13570" width="11.42578125" style="706"/>
    <col min="13571" max="13571" width="2.28515625" style="706" customWidth="1"/>
    <col min="13572" max="13572" width="49.28515625" style="706" customWidth="1"/>
    <col min="13573" max="13573" width="18.85546875" style="706" bestFit="1" customWidth="1"/>
    <col min="13574" max="13574" width="20.28515625" style="706" bestFit="1" customWidth="1"/>
    <col min="13575" max="13575" width="1.42578125" style="706" customWidth="1"/>
    <col min="13576" max="13576" width="47.5703125" style="706" customWidth="1"/>
    <col min="13577" max="13577" width="18.85546875" style="706" bestFit="1" customWidth="1"/>
    <col min="13578" max="13578" width="20.28515625" style="706" bestFit="1" customWidth="1"/>
    <col min="13579" max="13579" width="6.42578125" style="706" customWidth="1"/>
    <col min="13580" max="13826" width="11.42578125" style="706"/>
    <col min="13827" max="13827" width="2.28515625" style="706" customWidth="1"/>
    <col min="13828" max="13828" width="49.28515625" style="706" customWidth="1"/>
    <col min="13829" max="13829" width="18.85546875" style="706" bestFit="1" customWidth="1"/>
    <col min="13830" max="13830" width="20.28515625" style="706" bestFit="1" customWidth="1"/>
    <col min="13831" max="13831" width="1.42578125" style="706" customWidth="1"/>
    <col min="13832" max="13832" width="47.5703125" style="706" customWidth="1"/>
    <col min="13833" max="13833" width="18.85546875" style="706" bestFit="1" customWidth="1"/>
    <col min="13834" max="13834" width="20.28515625" style="706" bestFit="1" customWidth="1"/>
    <col min="13835" max="13835" width="6.42578125" style="706" customWidth="1"/>
    <col min="13836" max="14082" width="11.42578125" style="706"/>
    <col min="14083" max="14083" width="2.28515625" style="706" customWidth="1"/>
    <col min="14084" max="14084" width="49.28515625" style="706" customWidth="1"/>
    <col min="14085" max="14085" width="18.85546875" style="706" bestFit="1" customWidth="1"/>
    <col min="14086" max="14086" width="20.28515625" style="706" bestFit="1" customWidth="1"/>
    <col min="14087" max="14087" width="1.42578125" style="706" customWidth="1"/>
    <col min="14088" max="14088" width="47.5703125" style="706" customWidth="1"/>
    <col min="14089" max="14089" width="18.85546875" style="706" bestFit="1" customWidth="1"/>
    <col min="14090" max="14090" width="20.28515625" style="706" bestFit="1" customWidth="1"/>
    <col min="14091" max="14091" width="6.42578125" style="706" customWidth="1"/>
    <col min="14092" max="14338" width="11.42578125" style="706"/>
    <col min="14339" max="14339" width="2.28515625" style="706" customWidth="1"/>
    <col min="14340" max="14340" width="49.28515625" style="706" customWidth="1"/>
    <col min="14341" max="14341" width="18.85546875" style="706" bestFit="1" customWidth="1"/>
    <col min="14342" max="14342" width="20.28515625" style="706" bestFit="1" customWidth="1"/>
    <col min="14343" max="14343" width="1.42578125" style="706" customWidth="1"/>
    <col min="14344" max="14344" width="47.5703125" style="706" customWidth="1"/>
    <col min="14345" max="14345" width="18.85546875" style="706" bestFit="1" customWidth="1"/>
    <col min="14346" max="14346" width="20.28515625" style="706" bestFit="1" customWidth="1"/>
    <col min="14347" max="14347" width="6.42578125" style="706" customWidth="1"/>
    <col min="14348" max="14594" width="11.42578125" style="706"/>
    <col min="14595" max="14595" width="2.28515625" style="706" customWidth="1"/>
    <col min="14596" max="14596" width="49.28515625" style="706" customWidth="1"/>
    <col min="14597" max="14597" width="18.85546875" style="706" bestFit="1" customWidth="1"/>
    <col min="14598" max="14598" width="20.28515625" style="706" bestFit="1" customWidth="1"/>
    <col min="14599" max="14599" width="1.42578125" style="706" customWidth="1"/>
    <col min="14600" max="14600" width="47.5703125" style="706" customWidth="1"/>
    <col min="14601" max="14601" width="18.85546875" style="706" bestFit="1" customWidth="1"/>
    <col min="14602" max="14602" width="20.28515625" style="706" bestFit="1" customWidth="1"/>
    <col min="14603" max="14603" width="6.42578125" style="706" customWidth="1"/>
    <col min="14604" max="14850" width="11.42578125" style="706"/>
    <col min="14851" max="14851" width="2.28515625" style="706" customWidth="1"/>
    <col min="14852" max="14852" width="49.28515625" style="706" customWidth="1"/>
    <col min="14853" max="14853" width="18.85546875" style="706" bestFit="1" customWidth="1"/>
    <col min="14854" max="14854" width="20.28515625" style="706" bestFit="1" customWidth="1"/>
    <col min="14855" max="14855" width="1.42578125" style="706" customWidth="1"/>
    <col min="14856" max="14856" width="47.5703125" style="706" customWidth="1"/>
    <col min="14857" max="14857" width="18.85546875" style="706" bestFit="1" customWidth="1"/>
    <col min="14858" max="14858" width="20.28515625" style="706" bestFit="1" customWidth="1"/>
    <col min="14859" max="14859" width="6.42578125" style="706" customWidth="1"/>
    <col min="14860" max="15106" width="11.42578125" style="706"/>
    <col min="15107" max="15107" width="2.28515625" style="706" customWidth="1"/>
    <col min="15108" max="15108" width="49.28515625" style="706" customWidth="1"/>
    <col min="15109" max="15109" width="18.85546875" style="706" bestFit="1" customWidth="1"/>
    <col min="15110" max="15110" width="20.28515625" style="706" bestFit="1" customWidth="1"/>
    <col min="15111" max="15111" width="1.42578125" style="706" customWidth="1"/>
    <col min="15112" max="15112" width="47.5703125" style="706" customWidth="1"/>
    <col min="15113" max="15113" width="18.85546875" style="706" bestFit="1" customWidth="1"/>
    <col min="15114" max="15114" width="20.28515625" style="706" bestFit="1" customWidth="1"/>
    <col min="15115" max="15115" width="6.42578125" style="706" customWidth="1"/>
    <col min="15116" max="15362" width="11.42578125" style="706"/>
    <col min="15363" max="15363" width="2.28515625" style="706" customWidth="1"/>
    <col min="15364" max="15364" width="49.28515625" style="706" customWidth="1"/>
    <col min="15365" max="15365" width="18.85546875" style="706" bestFit="1" customWidth="1"/>
    <col min="15366" max="15366" width="20.28515625" style="706" bestFit="1" customWidth="1"/>
    <col min="15367" max="15367" width="1.42578125" style="706" customWidth="1"/>
    <col min="15368" max="15368" width="47.5703125" style="706" customWidth="1"/>
    <col min="15369" max="15369" width="18.85546875" style="706" bestFit="1" customWidth="1"/>
    <col min="15370" max="15370" width="20.28515625" style="706" bestFit="1" customWidth="1"/>
    <col min="15371" max="15371" width="6.42578125" style="706" customWidth="1"/>
    <col min="15372" max="15618" width="11.42578125" style="706"/>
    <col min="15619" max="15619" width="2.28515625" style="706" customWidth="1"/>
    <col min="15620" max="15620" width="49.28515625" style="706" customWidth="1"/>
    <col min="15621" max="15621" width="18.85546875" style="706" bestFit="1" customWidth="1"/>
    <col min="15622" max="15622" width="20.28515625" style="706" bestFit="1" customWidth="1"/>
    <col min="15623" max="15623" width="1.42578125" style="706" customWidth="1"/>
    <col min="15624" max="15624" width="47.5703125" style="706" customWidth="1"/>
    <col min="15625" max="15625" width="18.85546875" style="706" bestFit="1" customWidth="1"/>
    <col min="15626" max="15626" width="20.28515625" style="706" bestFit="1" customWidth="1"/>
    <col min="15627" max="15627" width="6.42578125" style="706" customWidth="1"/>
    <col min="15628" max="15874" width="11.42578125" style="706"/>
    <col min="15875" max="15875" width="2.28515625" style="706" customWidth="1"/>
    <col min="15876" max="15876" width="49.28515625" style="706" customWidth="1"/>
    <col min="15877" max="15877" width="18.85546875" style="706" bestFit="1" customWidth="1"/>
    <col min="15878" max="15878" width="20.28515625" style="706" bestFit="1" customWidth="1"/>
    <col min="15879" max="15879" width="1.42578125" style="706" customWidth="1"/>
    <col min="15880" max="15880" width="47.5703125" style="706" customWidth="1"/>
    <col min="15881" max="15881" width="18.85546875" style="706" bestFit="1" customWidth="1"/>
    <col min="15882" max="15882" width="20.28515625" style="706" bestFit="1" customWidth="1"/>
    <col min="15883" max="15883" width="6.42578125" style="706" customWidth="1"/>
    <col min="15884" max="16130" width="11.42578125" style="706"/>
    <col min="16131" max="16131" width="2.28515625" style="706" customWidth="1"/>
    <col min="16132" max="16132" width="49.28515625" style="706" customWidth="1"/>
    <col min="16133" max="16133" width="18.85546875" style="706" bestFit="1" customWidth="1"/>
    <col min="16134" max="16134" width="20.28515625" style="706" bestFit="1" customWidth="1"/>
    <col min="16135" max="16135" width="1.42578125" style="706" customWidth="1"/>
    <col min="16136" max="16136" width="47.5703125" style="706" customWidth="1"/>
    <col min="16137" max="16137" width="18.85546875" style="706" bestFit="1" customWidth="1"/>
    <col min="16138" max="16138" width="20.28515625" style="706" bestFit="1" customWidth="1"/>
    <col min="16139" max="16139" width="6.42578125" style="706" customWidth="1"/>
    <col min="16140" max="16384" width="11.42578125" style="706"/>
  </cols>
  <sheetData>
    <row r="1" spans="2:16" ht="20.25" outlineLevel="1" x14ac:dyDescent="0.3">
      <c r="B1" s="1345" t="s">
        <v>148</v>
      </c>
      <c r="C1" s="1345"/>
      <c r="D1" s="1345"/>
      <c r="E1" s="1345"/>
      <c r="F1" s="1345"/>
      <c r="G1" s="1345"/>
      <c r="H1" s="1345"/>
      <c r="I1" s="1345"/>
      <c r="J1" s="1345"/>
      <c r="K1" s="1345"/>
      <c r="L1" s="1345"/>
    </row>
    <row r="2" spans="2:16" ht="6.75" customHeight="1" outlineLevel="1" x14ac:dyDescent="0.2">
      <c r="B2" s="713"/>
      <c r="C2" s="732"/>
      <c r="D2" s="732"/>
      <c r="E2" s="732"/>
      <c r="F2" s="732"/>
      <c r="G2" s="732"/>
      <c r="H2" s="732"/>
      <c r="I2" s="732"/>
      <c r="J2" s="559"/>
      <c r="K2" s="732"/>
      <c r="L2" s="553"/>
    </row>
    <row r="3" spans="2:16" ht="18" outlineLevel="1" x14ac:dyDescent="0.2">
      <c r="B3" s="1346" t="s">
        <v>0</v>
      </c>
      <c r="C3" s="1346"/>
      <c r="D3" s="1346"/>
      <c r="E3" s="1346"/>
      <c r="F3" s="1346"/>
      <c r="G3" s="1346"/>
      <c r="H3" s="1346"/>
      <c r="I3" s="1346"/>
      <c r="J3" s="1346"/>
      <c r="K3" s="1346"/>
      <c r="L3" s="1346"/>
    </row>
    <row r="4" spans="2:16" ht="17.25" outlineLevel="1" x14ac:dyDescent="0.3">
      <c r="B4" s="1347" t="s">
        <v>849</v>
      </c>
      <c r="C4" s="1347"/>
      <c r="D4" s="1347"/>
      <c r="E4" s="1347"/>
      <c r="F4" s="1347"/>
      <c r="G4" s="1347"/>
      <c r="H4" s="1347"/>
      <c r="I4" s="1347"/>
      <c r="J4" s="1347"/>
      <c r="K4" s="1347"/>
      <c r="L4" s="1347"/>
      <c r="M4" s="764"/>
      <c r="N4" s="764"/>
      <c r="O4" s="764"/>
      <c r="P4" s="764"/>
    </row>
    <row r="5" spans="2:16" ht="13.5" customHeight="1" outlineLevel="1" x14ac:dyDescent="0.2">
      <c r="B5" s="1348" t="s">
        <v>11</v>
      </c>
      <c r="C5" s="1348"/>
      <c r="D5" s="1348"/>
      <c r="E5" s="1348"/>
      <c r="F5" s="1348"/>
      <c r="G5" s="1348"/>
      <c r="H5" s="1348"/>
      <c r="I5" s="1348"/>
      <c r="J5" s="1348"/>
      <c r="K5" s="1348"/>
      <c r="L5" s="1348"/>
    </row>
    <row r="6" spans="2:16" ht="7.5" customHeight="1" x14ac:dyDescent="0.25">
      <c r="B6" s="1276"/>
      <c r="C6" s="1276"/>
      <c r="D6" s="549"/>
      <c r="E6" s="1276"/>
      <c r="H6" s="1276"/>
      <c r="I6" s="1276"/>
      <c r="J6" s="549"/>
      <c r="K6" s="1276"/>
    </row>
    <row r="7" spans="2:16" ht="12.75" x14ac:dyDescent="0.2">
      <c r="B7" s="1273" t="s">
        <v>1</v>
      </c>
      <c r="C7" s="735" t="s">
        <v>844</v>
      </c>
      <c r="D7" s="1249"/>
      <c r="E7" s="735" t="s">
        <v>838</v>
      </c>
      <c r="F7" s="713"/>
      <c r="G7" s="765"/>
      <c r="H7" s="1273" t="s">
        <v>2</v>
      </c>
      <c r="I7" s="1273" t="s">
        <v>844</v>
      </c>
      <c r="J7" s="1249"/>
      <c r="K7" s="829" t="s">
        <v>838</v>
      </c>
      <c r="L7" s="713"/>
    </row>
    <row r="8" spans="2:16" ht="12.75" x14ac:dyDescent="0.2">
      <c r="B8" s="1273"/>
      <c r="C8" s="733" t="s">
        <v>41</v>
      </c>
      <c r="D8" s="765"/>
      <c r="E8" s="733" t="s">
        <v>41</v>
      </c>
      <c r="F8" s="765"/>
      <c r="G8" s="765"/>
      <c r="H8" s="1273"/>
      <c r="I8" s="733" t="s">
        <v>41</v>
      </c>
      <c r="J8" s="765"/>
      <c r="K8" s="733" t="s">
        <v>41</v>
      </c>
      <c r="L8" s="765"/>
    </row>
    <row r="9" spans="2:16" ht="12.75" x14ac:dyDescent="0.2">
      <c r="B9" s="1273" t="s">
        <v>3</v>
      </c>
      <c r="C9" s="733"/>
      <c r="D9" s="765"/>
      <c r="E9" s="733"/>
      <c r="F9" s="765"/>
      <c r="G9" s="560"/>
      <c r="H9" s="1273" t="s">
        <v>4</v>
      </c>
      <c r="I9" s="733"/>
      <c r="J9" s="765"/>
      <c r="K9" s="733"/>
      <c r="L9" s="765"/>
    </row>
    <row r="10" spans="2:16" ht="7.5" customHeight="1" x14ac:dyDescent="0.2">
      <c r="B10" s="713"/>
      <c r="C10" s="733"/>
      <c r="D10" s="765"/>
      <c r="E10" s="733"/>
      <c r="F10" s="765"/>
      <c r="G10" s="560"/>
      <c r="H10" s="713"/>
      <c r="I10" s="733"/>
      <c r="J10" s="765"/>
      <c r="K10" s="733"/>
      <c r="L10" s="765"/>
    </row>
    <row r="11" spans="2:16" ht="12.75" x14ac:dyDescent="0.2">
      <c r="B11" s="732" t="s">
        <v>791</v>
      </c>
      <c r="C11" s="11">
        <v>74788852</v>
      </c>
      <c r="D11" s="58"/>
      <c r="E11" s="11">
        <v>48410707</v>
      </c>
      <c r="F11" s="58"/>
      <c r="G11" s="59"/>
      <c r="H11" s="713" t="s">
        <v>58</v>
      </c>
      <c r="I11" s="11">
        <v>3708387</v>
      </c>
      <c r="J11" s="58"/>
      <c r="K11" s="11">
        <v>9322415</v>
      </c>
      <c r="L11" s="58"/>
    </row>
    <row r="12" spans="2:16" ht="14.25" customHeight="1" x14ac:dyDescent="0.2">
      <c r="B12" s="718" t="s">
        <v>792</v>
      </c>
      <c r="C12" s="11">
        <v>869197</v>
      </c>
      <c r="D12" s="58"/>
      <c r="E12" s="11">
        <v>965663</v>
      </c>
      <c r="F12" s="58"/>
      <c r="G12" s="58"/>
      <c r="H12" s="713" t="s">
        <v>801</v>
      </c>
      <c r="I12" s="11">
        <v>0</v>
      </c>
      <c r="J12" s="58"/>
      <c r="K12" s="11">
        <v>0</v>
      </c>
      <c r="L12" s="58"/>
    </row>
    <row r="13" spans="2:16" ht="14.25" customHeight="1" x14ac:dyDescent="0.2">
      <c r="B13" s="718" t="s">
        <v>793</v>
      </c>
      <c r="C13" s="11">
        <v>0</v>
      </c>
      <c r="D13" s="58"/>
      <c r="E13" s="11">
        <v>0</v>
      </c>
      <c r="F13" s="58"/>
      <c r="G13" s="58"/>
      <c r="H13" s="713" t="s">
        <v>802</v>
      </c>
      <c r="I13" s="11">
        <v>0</v>
      </c>
      <c r="J13" s="58"/>
      <c r="K13" s="11">
        <v>0</v>
      </c>
      <c r="L13" s="58"/>
    </row>
    <row r="14" spans="2:16" ht="14.25" customHeight="1" x14ac:dyDescent="0.2">
      <c r="B14" s="718" t="s">
        <v>794</v>
      </c>
      <c r="C14" s="11">
        <v>0</v>
      </c>
      <c r="D14" s="58"/>
      <c r="E14" s="11">
        <v>0</v>
      </c>
      <c r="F14" s="58"/>
      <c r="G14" s="58"/>
      <c r="H14" s="713" t="s">
        <v>803</v>
      </c>
      <c r="I14" s="11">
        <v>0</v>
      </c>
      <c r="J14" s="58"/>
      <c r="K14" s="11">
        <v>0</v>
      </c>
      <c r="L14" s="58"/>
    </row>
    <row r="15" spans="2:16" ht="14.25" customHeight="1" x14ac:dyDescent="0.2">
      <c r="B15" s="718" t="s">
        <v>579</v>
      </c>
      <c r="C15" s="11">
        <v>0</v>
      </c>
      <c r="D15" s="58"/>
      <c r="E15" s="11">
        <v>0</v>
      </c>
      <c r="F15" s="58"/>
      <c r="G15" s="58"/>
      <c r="H15" s="713" t="s">
        <v>804</v>
      </c>
      <c r="I15" s="11">
        <v>0</v>
      </c>
      <c r="J15" s="58"/>
      <c r="K15" s="11">
        <v>0</v>
      </c>
      <c r="L15" s="58"/>
    </row>
    <row r="16" spans="2:16" ht="14.25" customHeight="1" x14ac:dyDescent="0.2">
      <c r="B16" s="718" t="s">
        <v>795</v>
      </c>
      <c r="C16" s="11">
        <v>0</v>
      </c>
      <c r="D16" s="58"/>
      <c r="E16" s="11">
        <v>0</v>
      </c>
      <c r="F16" s="58"/>
      <c r="G16" s="58"/>
      <c r="H16" s="713" t="s">
        <v>805</v>
      </c>
      <c r="I16" s="11">
        <v>0</v>
      </c>
      <c r="J16" s="58"/>
      <c r="K16" s="11">
        <v>0</v>
      </c>
      <c r="L16" s="58"/>
    </row>
    <row r="17" spans="2:12" ht="14.25" customHeight="1" x14ac:dyDescent="0.2">
      <c r="B17" s="718" t="s">
        <v>66</v>
      </c>
      <c r="C17" s="11">
        <v>294500</v>
      </c>
      <c r="D17" s="58"/>
      <c r="E17" s="11">
        <v>294500</v>
      </c>
      <c r="F17" s="58"/>
      <c r="G17" s="58"/>
      <c r="H17" s="713" t="s">
        <v>806</v>
      </c>
      <c r="I17" s="11">
        <v>0</v>
      </c>
      <c r="J17" s="58"/>
      <c r="K17" s="11">
        <v>0</v>
      </c>
      <c r="L17" s="58"/>
    </row>
    <row r="18" spans="2:12" ht="12.75" x14ac:dyDescent="0.2">
      <c r="B18" s="721" t="s">
        <v>65</v>
      </c>
      <c r="C18" s="539">
        <v>75952549</v>
      </c>
      <c r="D18" s="760"/>
      <c r="E18" s="539">
        <v>49670870</v>
      </c>
      <c r="F18" s="58"/>
      <c r="G18" s="58"/>
      <c r="H18" s="713" t="s">
        <v>57</v>
      </c>
      <c r="I18" s="11">
        <v>539507</v>
      </c>
      <c r="J18" s="58"/>
      <c r="K18" s="11">
        <v>710549</v>
      </c>
      <c r="L18" s="58"/>
    </row>
    <row r="19" spans="2:12" ht="12.75" x14ac:dyDescent="0.2">
      <c r="C19" s="627"/>
      <c r="D19" s="706"/>
      <c r="E19" s="706"/>
      <c r="F19" s="58"/>
      <c r="G19" s="58"/>
      <c r="H19" s="721" t="s">
        <v>56</v>
      </c>
      <c r="I19" s="539">
        <v>4247894</v>
      </c>
      <c r="J19" s="766"/>
      <c r="K19" s="539">
        <v>10032964</v>
      </c>
      <c r="L19" s="58"/>
    </row>
    <row r="20" spans="2:12" ht="9" customHeight="1" x14ac:dyDescent="0.2">
      <c r="C20" s="627"/>
      <c r="D20" s="706"/>
      <c r="E20" s="706"/>
      <c r="F20" s="760"/>
      <c r="G20" s="58"/>
      <c r="I20" s="706"/>
      <c r="J20" s="706"/>
      <c r="K20" s="706"/>
      <c r="L20" s="766"/>
    </row>
    <row r="21" spans="2:12" ht="12.75" x14ac:dyDescent="0.2">
      <c r="B21" s="1273" t="s">
        <v>7</v>
      </c>
      <c r="C21" s="11"/>
      <c r="D21" s="58"/>
      <c r="E21" s="12"/>
      <c r="F21" s="59"/>
      <c r="G21" s="58"/>
      <c r="H21" s="1273" t="s">
        <v>6</v>
      </c>
      <c r="I21" s="539"/>
      <c r="J21" s="760"/>
      <c r="K21" s="561"/>
      <c r="L21" s="760"/>
    </row>
    <row r="22" spans="2:12" ht="6.75" customHeight="1" x14ac:dyDescent="0.2">
      <c r="B22" s="1273"/>
      <c r="C22" s="11"/>
      <c r="D22" s="58"/>
      <c r="E22" s="12"/>
      <c r="F22" s="59"/>
      <c r="G22" s="58"/>
      <c r="H22" s="721"/>
      <c r="I22" s="539"/>
      <c r="J22" s="760"/>
      <c r="K22" s="561"/>
      <c r="L22" s="760"/>
    </row>
    <row r="23" spans="2:12" ht="12.75" x14ac:dyDescent="0.2">
      <c r="B23" s="713" t="s">
        <v>63</v>
      </c>
      <c r="C23" s="11">
        <v>90688282</v>
      </c>
      <c r="D23" s="58"/>
      <c r="E23" s="29">
        <v>75939229</v>
      </c>
      <c r="F23" s="59"/>
      <c r="G23" s="58"/>
      <c r="H23" s="713" t="s">
        <v>807</v>
      </c>
      <c r="I23" s="11">
        <v>0</v>
      </c>
      <c r="J23" s="58"/>
      <c r="K23" s="11">
        <v>0</v>
      </c>
      <c r="L23" s="58"/>
    </row>
    <row r="24" spans="2:12" ht="12.75" x14ac:dyDescent="0.2">
      <c r="B24" s="713" t="s">
        <v>796</v>
      </c>
      <c r="C24" s="11">
        <v>169711365</v>
      </c>
      <c r="D24" s="58"/>
      <c r="E24" s="29">
        <v>217679240</v>
      </c>
      <c r="F24" s="767"/>
      <c r="G24" s="58"/>
      <c r="H24" s="713" t="s">
        <v>808</v>
      </c>
      <c r="I24" s="11">
        <v>29797134</v>
      </c>
      <c r="J24" s="61"/>
      <c r="K24" s="60">
        <v>49408790</v>
      </c>
      <c r="L24" s="61"/>
    </row>
    <row r="25" spans="2:12" ht="12.75" x14ac:dyDescent="0.2">
      <c r="B25" s="713" t="s">
        <v>797</v>
      </c>
      <c r="C25" s="11">
        <v>5382092</v>
      </c>
      <c r="D25" s="58"/>
      <c r="E25" s="29">
        <v>5382092</v>
      </c>
      <c r="F25" s="767"/>
      <c r="G25" s="58"/>
      <c r="H25" s="713" t="s">
        <v>809</v>
      </c>
      <c r="I25" s="11">
        <v>0</v>
      </c>
      <c r="J25" s="58"/>
      <c r="K25" s="11">
        <v>0</v>
      </c>
      <c r="L25" s="58"/>
    </row>
    <row r="26" spans="2:12" ht="12.75" x14ac:dyDescent="0.2">
      <c r="B26" s="713" t="s">
        <v>62</v>
      </c>
      <c r="C26" s="11">
        <v>4609156</v>
      </c>
      <c r="D26" s="58"/>
      <c r="E26" s="29">
        <v>5004506</v>
      </c>
      <c r="F26" s="767"/>
      <c r="G26" s="58"/>
      <c r="H26" s="713" t="s">
        <v>810</v>
      </c>
      <c r="I26" s="11">
        <v>0</v>
      </c>
      <c r="J26" s="58"/>
      <c r="K26" s="11">
        <v>0</v>
      </c>
      <c r="L26" s="58"/>
    </row>
    <row r="27" spans="2:12" ht="12.75" x14ac:dyDescent="0.2">
      <c r="B27" s="713" t="s">
        <v>61</v>
      </c>
      <c r="C27" s="11">
        <v>6302047</v>
      </c>
      <c r="D27" s="58"/>
      <c r="E27" s="29">
        <v>6302047</v>
      </c>
      <c r="F27" s="767"/>
      <c r="G27" s="760"/>
      <c r="H27" s="713" t="s">
        <v>811</v>
      </c>
      <c r="I27" s="11">
        <v>115252015</v>
      </c>
      <c r="J27" s="61"/>
      <c r="K27" s="60">
        <v>103366181</v>
      </c>
      <c r="L27" s="61"/>
    </row>
    <row r="28" spans="2:12" ht="12.75" x14ac:dyDescent="0.2">
      <c r="B28" s="713" t="s">
        <v>798</v>
      </c>
      <c r="C28" s="11">
        <v>-4931491</v>
      </c>
      <c r="D28" s="58"/>
      <c r="E28" s="29">
        <v>-3468783</v>
      </c>
      <c r="F28" s="767"/>
      <c r="G28" s="760"/>
      <c r="H28" s="713" t="s">
        <v>812</v>
      </c>
      <c r="I28" s="11">
        <v>0</v>
      </c>
      <c r="J28" s="58"/>
      <c r="K28" s="11">
        <v>0</v>
      </c>
      <c r="L28" s="58"/>
    </row>
    <row r="29" spans="2:12" ht="12.75" x14ac:dyDescent="0.2">
      <c r="B29" s="713" t="s">
        <v>582</v>
      </c>
      <c r="C29" s="11">
        <v>0</v>
      </c>
      <c r="D29" s="58"/>
      <c r="E29" s="29">
        <v>0</v>
      </c>
      <c r="F29" s="767"/>
      <c r="G29" s="760"/>
      <c r="H29" s="721" t="s">
        <v>54</v>
      </c>
      <c r="I29" s="539">
        <v>145049149</v>
      </c>
      <c r="J29" s="62"/>
      <c r="K29" s="539">
        <v>152774971</v>
      </c>
      <c r="L29" s="58"/>
    </row>
    <row r="30" spans="2:12" ht="12.75" x14ac:dyDescent="0.2">
      <c r="B30" s="772" t="s">
        <v>799</v>
      </c>
      <c r="C30" s="11">
        <v>-26704071</v>
      </c>
      <c r="D30" s="63"/>
      <c r="E30" s="29">
        <v>-23515836</v>
      </c>
      <c r="F30" s="767"/>
      <c r="G30" s="59"/>
      <c r="I30" s="627"/>
      <c r="J30" s="706"/>
      <c r="K30" s="706"/>
      <c r="L30" s="62"/>
    </row>
    <row r="31" spans="2:12" ht="12.75" customHeight="1" x14ac:dyDescent="0.2">
      <c r="B31" s="772" t="s">
        <v>800</v>
      </c>
      <c r="C31" s="11">
        <v>0</v>
      </c>
      <c r="D31" s="63"/>
      <c r="E31" s="29">
        <v>0</v>
      </c>
      <c r="F31" s="767"/>
      <c r="G31" s="59"/>
      <c r="H31" s="721"/>
      <c r="I31" s="539"/>
      <c r="J31" s="62"/>
      <c r="K31" s="561"/>
      <c r="L31" s="62"/>
    </row>
    <row r="32" spans="2:12" ht="12.75" customHeight="1" x14ac:dyDescent="0.2">
      <c r="B32" s="721" t="s">
        <v>60</v>
      </c>
      <c r="C32" s="539">
        <v>245057380</v>
      </c>
      <c r="D32" s="760"/>
      <c r="E32" s="539">
        <v>283322495</v>
      </c>
      <c r="F32" s="767"/>
      <c r="G32" s="59"/>
      <c r="H32" s="721" t="s">
        <v>8</v>
      </c>
      <c r="I32" s="539">
        <v>149297043</v>
      </c>
      <c r="J32" s="760"/>
      <c r="K32" s="539">
        <v>162807935</v>
      </c>
      <c r="L32" s="760"/>
    </row>
    <row r="33" spans="2:12" ht="7.5" customHeight="1" x14ac:dyDescent="0.2">
      <c r="C33" s="627"/>
      <c r="D33" s="706"/>
      <c r="E33" s="706"/>
      <c r="F33" s="767"/>
      <c r="G33" s="59"/>
      <c r="H33" s="721"/>
      <c r="I33" s="539"/>
      <c r="J33" s="760"/>
      <c r="K33" s="561"/>
      <c r="L33" s="760"/>
    </row>
    <row r="34" spans="2:12" ht="12.75" x14ac:dyDescent="0.2">
      <c r="C34" s="627"/>
      <c r="D34" s="706"/>
      <c r="E34" s="706"/>
      <c r="F34" s="767"/>
      <c r="G34" s="58"/>
      <c r="H34" s="1273" t="s">
        <v>96</v>
      </c>
      <c r="I34" s="13"/>
      <c r="J34" s="58"/>
      <c r="K34" s="13"/>
      <c r="L34" s="58"/>
    </row>
    <row r="35" spans="2:12" ht="4.5" customHeight="1" x14ac:dyDescent="0.2">
      <c r="C35" s="706"/>
      <c r="D35" s="706"/>
      <c r="E35" s="706"/>
      <c r="F35" s="760"/>
      <c r="G35" s="58"/>
      <c r="H35" s="1273"/>
      <c r="I35" s="13"/>
      <c r="J35" s="58"/>
      <c r="K35" s="13"/>
      <c r="L35" s="58"/>
    </row>
    <row r="36" spans="2:12" ht="12.75" x14ac:dyDescent="0.2">
      <c r="B36" s="721"/>
      <c r="C36" s="561"/>
      <c r="D36" s="760"/>
      <c r="E36" s="561"/>
      <c r="F36" s="760"/>
      <c r="G36" s="58"/>
      <c r="H36" s="721" t="s">
        <v>344</v>
      </c>
      <c r="I36" s="424">
        <v>145371888</v>
      </c>
      <c r="J36" s="62"/>
      <c r="K36" s="424">
        <v>142810817</v>
      </c>
      <c r="L36" s="61"/>
    </row>
    <row r="37" spans="2:12" x14ac:dyDescent="0.25">
      <c r="G37" s="58"/>
      <c r="H37" s="713" t="s">
        <v>345</v>
      </c>
      <c r="I37" s="11">
        <v>145371888</v>
      </c>
      <c r="J37" s="58"/>
      <c r="K37" s="536">
        <v>142810817</v>
      </c>
      <c r="L37" s="58"/>
    </row>
    <row r="38" spans="2:12" x14ac:dyDescent="0.25">
      <c r="G38" s="58"/>
      <c r="H38" s="713" t="s">
        <v>813</v>
      </c>
      <c r="I38" s="11">
        <v>0</v>
      </c>
      <c r="J38" s="58"/>
      <c r="K38" s="11">
        <v>0</v>
      </c>
      <c r="L38" s="58"/>
    </row>
    <row r="39" spans="2:12" ht="12.75" customHeight="1" x14ac:dyDescent="0.25">
      <c r="G39" s="58"/>
      <c r="H39" s="713" t="s">
        <v>814</v>
      </c>
      <c r="I39" s="11">
        <v>0</v>
      </c>
      <c r="J39" s="58"/>
      <c r="K39" s="11">
        <v>0</v>
      </c>
      <c r="L39" s="58"/>
    </row>
    <row r="40" spans="2:12" ht="12.75" x14ac:dyDescent="0.2">
      <c r="B40" s="713"/>
      <c r="C40" s="11"/>
      <c r="D40" s="58"/>
      <c r="E40" s="11"/>
      <c r="F40" s="58"/>
      <c r="G40" s="58"/>
      <c r="H40" s="721" t="s">
        <v>99</v>
      </c>
      <c r="I40" s="424">
        <v>26340998</v>
      </c>
      <c r="J40" s="425"/>
      <c r="K40" s="424">
        <v>27374613</v>
      </c>
      <c r="L40" s="552"/>
    </row>
    <row r="41" spans="2:12" ht="12.75" x14ac:dyDescent="0.2">
      <c r="B41" s="818"/>
      <c r="C41" s="11"/>
      <c r="D41" s="58"/>
      <c r="E41" s="11"/>
      <c r="F41" s="58"/>
      <c r="G41" s="58"/>
      <c r="H41" s="713" t="s">
        <v>815</v>
      </c>
      <c r="I41" s="13">
        <v>-1171246</v>
      </c>
      <c r="J41" s="58"/>
      <c r="K41" s="13">
        <v>-2036593</v>
      </c>
      <c r="L41" s="58"/>
    </row>
    <row r="42" spans="2:12" ht="12.75" x14ac:dyDescent="0.2">
      <c r="B42" s="713"/>
      <c r="C42" s="11"/>
      <c r="D42" s="58"/>
      <c r="E42" s="11"/>
      <c r="F42" s="58"/>
      <c r="G42" s="58"/>
      <c r="H42" s="713" t="s">
        <v>816</v>
      </c>
      <c r="I42" s="11">
        <v>27512244</v>
      </c>
      <c r="J42" s="58"/>
      <c r="K42" s="13">
        <v>29411206</v>
      </c>
      <c r="L42" s="58"/>
    </row>
    <row r="43" spans="2:12" ht="12.75" x14ac:dyDescent="0.2">
      <c r="B43" s="713"/>
      <c r="C43" s="11"/>
      <c r="D43" s="58"/>
      <c r="E43" s="11"/>
      <c r="F43" s="58"/>
      <c r="G43" s="58"/>
      <c r="H43" s="713" t="s">
        <v>596</v>
      </c>
      <c r="I43" s="11">
        <v>0</v>
      </c>
      <c r="J43" s="58"/>
      <c r="K43" s="11">
        <v>0</v>
      </c>
      <c r="L43" s="58"/>
    </row>
    <row r="44" spans="2:12" ht="12.75" x14ac:dyDescent="0.2">
      <c r="B44" s="713"/>
      <c r="C44" s="11"/>
      <c r="D44" s="58"/>
      <c r="E44" s="11"/>
      <c r="F44" s="58"/>
      <c r="G44" s="58"/>
      <c r="H44" s="713" t="s">
        <v>504</v>
      </c>
      <c r="I44" s="11">
        <v>0</v>
      </c>
      <c r="J44" s="58"/>
      <c r="K44" s="11">
        <v>0</v>
      </c>
      <c r="L44" s="58"/>
    </row>
    <row r="45" spans="2:12" ht="12.75" x14ac:dyDescent="0.2">
      <c r="B45" s="713"/>
      <c r="C45" s="11"/>
      <c r="D45" s="58"/>
      <c r="E45" s="11"/>
      <c r="F45" s="58"/>
      <c r="G45" s="58"/>
      <c r="H45" s="713" t="s">
        <v>817</v>
      </c>
      <c r="I45" s="11">
        <v>0</v>
      </c>
      <c r="J45" s="58"/>
      <c r="K45" s="11">
        <v>0</v>
      </c>
      <c r="L45" s="58"/>
    </row>
    <row r="46" spans="2:12" ht="24" customHeight="1" x14ac:dyDescent="0.2">
      <c r="B46" s="713"/>
      <c r="C46" s="11"/>
      <c r="D46" s="58"/>
      <c r="E46" s="11"/>
      <c r="F46" s="58"/>
      <c r="G46" s="58"/>
      <c r="H46" s="1343" t="s">
        <v>820</v>
      </c>
      <c r="I46" s="11">
        <v>0</v>
      </c>
      <c r="J46" s="58"/>
      <c r="K46" s="11">
        <v>0</v>
      </c>
      <c r="L46" s="58"/>
    </row>
    <row r="47" spans="2:12" ht="12.75" x14ac:dyDescent="0.2">
      <c r="B47" s="713"/>
      <c r="C47" s="11"/>
      <c r="D47" s="58"/>
      <c r="E47" s="11"/>
      <c r="F47" s="58"/>
      <c r="G47" s="58"/>
      <c r="H47" s="713" t="s">
        <v>818</v>
      </c>
      <c r="I47" s="11">
        <v>0</v>
      </c>
      <c r="J47" s="58"/>
      <c r="K47" s="11">
        <v>0</v>
      </c>
      <c r="L47" s="58"/>
    </row>
    <row r="48" spans="2:12" ht="12.75" x14ac:dyDescent="0.2">
      <c r="B48" s="713"/>
      <c r="C48" s="11"/>
      <c r="D48" s="58"/>
      <c r="E48" s="11"/>
      <c r="F48" s="58"/>
      <c r="G48" s="58"/>
      <c r="H48" s="713" t="s">
        <v>819</v>
      </c>
      <c r="I48" s="11">
        <v>0</v>
      </c>
      <c r="J48" s="58"/>
      <c r="K48" s="11">
        <v>0</v>
      </c>
      <c r="L48" s="58"/>
    </row>
    <row r="49" spans="2:12" ht="12.75" x14ac:dyDescent="0.2">
      <c r="B49" s="713"/>
      <c r="C49" s="11"/>
      <c r="D49" s="58"/>
      <c r="E49" s="11"/>
      <c r="F49" s="58"/>
      <c r="G49" s="58"/>
      <c r="H49" s="867" t="s">
        <v>101</v>
      </c>
      <c r="I49" s="539">
        <v>171712886</v>
      </c>
      <c r="J49" s="760"/>
      <c r="K49" s="539">
        <v>170185430</v>
      </c>
      <c r="L49" s="58"/>
    </row>
    <row r="50" spans="2:12" ht="12.75" x14ac:dyDescent="0.2">
      <c r="B50" s="713"/>
      <c r="C50" s="11"/>
      <c r="D50" s="58"/>
      <c r="E50" s="11"/>
      <c r="F50" s="58"/>
      <c r="G50" s="58"/>
      <c r="H50" s="713"/>
      <c r="I50" s="13"/>
      <c r="J50" s="58"/>
      <c r="K50" s="13"/>
      <c r="L50" s="58"/>
    </row>
    <row r="51" spans="2:12" thickBot="1" x14ac:dyDescent="0.25">
      <c r="B51" s="734" t="s">
        <v>10</v>
      </c>
      <c r="C51" s="962">
        <v>321009929</v>
      </c>
      <c r="D51" s="1250"/>
      <c r="E51" s="962">
        <v>332993365</v>
      </c>
      <c r="F51" s="1250"/>
      <c r="G51" s="58"/>
      <c r="H51" s="721" t="s">
        <v>97</v>
      </c>
      <c r="I51" s="962">
        <v>321009929</v>
      </c>
      <c r="J51" s="1250"/>
      <c r="K51" s="962">
        <v>332993365</v>
      </c>
      <c r="L51" s="1250"/>
    </row>
    <row r="52" spans="2:12" ht="14.25" thickTop="1" x14ac:dyDescent="0.25"/>
    <row r="53" spans="2:12" ht="13.5" customHeight="1" x14ac:dyDescent="0.2">
      <c r="B53" s="1344" t="s">
        <v>397</v>
      </c>
      <c r="C53" s="1344"/>
      <c r="D53" s="1344"/>
      <c r="E53" s="1344"/>
      <c r="F53" s="1344"/>
      <c r="G53" s="1344"/>
      <c r="H53" s="1344"/>
      <c r="I53" s="1344"/>
      <c r="J53" s="1344"/>
      <c r="K53" s="1344"/>
      <c r="L53" s="1344"/>
    </row>
    <row r="55" spans="2:12" x14ac:dyDescent="0.25">
      <c r="C55" s="706"/>
      <c r="D55" s="554"/>
      <c r="E55" s="7"/>
      <c r="F55" s="37"/>
      <c r="G55" s="37"/>
      <c r="L55" s="1251"/>
    </row>
    <row r="56" spans="2:12" x14ac:dyDescent="0.25">
      <c r="C56" s="706"/>
      <c r="D56" s="554"/>
      <c r="E56" s="7"/>
      <c r="F56" s="37"/>
      <c r="G56" s="37"/>
      <c r="K56" s="7"/>
      <c r="L56" s="1251"/>
    </row>
    <row r="57" spans="2:12" ht="14.25" customHeight="1" x14ac:dyDescent="0.25">
      <c r="C57" s="706"/>
      <c r="D57" s="554"/>
      <c r="E57" s="7"/>
      <c r="F57" s="37"/>
      <c r="G57" s="37"/>
      <c r="K57" s="7"/>
      <c r="L57" s="1251"/>
    </row>
    <row r="58" spans="2:12" ht="14.25" customHeight="1" x14ac:dyDescent="0.25">
      <c r="C58" s="706"/>
      <c r="D58" s="554"/>
      <c r="E58" s="7"/>
      <c r="F58" s="37"/>
      <c r="G58" s="37"/>
      <c r="K58" s="7"/>
      <c r="L58" s="1251"/>
    </row>
    <row r="59" spans="2:12" ht="14.25" customHeight="1" x14ac:dyDescent="0.25">
      <c r="C59" s="706"/>
      <c r="D59" s="554"/>
      <c r="E59" s="7"/>
      <c r="F59" s="37"/>
      <c r="G59" s="37"/>
      <c r="K59" s="7"/>
      <c r="L59" s="1251"/>
    </row>
    <row r="60" spans="2:12" ht="14.25" customHeight="1" x14ac:dyDescent="0.25">
      <c r="C60" s="706"/>
      <c r="D60" s="554"/>
      <c r="E60" s="7"/>
      <c r="F60" s="37"/>
      <c r="G60" s="37"/>
      <c r="K60" s="7"/>
      <c r="L60" s="1251"/>
    </row>
    <row r="61" spans="2:12" ht="14.25" customHeight="1" x14ac:dyDescent="0.25">
      <c r="C61" s="706"/>
      <c r="D61" s="554"/>
      <c r="E61" s="7"/>
      <c r="F61" s="37"/>
      <c r="G61" s="37"/>
      <c r="K61" s="10"/>
    </row>
    <row r="62" spans="2:12" ht="14.25" customHeight="1" x14ac:dyDescent="0.25">
      <c r="C62" s="706"/>
      <c r="D62" s="554"/>
      <c r="E62" s="7"/>
      <c r="F62" s="37"/>
      <c r="G62" s="37"/>
      <c r="K62" s="10"/>
    </row>
    <row r="63" spans="2:12" ht="14.25" customHeight="1" x14ac:dyDescent="0.25">
      <c r="C63" s="706"/>
      <c r="D63" s="554"/>
      <c r="E63" s="7"/>
      <c r="F63" s="37"/>
      <c r="G63" s="37"/>
      <c r="K63" s="10"/>
    </row>
    <row r="64" spans="2:12" ht="14.25" customHeight="1" x14ac:dyDescent="0.25">
      <c r="C64" s="706"/>
      <c r="D64" s="554"/>
      <c r="E64" s="7"/>
      <c r="F64" s="37"/>
      <c r="G64" s="37"/>
      <c r="K64" s="10"/>
    </row>
    <row r="65" spans="1:16" x14ac:dyDescent="0.25">
      <c r="C65" s="706"/>
      <c r="D65" s="554"/>
      <c r="E65" s="7"/>
      <c r="F65" s="37"/>
      <c r="G65" s="37"/>
      <c r="H65" s="52"/>
      <c r="I65" s="10"/>
      <c r="J65" s="1252"/>
      <c r="K65" s="10"/>
    </row>
    <row r="66" spans="1:16" x14ac:dyDescent="0.25">
      <c r="C66" s="706"/>
      <c r="D66" s="554"/>
      <c r="E66" s="7"/>
      <c r="F66" s="37"/>
      <c r="G66" s="37"/>
      <c r="H66" s="52"/>
      <c r="I66" s="10"/>
      <c r="J66" s="1252"/>
      <c r="K66" s="10"/>
    </row>
    <row r="67" spans="1:16" x14ac:dyDescent="0.25">
      <c r="E67" s="7"/>
      <c r="F67" s="37"/>
      <c r="G67" s="37"/>
      <c r="H67" s="52"/>
      <c r="I67" s="10"/>
      <c r="J67" s="1252"/>
      <c r="K67" s="10"/>
    </row>
    <row r="68" spans="1:16" x14ac:dyDescent="0.25">
      <c r="E68" s="7"/>
      <c r="F68" s="37"/>
      <c r="G68" s="37"/>
      <c r="H68" s="52"/>
      <c r="I68" s="10"/>
      <c r="J68" s="1252"/>
      <c r="K68" s="10"/>
    </row>
    <row r="69" spans="1:16" x14ac:dyDescent="0.25">
      <c r="E69" s="7"/>
      <c r="F69" s="37"/>
      <c r="G69" s="37"/>
      <c r="H69" s="52"/>
      <c r="I69" s="10"/>
      <c r="J69" s="1252"/>
      <c r="K69" s="10"/>
    </row>
    <row r="70" spans="1:16" x14ac:dyDescent="0.25">
      <c r="E70" s="7"/>
      <c r="F70" s="37"/>
      <c r="G70" s="37"/>
      <c r="H70" s="52"/>
      <c r="I70" s="10"/>
      <c r="J70" s="1252"/>
      <c r="K70" s="10"/>
    </row>
    <row r="71" spans="1:16" x14ac:dyDescent="0.25">
      <c r="E71" s="7"/>
      <c r="F71" s="37"/>
      <c r="G71" s="37"/>
      <c r="H71" s="52"/>
      <c r="I71" s="10"/>
      <c r="J71" s="1252"/>
      <c r="K71" s="10"/>
    </row>
    <row r="72" spans="1:16" s="752" customFormat="1" x14ac:dyDescent="0.25">
      <c r="A72" s="706"/>
      <c r="B72" s="706"/>
      <c r="C72" s="707"/>
      <c r="D72" s="551"/>
      <c r="E72" s="7"/>
      <c r="F72" s="37"/>
      <c r="G72" s="37"/>
      <c r="H72" s="52"/>
      <c r="I72" s="10"/>
      <c r="J72" s="1252"/>
      <c r="K72" s="10"/>
      <c r="M72" s="706"/>
      <c r="N72" s="706"/>
      <c r="O72" s="706"/>
      <c r="P72" s="706"/>
    </row>
    <row r="73" spans="1:16" s="752" customFormat="1" x14ac:dyDescent="0.25">
      <c r="A73" s="706"/>
      <c r="B73" s="706"/>
      <c r="C73" s="707"/>
      <c r="D73" s="551"/>
      <c r="E73" s="7"/>
      <c r="F73" s="37"/>
      <c r="G73" s="37"/>
      <c r="H73" s="52"/>
      <c r="I73" s="10"/>
      <c r="J73" s="1252"/>
      <c r="K73" s="10"/>
      <c r="M73" s="706"/>
      <c r="N73" s="706"/>
      <c r="O73" s="706"/>
      <c r="P73" s="706"/>
    </row>
    <row r="74" spans="1:16" s="752" customFormat="1" x14ac:dyDescent="0.25">
      <c r="A74" s="706"/>
      <c r="B74" s="706"/>
      <c r="C74" s="707"/>
      <c r="D74" s="551"/>
      <c r="E74" s="7"/>
      <c r="F74" s="37"/>
      <c r="G74" s="37"/>
      <c r="H74" s="52"/>
      <c r="I74" s="10"/>
      <c r="J74" s="1252"/>
      <c r="K74" s="10"/>
      <c r="M74" s="706"/>
      <c r="N74" s="706"/>
      <c r="O74" s="706"/>
      <c r="P74" s="706"/>
    </row>
    <row r="75" spans="1:16" s="752" customFormat="1" x14ac:dyDescent="0.25">
      <c r="A75" s="706"/>
      <c r="B75" s="706"/>
      <c r="C75" s="707"/>
      <c r="D75" s="551"/>
      <c r="E75" s="7"/>
      <c r="F75" s="37"/>
      <c r="G75" s="37"/>
      <c r="H75" s="52"/>
      <c r="I75" s="10"/>
      <c r="J75" s="1252"/>
      <c r="K75" s="10"/>
      <c r="M75" s="706"/>
      <c r="N75" s="706"/>
      <c r="O75" s="706"/>
      <c r="P75" s="706"/>
    </row>
    <row r="76" spans="1:16" s="752" customFormat="1" x14ac:dyDescent="0.25">
      <c r="A76" s="706"/>
      <c r="B76" s="706"/>
      <c r="C76" s="707"/>
      <c r="D76" s="551"/>
      <c r="E76" s="7"/>
      <c r="F76" s="37"/>
      <c r="G76" s="37"/>
      <c r="H76" s="52"/>
      <c r="I76" s="10"/>
      <c r="J76" s="1252"/>
      <c r="K76" s="10"/>
      <c r="M76" s="706"/>
      <c r="N76" s="706"/>
      <c r="O76" s="706"/>
      <c r="P76" s="706"/>
    </row>
    <row r="77" spans="1:16" s="752" customFormat="1" x14ac:dyDescent="0.25">
      <c r="A77" s="706"/>
      <c r="B77" s="706"/>
      <c r="C77" s="707"/>
      <c r="D77" s="551"/>
      <c r="E77" s="7"/>
      <c r="F77" s="37"/>
      <c r="G77" s="37"/>
      <c r="H77" s="52"/>
      <c r="I77" s="10"/>
      <c r="J77" s="1252"/>
      <c r="K77" s="10"/>
      <c r="M77" s="706"/>
      <c r="N77" s="706"/>
      <c r="O77" s="706"/>
      <c r="P77" s="706"/>
    </row>
    <row r="78" spans="1:16" s="752" customFormat="1" x14ac:dyDescent="0.25">
      <c r="A78" s="706"/>
      <c r="B78" s="706"/>
      <c r="C78" s="707"/>
      <c r="D78" s="551"/>
      <c r="E78" s="7"/>
      <c r="F78" s="37"/>
      <c r="G78" s="37"/>
      <c r="H78" s="52"/>
      <c r="I78" s="10"/>
      <c r="J78" s="1252"/>
      <c r="K78" s="10"/>
      <c r="M78" s="706"/>
      <c r="N78" s="706"/>
      <c r="O78" s="706"/>
      <c r="P78" s="706"/>
    </row>
    <row r="79" spans="1:16" s="752" customFormat="1" x14ac:dyDescent="0.25">
      <c r="A79" s="706"/>
      <c r="B79" s="706"/>
      <c r="C79" s="707"/>
      <c r="D79" s="551"/>
      <c r="E79" s="7"/>
      <c r="F79" s="37"/>
      <c r="G79" s="37"/>
      <c r="H79" s="52"/>
      <c r="I79" s="10"/>
      <c r="J79" s="1252"/>
      <c r="K79" s="10"/>
      <c r="M79" s="706"/>
      <c r="N79" s="706"/>
      <c r="O79" s="706"/>
      <c r="P79" s="706"/>
    </row>
    <row r="80" spans="1:16" s="752" customFormat="1" x14ac:dyDescent="0.25">
      <c r="A80" s="706"/>
      <c r="B80" s="706"/>
      <c r="C80" s="707"/>
      <c r="D80" s="551"/>
      <c r="E80" s="7"/>
      <c r="F80" s="37"/>
      <c r="G80" s="37"/>
      <c r="H80" s="52"/>
      <c r="I80" s="10"/>
      <c r="J80" s="1252"/>
      <c r="K80" s="10"/>
      <c r="M80" s="706"/>
      <c r="N80" s="706"/>
      <c r="O80" s="706"/>
      <c r="P80" s="706"/>
    </row>
    <row r="81" spans="1:16" s="752" customFormat="1" x14ac:dyDescent="0.25">
      <c r="A81" s="706"/>
      <c r="B81" s="706"/>
      <c r="C81" s="707"/>
      <c r="D81" s="551"/>
      <c r="E81" s="7"/>
      <c r="F81" s="37"/>
      <c r="G81" s="37"/>
      <c r="H81" s="52"/>
      <c r="I81" s="10"/>
      <c r="J81" s="1252"/>
      <c r="K81" s="10"/>
      <c r="M81" s="706"/>
      <c r="N81" s="706"/>
      <c r="O81" s="706"/>
      <c r="P81" s="706"/>
    </row>
    <row r="82" spans="1:16" s="752" customFormat="1" x14ac:dyDescent="0.25">
      <c r="A82" s="706"/>
      <c r="B82" s="706"/>
      <c r="C82" s="707"/>
      <c r="D82" s="551"/>
      <c r="E82" s="7"/>
      <c r="F82" s="37"/>
      <c r="G82" s="37"/>
      <c r="H82" s="52"/>
      <c r="I82" s="10"/>
      <c r="J82" s="1252"/>
      <c r="K82" s="10"/>
      <c r="M82" s="706"/>
      <c r="N82" s="706"/>
      <c r="O82" s="706"/>
      <c r="P82" s="706"/>
    </row>
    <row r="83" spans="1:16" s="752" customFormat="1" x14ac:dyDescent="0.25">
      <c r="A83" s="706"/>
      <c r="B83" s="706"/>
      <c r="C83" s="706"/>
      <c r="D83" s="554"/>
      <c r="E83" s="7"/>
      <c r="F83" s="37"/>
      <c r="G83" s="37"/>
      <c r="H83" s="52"/>
      <c r="I83" s="10"/>
      <c r="J83" s="1252"/>
      <c r="K83" s="10"/>
      <c r="M83" s="706"/>
      <c r="N83" s="706"/>
      <c r="O83" s="706"/>
      <c r="P83" s="706"/>
    </row>
    <row r="84" spans="1:16" s="752" customFormat="1" x14ac:dyDescent="0.25">
      <c r="A84" s="706"/>
      <c r="B84" s="706"/>
      <c r="C84" s="706"/>
      <c r="D84" s="554"/>
      <c r="E84" s="7"/>
      <c r="F84" s="37"/>
      <c r="G84" s="37"/>
      <c r="H84" s="52"/>
      <c r="I84" s="10"/>
      <c r="J84" s="1252"/>
      <c r="K84" s="10"/>
      <c r="M84" s="706"/>
      <c r="N84" s="706"/>
      <c r="O84" s="706"/>
      <c r="P84" s="706"/>
    </row>
    <row r="85" spans="1:16" s="752" customFormat="1" x14ac:dyDescent="0.25">
      <c r="A85" s="706"/>
      <c r="B85" s="706"/>
      <c r="C85" s="706"/>
      <c r="D85" s="554"/>
      <c r="E85" s="7"/>
      <c r="F85" s="37"/>
      <c r="G85" s="37"/>
      <c r="H85" s="52"/>
      <c r="I85" s="10"/>
      <c r="J85" s="1252"/>
      <c r="K85" s="10"/>
      <c r="M85" s="706"/>
      <c r="N85" s="706"/>
      <c r="O85" s="706"/>
      <c r="P85" s="706"/>
    </row>
    <row r="86" spans="1:16" s="752" customFormat="1" x14ac:dyDescent="0.25">
      <c r="A86" s="706"/>
      <c r="B86" s="706"/>
      <c r="C86" s="706"/>
      <c r="D86" s="554"/>
      <c r="E86" s="7"/>
      <c r="F86" s="37"/>
      <c r="G86" s="37"/>
      <c r="H86" s="52"/>
      <c r="I86" s="10"/>
      <c r="J86" s="1252"/>
      <c r="K86" s="10"/>
      <c r="M86" s="706"/>
      <c r="N86" s="706"/>
      <c r="O86" s="706"/>
      <c r="P86" s="706"/>
    </row>
    <row r="87" spans="1:16" s="752" customFormat="1" x14ac:dyDescent="0.25">
      <c r="A87" s="706"/>
      <c r="B87" s="706"/>
      <c r="C87" s="706"/>
      <c r="D87" s="554"/>
      <c r="E87" s="7"/>
      <c r="F87" s="37"/>
      <c r="G87" s="37"/>
      <c r="H87" s="52"/>
      <c r="I87" s="10"/>
      <c r="J87" s="1252"/>
      <c r="K87" s="10"/>
      <c r="M87" s="706"/>
      <c r="N87" s="706"/>
      <c r="O87" s="706"/>
      <c r="P87" s="706"/>
    </row>
    <row r="88" spans="1:16" s="752" customFormat="1" x14ac:dyDescent="0.25">
      <c r="A88" s="706"/>
      <c r="B88" s="706"/>
      <c r="C88" s="706"/>
      <c r="D88" s="554"/>
      <c r="E88" s="7"/>
      <c r="F88" s="37"/>
      <c r="G88" s="37"/>
      <c r="H88" s="52"/>
      <c r="I88" s="10"/>
      <c r="J88" s="1252"/>
      <c r="K88" s="10"/>
      <c r="M88" s="706"/>
      <c r="N88" s="706"/>
      <c r="O88" s="706"/>
      <c r="P88" s="706"/>
    </row>
    <row r="89" spans="1:16" s="752" customFormat="1" x14ac:dyDescent="0.25">
      <c r="A89" s="706"/>
      <c r="B89" s="706"/>
      <c r="C89" s="706"/>
      <c r="D89" s="554"/>
      <c r="E89" s="7"/>
      <c r="F89" s="37"/>
      <c r="G89" s="37"/>
      <c r="H89" s="52"/>
      <c r="I89" s="10"/>
      <c r="J89" s="1252"/>
      <c r="K89" s="10"/>
      <c r="M89" s="706"/>
      <c r="N89" s="706"/>
      <c r="O89" s="706"/>
      <c r="P89" s="706"/>
    </row>
    <row r="90" spans="1:16" s="752" customFormat="1" x14ac:dyDescent="0.25">
      <c r="A90" s="706"/>
      <c r="B90" s="706"/>
      <c r="C90" s="706"/>
      <c r="D90" s="554"/>
      <c r="E90" s="7"/>
      <c r="F90" s="37"/>
      <c r="G90" s="37"/>
      <c r="H90" s="52"/>
      <c r="I90" s="10"/>
      <c r="J90" s="1252"/>
      <c r="K90" s="10"/>
      <c r="M90" s="706"/>
      <c r="N90" s="706"/>
      <c r="O90" s="706"/>
      <c r="P90" s="706"/>
    </row>
    <row r="91" spans="1:16" s="752" customFormat="1" x14ac:dyDescent="0.25">
      <c r="A91" s="706"/>
      <c r="B91" s="706"/>
      <c r="C91" s="706"/>
      <c r="D91" s="554"/>
      <c r="E91" s="7"/>
      <c r="F91" s="37"/>
      <c r="G91" s="37"/>
      <c r="H91" s="52"/>
      <c r="I91" s="10"/>
      <c r="J91" s="1252"/>
      <c r="K91" s="10"/>
      <c r="M91" s="706"/>
      <c r="N91" s="706"/>
      <c r="O91" s="706"/>
      <c r="P91" s="706"/>
    </row>
    <row r="92" spans="1:16" s="752" customFormat="1" x14ac:dyDescent="0.25">
      <c r="A92" s="706"/>
      <c r="B92" s="706"/>
      <c r="C92" s="706"/>
      <c r="D92" s="554"/>
      <c r="E92" s="7"/>
      <c r="F92" s="37"/>
      <c r="G92" s="37"/>
      <c r="H92" s="52"/>
      <c r="I92" s="10"/>
      <c r="J92" s="1252"/>
      <c r="K92" s="10"/>
      <c r="M92" s="706"/>
      <c r="N92" s="706"/>
      <c r="O92" s="706"/>
      <c r="P92" s="706"/>
    </row>
    <row r="93" spans="1:16" s="752" customFormat="1" x14ac:dyDescent="0.25">
      <c r="A93" s="706"/>
      <c r="B93" s="706"/>
      <c r="C93" s="706"/>
      <c r="D93" s="554"/>
      <c r="E93" s="7"/>
      <c r="F93" s="37"/>
      <c r="G93" s="37"/>
      <c r="H93" s="52"/>
      <c r="I93" s="10"/>
      <c r="J93" s="1252"/>
      <c r="K93" s="10"/>
      <c r="M93" s="706"/>
      <c r="N93" s="706"/>
      <c r="O93" s="706"/>
      <c r="P93" s="706"/>
    </row>
    <row r="94" spans="1:16" s="752" customFormat="1" x14ac:dyDescent="0.25">
      <c r="A94" s="706"/>
      <c r="B94" s="706"/>
      <c r="C94" s="706"/>
      <c r="D94" s="554"/>
      <c r="E94" s="7"/>
      <c r="F94" s="37"/>
      <c r="G94" s="37"/>
      <c r="H94" s="52"/>
      <c r="I94" s="10"/>
      <c r="J94" s="1252"/>
      <c r="K94" s="10"/>
      <c r="M94" s="706"/>
      <c r="N94" s="706"/>
      <c r="O94" s="706"/>
      <c r="P94" s="706"/>
    </row>
    <row r="95" spans="1:16" s="752" customFormat="1" x14ac:dyDescent="0.25">
      <c r="A95" s="706"/>
      <c r="B95" s="706"/>
      <c r="C95" s="706"/>
      <c r="D95" s="554"/>
      <c r="E95" s="7"/>
      <c r="F95" s="37"/>
      <c r="G95" s="37"/>
      <c r="H95" s="52"/>
      <c r="I95" s="10"/>
      <c r="J95" s="1252"/>
      <c r="K95" s="10"/>
      <c r="M95" s="706"/>
      <c r="N95" s="706"/>
      <c r="O95" s="706"/>
      <c r="P95" s="706"/>
    </row>
    <row r="96" spans="1:16" s="752" customFormat="1" x14ac:dyDescent="0.25">
      <c r="A96" s="706"/>
      <c r="B96" s="706"/>
      <c r="C96" s="706"/>
      <c r="D96" s="554"/>
      <c r="E96" s="7"/>
      <c r="F96" s="37"/>
      <c r="G96" s="37"/>
      <c r="H96" s="52"/>
      <c r="I96" s="10"/>
      <c r="J96" s="1252"/>
      <c r="K96" s="10"/>
      <c r="M96" s="706"/>
      <c r="N96" s="706"/>
      <c r="O96" s="706"/>
      <c r="P96" s="706"/>
    </row>
    <row r="97" spans="1:16" s="752" customFormat="1" x14ac:dyDescent="0.25">
      <c r="A97" s="706"/>
      <c r="B97" s="706"/>
      <c r="C97" s="706"/>
      <c r="D97" s="554"/>
      <c r="E97" s="7"/>
      <c r="F97" s="37"/>
      <c r="G97" s="37"/>
      <c r="H97" s="52"/>
      <c r="I97" s="10"/>
      <c r="J97" s="1252"/>
      <c r="K97" s="10"/>
      <c r="M97" s="706"/>
      <c r="N97" s="706"/>
      <c r="O97" s="706"/>
      <c r="P97" s="706"/>
    </row>
    <row r="98" spans="1:16" s="752" customFormat="1" x14ac:dyDescent="0.25">
      <c r="A98" s="706"/>
      <c r="B98" s="706"/>
      <c r="C98" s="706"/>
      <c r="D98" s="554"/>
      <c r="E98" s="7"/>
      <c r="F98" s="37"/>
      <c r="G98" s="37"/>
      <c r="H98" s="52"/>
      <c r="I98" s="10"/>
      <c r="J98" s="1252"/>
      <c r="K98" s="10"/>
      <c r="M98" s="706"/>
      <c r="N98" s="706"/>
      <c r="O98" s="706"/>
      <c r="P98" s="706"/>
    </row>
    <row r="99" spans="1:16" s="752" customFormat="1" x14ac:dyDescent="0.25">
      <c r="A99" s="706"/>
      <c r="B99" s="706"/>
      <c r="C99" s="706"/>
      <c r="D99" s="554"/>
      <c r="E99" s="7"/>
      <c r="F99" s="37"/>
      <c r="G99" s="37"/>
      <c r="H99" s="52"/>
      <c r="I99" s="10"/>
      <c r="J99" s="1252"/>
      <c r="K99" s="10"/>
      <c r="M99" s="706"/>
      <c r="N99" s="706"/>
      <c r="O99" s="706"/>
      <c r="P99" s="706"/>
    </row>
    <row r="100" spans="1:16" s="752" customFormat="1" x14ac:dyDescent="0.25">
      <c r="A100" s="706"/>
      <c r="B100" s="706"/>
      <c r="C100" s="706"/>
      <c r="D100" s="554"/>
      <c r="E100" s="7"/>
      <c r="F100" s="37"/>
      <c r="G100" s="37"/>
      <c r="H100" s="52"/>
      <c r="I100" s="10"/>
      <c r="J100" s="1252"/>
      <c r="K100" s="10"/>
      <c r="M100" s="706"/>
      <c r="N100" s="706"/>
      <c r="O100" s="706"/>
      <c r="P100" s="706"/>
    </row>
    <row r="101" spans="1:16" s="752" customFormat="1" x14ac:dyDescent="0.25">
      <c r="A101" s="706"/>
      <c r="B101" s="706"/>
      <c r="C101" s="706"/>
      <c r="D101" s="554"/>
      <c r="E101" s="7"/>
      <c r="F101" s="37"/>
      <c r="G101" s="37"/>
      <c r="H101" s="52"/>
      <c r="I101" s="10"/>
      <c r="J101" s="1252"/>
      <c r="K101" s="10"/>
      <c r="M101" s="706"/>
      <c r="N101" s="706"/>
      <c r="O101" s="706"/>
      <c r="P101" s="706"/>
    </row>
    <row r="102" spans="1:16" s="752" customFormat="1" x14ac:dyDescent="0.25">
      <c r="A102" s="706"/>
      <c r="B102" s="706"/>
      <c r="C102" s="706"/>
      <c r="D102" s="554"/>
      <c r="E102" s="7"/>
      <c r="F102" s="37"/>
      <c r="G102" s="37"/>
      <c r="H102" s="52"/>
      <c r="I102" s="10"/>
      <c r="J102" s="1252"/>
      <c r="K102" s="10"/>
      <c r="M102" s="706"/>
      <c r="N102" s="706"/>
      <c r="O102" s="706"/>
      <c r="P102" s="706"/>
    </row>
    <row r="103" spans="1:16" s="752" customFormat="1" x14ac:dyDescent="0.25">
      <c r="A103" s="706"/>
      <c r="B103" s="706"/>
      <c r="C103" s="706"/>
      <c r="D103" s="554"/>
      <c r="E103" s="7"/>
      <c r="F103" s="37"/>
      <c r="G103" s="37"/>
      <c r="H103" s="52"/>
      <c r="I103" s="10"/>
      <c r="J103" s="1252"/>
      <c r="K103" s="10"/>
      <c r="M103" s="706"/>
      <c r="N103" s="706"/>
      <c r="O103" s="706"/>
      <c r="P103" s="706"/>
    </row>
    <row r="104" spans="1:16" s="752" customFormat="1" x14ac:dyDescent="0.25">
      <c r="A104" s="706"/>
      <c r="B104" s="706"/>
      <c r="C104" s="706"/>
      <c r="D104" s="554"/>
      <c r="E104" s="7"/>
      <c r="F104" s="37"/>
      <c r="G104" s="37"/>
      <c r="H104" s="52"/>
      <c r="I104" s="10"/>
      <c r="J104" s="1252"/>
      <c r="K104" s="10"/>
      <c r="M104" s="706"/>
      <c r="N104" s="706"/>
      <c r="O104" s="706"/>
      <c r="P104" s="706"/>
    </row>
    <row r="105" spans="1:16" s="752" customFormat="1" x14ac:dyDescent="0.25">
      <c r="A105" s="706"/>
      <c r="B105" s="706"/>
      <c r="C105" s="706"/>
      <c r="D105" s="554"/>
      <c r="E105" s="7"/>
      <c r="F105" s="37"/>
      <c r="G105" s="37"/>
      <c r="H105" s="52"/>
      <c r="I105" s="10"/>
      <c r="J105" s="1252"/>
      <c r="K105" s="10"/>
      <c r="M105" s="706"/>
      <c r="N105" s="706"/>
      <c r="O105" s="706"/>
      <c r="P105" s="706"/>
    </row>
    <row r="106" spans="1:16" s="752" customFormat="1" x14ac:dyDescent="0.25">
      <c r="A106" s="706"/>
      <c r="B106" s="706"/>
      <c r="C106" s="706"/>
      <c r="D106" s="554"/>
      <c r="E106" s="7"/>
      <c r="F106" s="37"/>
      <c r="G106" s="37"/>
      <c r="H106" s="52"/>
      <c r="I106" s="10"/>
      <c r="J106" s="1252"/>
      <c r="K106" s="10"/>
      <c r="M106" s="706"/>
      <c r="N106" s="706"/>
      <c r="O106" s="706"/>
      <c r="P106" s="706"/>
    </row>
    <row r="107" spans="1:16" s="752" customFormat="1" x14ac:dyDescent="0.25">
      <c r="A107" s="706"/>
      <c r="B107" s="706"/>
      <c r="C107" s="706"/>
      <c r="D107" s="554"/>
      <c r="E107" s="7"/>
      <c r="F107" s="37"/>
      <c r="G107" s="37"/>
      <c r="H107" s="52"/>
      <c r="I107" s="10"/>
      <c r="J107" s="1252"/>
      <c r="K107" s="10"/>
      <c r="M107" s="706"/>
      <c r="N107" s="706"/>
      <c r="O107" s="706"/>
      <c r="P107" s="706"/>
    </row>
    <row r="108" spans="1:16" s="752" customFormat="1" x14ac:dyDescent="0.25">
      <c r="A108" s="706"/>
      <c r="B108" s="706"/>
      <c r="C108" s="706"/>
      <c r="D108" s="554"/>
      <c r="E108" s="7"/>
      <c r="F108" s="37"/>
      <c r="G108" s="37"/>
      <c r="H108" s="52"/>
      <c r="I108" s="10"/>
      <c r="J108" s="1252"/>
      <c r="K108" s="10"/>
      <c r="M108" s="706"/>
      <c r="N108" s="706"/>
      <c r="O108" s="706"/>
      <c r="P108" s="706"/>
    </row>
    <row r="109" spans="1:16" s="752" customFormat="1" x14ac:dyDescent="0.25">
      <c r="A109" s="706"/>
      <c r="B109" s="706"/>
      <c r="C109" s="706"/>
      <c r="D109" s="554"/>
      <c r="E109" s="7"/>
      <c r="F109" s="37"/>
      <c r="G109" s="37"/>
      <c r="H109" s="52"/>
      <c r="I109" s="10"/>
      <c r="J109" s="1252"/>
      <c r="K109" s="10"/>
      <c r="M109" s="706"/>
      <c r="N109" s="706"/>
      <c r="O109" s="706"/>
      <c r="P109" s="706"/>
    </row>
    <row r="110" spans="1:16" s="752" customFormat="1" x14ac:dyDescent="0.25">
      <c r="A110" s="706"/>
      <c r="B110" s="706"/>
      <c r="C110" s="706"/>
      <c r="D110" s="554"/>
      <c r="E110" s="7"/>
      <c r="F110" s="37"/>
      <c r="G110" s="37"/>
      <c r="H110" s="52"/>
      <c r="I110" s="10"/>
      <c r="J110" s="1252"/>
      <c r="K110" s="10"/>
      <c r="M110" s="706"/>
      <c r="N110" s="706"/>
      <c r="O110" s="706"/>
      <c r="P110" s="706"/>
    </row>
    <row r="111" spans="1:16" s="752" customFormat="1" x14ac:dyDescent="0.25">
      <c r="A111" s="706"/>
      <c r="B111" s="706"/>
      <c r="C111" s="706"/>
      <c r="D111" s="554"/>
      <c r="E111" s="7"/>
      <c r="F111" s="37"/>
      <c r="G111" s="37"/>
      <c r="H111" s="52"/>
      <c r="I111" s="10"/>
      <c r="J111" s="1252"/>
      <c r="K111" s="10"/>
      <c r="M111" s="706"/>
      <c r="N111" s="706"/>
      <c r="O111" s="706"/>
      <c r="P111" s="706"/>
    </row>
    <row r="112" spans="1:16" s="752" customFormat="1" x14ac:dyDescent="0.25">
      <c r="A112" s="706"/>
      <c r="B112" s="706"/>
      <c r="C112" s="706"/>
      <c r="D112" s="554"/>
      <c r="E112" s="550"/>
      <c r="G112" s="37"/>
      <c r="H112" s="52"/>
      <c r="I112" s="10"/>
      <c r="J112" s="1252"/>
      <c r="K112" s="10"/>
      <c r="M112" s="706"/>
      <c r="N112" s="706"/>
      <c r="O112" s="706"/>
      <c r="P112" s="706"/>
    </row>
    <row r="113" spans="1:16" s="752" customFormat="1" x14ac:dyDescent="0.25">
      <c r="A113" s="706"/>
      <c r="B113" s="706"/>
      <c r="C113" s="707"/>
      <c r="D113" s="551"/>
      <c r="E113" s="707"/>
      <c r="G113" s="37"/>
      <c r="H113" s="706"/>
      <c r="I113" s="707"/>
      <c r="J113" s="551"/>
      <c r="K113" s="707"/>
      <c r="M113" s="706"/>
      <c r="N113" s="706"/>
      <c r="O113" s="706"/>
      <c r="P113" s="706"/>
    </row>
    <row r="114" spans="1:16" s="752" customFormat="1" x14ac:dyDescent="0.25">
      <c r="A114" s="706"/>
      <c r="B114" s="706"/>
      <c r="C114" s="707"/>
      <c r="D114" s="551"/>
      <c r="E114" s="707"/>
      <c r="G114" s="37"/>
      <c r="H114" s="706"/>
      <c r="I114" s="707"/>
      <c r="J114" s="551"/>
      <c r="K114" s="707"/>
      <c r="M114" s="706"/>
      <c r="N114" s="706"/>
      <c r="O114" s="706"/>
      <c r="P114" s="706"/>
    </row>
    <row r="115" spans="1:16" s="752" customFormat="1" x14ac:dyDescent="0.25">
      <c r="A115" s="706"/>
      <c r="B115" s="706"/>
      <c r="C115" s="707"/>
      <c r="D115" s="551"/>
      <c r="E115" s="707"/>
      <c r="G115" s="37"/>
      <c r="H115" s="706"/>
      <c r="I115" s="707"/>
      <c r="J115" s="551"/>
      <c r="K115" s="707"/>
      <c r="M115" s="706"/>
      <c r="N115" s="706"/>
      <c r="O115" s="706"/>
      <c r="P115" s="706"/>
    </row>
    <row r="116" spans="1:16" s="752" customFormat="1" x14ac:dyDescent="0.25">
      <c r="A116" s="706"/>
      <c r="B116" s="706"/>
      <c r="C116" s="707"/>
      <c r="D116" s="551"/>
      <c r="E116" s="707"/>
      <c r="H116" s="706"/>
      <c r="I116" s="707"/>
      <c r="J116" s="551"/>
      <c r="K116" s="707"/>
      <c r="M116" s="706"/>
      <c r="N116" s="706"/>
      <c r="O116" s="706"/>
      <c r="P116" s="706"/>
    </row>
    <row r="117" spans="1:16" s="752" customFormat="1" x14ac:dyDescent="0.25">
      <c r="A117" s="706"/>
      <c r="B117" s="706"/>
      <c r="C117" s="707"/>
      <c r="D117" s="551"/>
      <c r="E117" s="707"/>
      <c r="H117" s="706"/>
      <c r="I117" s="707"/>
      <c r="J117" s="551"/>
      <c r="K117" s="707"/>
      <c r="M117" s="706"/>
      <c r="N117" s="706"/>
      <c r="O117" s="706"/>
      <c r="P117" s="706"/>
    </row>
    <row r="118" spans="1:16" s="752" customFormat="1" x14ac:dyDescent="0.25">
      <c r="A118" s="706"/>
      <c r="B118" s="706"/>
      <c r="C118" s="707"/>
      <c r="D118" s="551"/>
      <c r="E118" s="707"/>
      <c r="H118" s="706"/>
      <c r="I118" s="707"/>
      <c r="J118" s="551"/>
      <c r="K118" s="707"/>
      <c r="M118" s="706"/>
      <c r="N118" s="706"/>
      <c r="O118" s="706"/>
      <c r="P118" s="706"/>
    </row>
    <row r="119" spans="1:16" s="752" customFormat="1" x14ac:dyDescent="0.25">
      <c r="A119" s="706"/>
      <c r="B119" s="706"/>
      <c r="C119" s="707"/>
      <c r="D119" s="551"/>
      <c r="E119" s="707"/>
      <c r="H119" s="706"/>
      <c r="I119" s="707"/>
      <c r="J119" s="551"/>
      <c r="K119" s="707"/>
      <c r="M119" s="706"/>
      <c r="N119" s="706"/>
      <c r="O119" s="706"/>
      <c r="P119" s="706"/>
    </row>
    <row r="120" spans="1:16" s="752" customFormat="1" x14ac:dyDescent="0.25">
      <c r="A120" s="706"/>
      <c r="B120" s="706"/>
      <c r="C120" s="707"/>
      <c r="D120" s="551"/>
      <c r="E120" s="707"/>
      <c r="H120" s="706"/>
      <c r="I120" s="707"/>
      <c r="J120" s="551"/>
      <c r="K120" s="707"/>
      <c r="M120" s="706"/>
      <c r="N120" s="706"/>
      <c r="O120" s="706"/>
      <c r="P120" s="706"/>
    </row>
    <row r="121" spans="1:16" s="752" customFormat="1" x14ac:dyDescent="0.25">
      <c r="A121" s="706"/>
      <c r="B121" s="706"/>
      <c r="C121" s="707"/>
      <c r="D121" s="551"/>
      <c r="E121" s="707"/>
      <c r="H121" s="706"/>
      <c r="I121" s="707"/>
      <c r="J121" s="551"/>
      <c r="K121" s="707"/>
      <c r="M121" s="706"/>
      <c r="N121" s="706"/>
      <c r="O121" s="706"/>
      <c r="P121" s="706"/>
    </row>
  </sheetData>
  <dataConsolidate/>
  <mergeCells count="5">
    <mergeCell ref="B53:L53"/>
    <mergeCell ref="B1:L1"/>
    <mergeCell ref="B3:L3"/>
    <mergeCell ref="B4:L4"/>
    <mergeCell ref="B5:L5"/>
  </mergeCells>
  <printOptions horizontalCentered="1" verticalCentered="1"/>
  <pageMargins left="0" right="0.35433070866141736" top="0.19685039370078741" bottom="0" header="0.19685039370078741" footer="0.15748031496062992"/>
  <pageSetup scale="72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N42"/>
  <sheetViews>
    <sheetView showGridLines="0" zoomScale="70" zoomScaleNormal="70" zoomScaleSheetLayoutView="70" zoomScalePageLayoutView="55" workbookViewId="0"/>
  </sheetViews>
  <sheetFormatPr baseColWidth="10" defaultRowHeight="15" x14ac:dyDescent="0.25"/>
  <cols>
    <col min="1" max="1" width="11.42578125" style="725"/>
    <col min="2" max="2" width="10.7109375" style="725" customWidth="1"/>
    <col min="3" max="3" width="29.85546875" style="725" customWidth="1"/>
    <col min="4" max="4" width="16.42578125" style="725" customWidth="1"/>
    <col min="5" max="5" width="16.28515625" style="725" customWidth="1"/>
    <col min="6" max="7" width="14.140625" style="725" customWidth="1"/>
    <col min="8" max="8" width="16" style="725" customWidth="1"/>
    <col min="9" max="10" width="14.140625" style="725" customWidth="1"/>
    <col min="11" max="11" width="17.7109375" style="725" customWidth="1"/>
    <col min="12" max="13" width="14.140625" style="725" customWidth="1"/>
    <col min="14" max="14" width="15.28515625" style="725" customWidth="1"/>
    <col min="15" max="247" width="11.42578125" style="725"/>
    <col min="248" max="248" width="7.5703125" style="725" customWidth="1"/>
    <col min="249" max="249" width="29.85546875" style="725" customWidth="1"/>
    <col min="250" max="260" width="15.42578125" style="725" customWidth="1"/>
    <col min="261" max="503" width="11.42578125" style="725"/>
    <col min="504" max="504" width="7.5703125" style="725" customWidth="1"/>
    <col min="505" max="505" width="29.85546875" style="725" customWidth="1"/>
    <col min="506" max="516" width="15.42578125" style="725" customWidth="1"/>
    <col min="517" max="759" width="11.42578125" style="725"/>
    <col min="760" max="760" width="7.5703125" style="725" customWidth="1"/>
    <col min="761" max="761" width="29.85546875" style="725" customWidth="1"/>
    <col min="762" max="772" width="15.42578125" style="725" customWidth="1"/>
    <col min="773" max="1015" width="11.42578125" style="725"/>
    <col min="1016" max="1016" width="7.5703125" style="725" customWidth="1"/>
    <col min="1017" max="1017" width="29.85546875" style="725" customWidth="1"/>
    <col min="1018" max="1028" width="15.42578125" style="725" customWidth="1"/>
    <col min="1029" max="1271" width="11.42578125" style="725"/>
    <col min="1272" max="1272" width="7.5703125" style="725" customWidth="1"/>
    <col min="1273" max="1273" width="29.85546875" style="725" customWidth="1"/>
    <col min="1274" max="1284" width="15.42578125" style="725" customWidth="1"/>
    <col min="1285" max="1527" width="11.42578125" style="725"/>
    <col min="1528" max="1528" width="7.5703125" style="725" customWidth="1"/>
    <col min="1529" max="1529" width="29.85546875" style="725" customWidth="1"/>
    <col min="1530" max="1540" width="15.42578125" style="725" customWidth="1"/>
    <col min="1541" max="1783" width="11.42578125" style="725"/>
    <col min="1784" max="1784" width="7.5703125" style="725" customWidth="1"/>
    <col min="1785" max="1785" width="29.85546875" style="725" customWidth="1"/>
    <col min="1786" max="1796" width="15.42578125" style="725" customWidth="1"/>
    <col min="1797" max="2039" width="11.42578125" style="725"/>
    <col min="2040" max="2040" width="7.5703125" style="725" customWidth="1"/>
    <col min="2041" max="2041" width="29.85546875" style="725" customWidth="1"/>
    <col min="2042" max="2052" width="15.42578125" style="725" customWidth="1"/>
    <col min="2053" max="2295" width="11.42578125" style="725"/>
    <col min="2296" max="2296" width="7.5703125" style="725" customWidth="1"/>
    <col min="2297" max="2297" width="29.85546875" style="725" customWidth="1"/>
    <col min="2298" max="2308" width="15.42578125" style="725" customWidth="1"/>
    <col min="2309" max="2551" width="11.42578125" style="725"/>
    <col min="2552" max="2552" width="7.5703125" style="725" customWidth="1"/>
    <col min="2553" max="2553" width="29.85546875" style="725" customWidth="1"/>
    <col min="2554" max="2564" width="15.42578125" style="725" customWidth="1"/>
    <col min="2565" max="2807" width="11.42578125" style="725"/>
    <col min="2808" max="2808" width="7.5703125" style="725" customWidth="1"/>
    <col min="2809" max="2809" width="29.85546875" style="725" customWidth="1"/>
    <col min="2810" max="2820" width="15.42578125" style="725" customWidth="1"/>
    <col min="2821" max="3063" width="11.42578125" style="725"/>
    <col min="3064" max="3064" width="7.5703125" style="725" customWidth="1"/>
    <col min="3065" max="3065" width="29.85546875" style="725" customWidth="1"/>
    <col min="3066" max="3076" width="15.42578125" style="725" customWidth="1"/>
    <col min="3077" max="3319" width="11.42578125" style="725"/>
    <col min="3320" max="3320" width="7.5703125" style="725" customWidth="1"/>
    <col min="3321" max="3321" width="29.85546875" style="725" customWidth="1"/>
    <col min="3322" max="3332" width="15.42578125" style="725" customWidth="1"/>
    <col min="3333" max="3575" width="11.42578125" style="725"/>
    <col min="3576" max="3576" width="7.5703125" style="725" customWidth="1"/>
    <col min="3577" max="3577" width="29.85546875" style="725" customWidth="1"/>
    <col min="3578" max="3588" width="15.42578125" style="725" customWidth="1"/>
    <col min="3589" max="3831" width="11.42578125" style="725"/>
    <col min="3832" max="3832" width="7.5703125" style="725" customWidth="1"/>
    <col min="3833" max="3833" width="29.85546875" style="725" customWidth="1"/>
    <col min="3834" max="3844" width="15.42578125" style="725" customWidth="1"/>
    <col min="3845" max="4087" width="11.42578125" style="725"/>
    <col min="4088" max="4088" width="7.5703125" style="725" customWidth="1"/>
    <col min="4089" max="4089" width="29.85546875" style="725" customWidth="1"/>
    <col min="4090" max="4100" width="15.42578125" style="725" customWidth="1"/>
    <col min="4101" max="4343" width="11.42578125" style="725"/>
    <col min="4344" max="4344" width="7.5703125" style="725" customWidth="1"/>
    <col min="4345" max="4345" width="29.85546875" style="725" customWidth="1"/>
    <col min="4346" max="4356" width="15.42578125" style="725" customWidth="1"/>
    <col min="4357" max="4599" width="11.42578125" style="725"/>
    <col min="4600" max="4600" width="7.5703125" style="725" customWidth="1"/>
    <col min="4601" max="4601" width="29.85546875" style="725" customWidth="1"/>
    <col min="4602" max="4612" width="15.42578125" style="725" customWidth="1"/>
    <col min="4613" max="4855" width="11.42578125" style="725"/>
    <col min="4856" max="4856" width="7.5703125" style="725" customWidth="1"/>
    <col min="4857" max="4857" width="29.85546875" style="725" customWidth="1"/>
    <col min="4858" max="4868" width="15.42578125" style="725" customWidth="1"/>
    <col min="4869" max="5111" width="11.42578125" style="725"/>
    <col min="5112" max="5112" width="7.5703125" style="725" customWidth="1"/>
    <col min="5113" max="5113" width="29.85546875" style="725" customWidth="1"/>
    <col min="5114" max="5124" width="15.42578125" style="725" customWidth="1"/>
    <col min="5125" max="5367" width="11.42578125" style="725"/>
    <col min="5368" max="5368" width="7.5703125" style="725" customWidth="1"/>
    <col min="5369" max="5369" width="29.85546875" style="725" customWidth="1"/>
    <col min="5370" max="5380" width="15.42578125" style="725" customWidth="1"/>
    <col min="5381" max="5623" width="11.42578125" style="725"/>
    <col min="5624" max="5624" width="7.5703125" style="725" customWidth="1"/>
    <col min="5625" max="5625" width="29.85546875" style="725" customWidth="1"/>
    <col min="5626" max="5636" width="15.42578125" style="725" customWidth="1"/>
    <col min="5637" max="5879" width="11.42578125" style="725"/>
    <col min="5880" max="5880" width="7.5703125" style="725" customWidth="1"/>
    <col min="5881" max="5881" width="29.85546875" style="725" customWidth="1"/>
    <col min="5882" max="5892" width="15.42578125" style="725" customWidth="1"/>
    <col min="5893" max="6135" width="11.42578125" style="725"/>
    <col min="6136" max="6136" width="7.5703125" style="725" customWidth="1"/>
    <col min="6137" max="6137" width="29.85546875" style="725" customWidth="1"/>
    <col min="6138" max="6148" width="15.42578125" style="725" customWidth="1"/>
    <col min="6149" max="6391" width="11.42578125" style="725"/>
    <col min="6392" max="6392" width="7.5703125" style="725" customWidth="1"/>
    <col min="6393" max="6393" width="29.85546875" style="725" customWidth="1"/>
    <col min="6394" max="6404" width="15.42578125" style="725" customWidth="1"/>
    <col min="6405" max="6647" width="11.42578125" style="725"/>
    <col min="6648" max="6648" width="7.5703125" style="725" customWidth="1"/>
    <col min="6649" max="6649" width="29.85546875" style="725" customWidth="1"/>
    <col min="6650" max="6660" width="15.42578125" style="725" customWidth="1"/>
    <col min="6661" max="6903" width="11.42578125" style="725"/>
    <col min="6904" max="6904" width="7.5703125" style="725" customWidth="1"/>
    <col min="6905" max="6905" width="29.85546875" style="725" customWidth="1"/>
    <col min="6906" max="6916" width="15.42578125" style="725" customWidth="1"/>
    <col min="6917" max="7159" width="11.42578125" style="725"/>
    <col min="7160" max="7160" width="7.5703125" style="725" customWidth="1"/>
    <col min="7161" max="7161" width="29.85546875" style="725" customWidth="1"/>
    <col min="7162" max="7172" width="15.42578125" style="725" customWidth="1"/>
    <col min="7173" max="7415" width="11.42578125" style="725"/>
    <col min="7416" max="7416" width="7.5703125" style="725" customWidth="1"/>
    <col min="7417" max="7417" width="29.85546875" style="725" customWidth="1"/>
    <col min="7418" max="7428" width="15.42578125" style="725" customWidth="1"/>
    <col min="7429" max="7671" width="11.42578125" style="725"/>
    <col min="7672" max="7672" width="7.5703125" style="725" customWidth="1"/>
    <col min="7673" max="7673" width="29.85546875" style="725" customWidth="1"/>
    <col min="7674" max="7684" width="15.42578125" style="725" customWidth="1"/>
    <col min="7685" max="7927" width="11.42578125" style="725"/>
    <col min="7928" max="7928" width="7.5703125" style="725" customWidth="1"/>
    <col min="7929" max="7929" width="29.85546875" style="725" customWidth="1"/>
    <col min="7930" max="7940" width="15.42578125" style="725" customWidth="1"/>
    <col min="7941" max="8183" width="11.42578125" style="725"/>
    <col min="8184" max="8184" width="7.5703125" style="725" customWidth="1"/>
    <col min="8185" max="8185" width="29.85546875" style="725" customWidth="1"/>
    <col min="8186" max="8196" width="15.42578125" style="725" customWidth="1"/>
    <col min="8197" max="8439" width="11.42578125" style="725"/>
    <col min="8440" max="8440" width="7.5703125" style="725" customWidth="1"/>
    <col min="8441" max="8441" width="29.85546875" style="725" customWidth="1"/>
    <col min="8442" max="8452" width="15.42578125" style="725" customWidth="1"/>
    <col min="8453" max="8695" width="11.42578125" style="725"/>
    <col min="8696" max="8696" width="7.5703125" style="725" customWidth="1"/>
    <col min="8697" max="8697" width="29.85546875" style="725" customWidth="1"/>
    <col min="8698" max="8708" width="15.42578125" style="725" customWidth="1"/>
    <col min="8709" max="8951" width="11.42578125" style="725"/>
    <col min="8952" max="8952" width="7.5703125" style="725" customWidth="1"/>
    <col min="8953" max="8953" width="29.85546875" style="725" customWidth="1"/>
    <col min="8954" max="8964" width="15.42578125" style="725" customWidth="1"/>
    <col min="8965" max="9207" width="11.42578125" style="725"/>
    <col min="9208" max="9208" width="7.5703125" style="725" customWidth="1"/>
    <col min="9209" max="9209" width="29.85546875" style="725" customWidth="1"/>
    <col min="9210" max="9220" width="15.42578125" style="725" customWidth="1"/>
    <col min="9221" max="9463" width="11.42578125" style="725"/>
    <col min="9464" max="9464" width="7.5703125" style="725" customWidth="1"/>
    <col min="9465" max="9465" width="29.85546875" style="725" customWidth="1"/>
    <col min="9466" max="9476" width="15.42578125" style="725" customWidth="1"/>
    <col min="9477" max="9719" width="11.42578125" style="725"/>
    <col min="9720" max="9720" width="7.5703125" style="725" customWidth="1"/>
    <col min="9721" max="9721" width="29.85546875" style="725" customWidth="1"/>
    <col min="9722" max="9732" width="15.42578125" style="725" customWidth="1"/>
    <col min="9733" max="9975" width="11.42578125" style="725"/>
    <col min="9976" max="9976" width="7.5703125" style="725" customWidth="1"/>
    <col min="9977" max="9977" width="29.85546875" style="725" customWidth="1"/>
    <col min="9978" max="9988" width="15.42578125" style="725" customWidth="1"/>
    <col min="9989" max="10231" width="11.42578125" style="725"/>
    <col min="10232" max="10232" width="7.5703125" style="725" customWidth="1"/>
    <col min="10233" max="10233" width="29.85546875" style="725" customWidth="1"/>
    <col min="10234" max="10244" width="15.42578125" style="725" customWidth="1"/>
    <col min="10245" max="10487" width="11.42578125" style="725"/>
    <col min="10488" max="10488" width="7.5703125" style="725" customWidth="1"/>
    <col min="10489" max="10489" width="29.85546875" style="725" customWidth="1"/>
    <col min="10490" max="10500" width="15.42578125" style="725" customWidth="1"/>
    <col min="10501" max="10743" width="11.42578125" style="725"/>
    <col min="10744" max="10744" width="7.5703125" style="725" customWidth="1"/>
    <col min="10745" max="10745" width="29.85546875" style="725" customWidth="1"/>
    <col min="10746" max="10756" width="15.42578125" style="725" customWidth="1"/>
    <col min="10757" max="10999" width="11.42578125" style="725"/>
    <col min="11000" max="11000" width="7.5703125" style="725" customWidth="1"/>
    <col min="11001" max="11001" width="29.85546875" style="725" customWidth="1"/>
    <col min="11002" max="11012" width="15.42578125" style="725" customWidth="1"/>
    <col min="11013" max="11255" width="11.42578125" style="725"/>
    <col min="11256" max="11256" width="7.5703125" style="725" customWidth="1"/>
    <col min="11257" max="11257" width="29.85546875" style="725" customWidth="1"/>
    <col min="11258" max="11268" width="15.42578125" style="725" customWidth="1"/>
    <col min="11269" max="11511" width="11.42578125" style="725"/>
    <col min="11512" max="11512" width="7.5703125" style="725" customWidth="1"/>
    <col min="11513" max="11513" width="29.85546875" style="725" customWidth="1"/>
    <col min="11514" max="11524" width="15.42578125" style="725" customWidth="1"/>
    <col min="11525" max="11767" width="11.42578125" style="725"/>
    <col min="11768" max="11768" width="7.5703125" style="725" customWidth="1"/>
    <col min="11769" max="11769" width="29.85546875" style="725" customWidth="1"/>
    <col min="11770" max="11780" width="15.42578125" style="725" customWidth="1"/>
    <col min="11781" max="12023" width="11.42578125" style="725"/>
    <col min="12024" max="12024" width="7.5703125" style="725" customWidth="1"/>
    <col min="12025" max="12025" width="29.85546875" style="725" customWidth="1"/>
    <col min="12026" max="12036" width="15.42578125" style="725" customWidth="1"/>
    <col min="12037" max="12279" width="11.42578125" style="725"/>
    <col min="12280" max="12280" width="7.5703125" style="725" customWidth="1"/>
    <col min="12281" max="12281" width="29.85546875" style="725" customWidth="1"/>
    <col min="12282" max="12292" width="15.42578125" style="725" customWidth="1"/>
    <col min="12293" max="12535" width="11.42578125" style="725"/>
    <col min="12536" max="12536" width="7.5703125" style="725" customWidth="1"/>
    <col min="12537" max="12537" width="29.85546875" style="725" customWidth="1"/>
    <col min="12538" max="12548" width="15.42578125" style="725" customWidth="1"/>
    <col min="12549" max="12791" width="11.42578125" style="725"/>
    <col min="12792" max="12792" width="7.5703125" style="725" customWidth="1"/>
    <col min="12793" max="12793" width="29.85546875" style="725" customWidth="1"/>
    <col min="12794" max="12804" width="15.42578125" style="725" customWidth="1"/>
    <col min="12805" max="13047" width="11.42578125" style="725"/>
    <col min="13048" max="13048" width="7.5703125" style="725" customWidth="1"/>
    <col min="13049" max="13049" width="29.85546875" style="725" customWidth="1"/>
    <col min="13050" max="13060" width="15.42578125" style="725" customWidth="1"/>
    <col min="13061" max="13303" width="11.42578125" style="725"/>
    <col min="13304" max="13304" width="7.5703125" style="725" customWidth="1"/>
    <col min="13305" max="13305" width="29.85546875" style="725" customWidth="1"/>
    <col min="13306" max="13316" width="15.42578125" style="725" customWidth="1"/>
    <col min="13317" max="13559" width="11.42578125" style="725"/>
    <col min="13560" max="13560" width="7.5703125" style="725" customWidth="1"/>
    <col min="13561" max="13561" width="29.85546875" style="725" customWidth="1"/>
    <col min="13562" max="13572" width="15.42578125" style="725" customWidth="1"/>
    <col min="13573" max="13815" width="11.42578125" style="725"/>
    <col min="13816" max="13816" width="7.5703125" style="725" customWidth="1"/>
    <col min="13817" max="13817" width="29.85546875" style="725" customWidth="1"/>
    <col min="13818" max="13828" width="15.42578125" style="725" customWidth="1"/>
    <col min="13829" max="14071" width="11.42578125" style="725"/>
    <col min="14072" max="14072" width="7.5703125" style="725" customWidth="1"/>
    <col min="14073" max="14073" width="29.85546875" style="725" customWidth="1"/>
    <col min="14074" max="14084" width="15.42578125" style="725" customWidth="1"/>
    <col min="14085" max="14327" width="11.42578125" style="725"/>
    <col min="14328" max="14328" width="7.5703125" style="725" customWidth="1"/>
    <col min="14329" max="14329" width="29.85546875" style="725" customWidth="1"/>
    <col min="14330" max="14340" width="15.42578125" style="725" customWidth="1"/>
    <col min="14341" max="14583" width="11.42578125" style="725"/>
    <col min="14584" max="14584" width="7.5703125" style="725" customWidth="1"/>
    <col min="14585" max="14585" width="29.85546875" style="725" customWidth="1"/>
    <col min="14586" max="14596" width="15.42578125" style="725" customWidth="1"/>
    <col min="14597" max="14839" width="11.42578125" style="725"/>
    <col min="14840" max="14840" width="7.5703125" style="725" customWidth="1"/>
    <col min="14841" max="14841" width="29.85546875" style="725" customWidth="1"/>
    <col min="14842" max="14852" width="15.42578125" style="725" customWidth="1"/>
    <col min="14853" max="15095" width="11.42578125" style="725"/>
    <col min="15096" max="15096" width="7.5703125" style="725" customWidth="1"/>
    <col min="15097" max="15097" width="29.85546875" style="725" customWidth="1"/>
    <col min="15098" max="15108" width="15.42578125" style="725" customWidth="1"/>
    <col min="15109" max="15351" width="11.42578125" style="725"/>
    <col min="15352" max="15352" width="7.5703125" style="725" customWidth="1"/>
    <col min="15353" max="15353" width="29.85546875" style="725" customWidth="1"/>
    <col min="15354" max="15364" width="15.42578125" style="725" customWidth="1"/>
    <col min="15365" max="15607" width="11.42578125" style="725"/>
    <col min="15608" max="15608" width="7.5703125" style="725" customWidth="1"/>
    <col min="15609" max="15609" width="29.85546875" style="725" customWidth="1"/>
    <col min="15610" max="15620" width="15.42578125" style="725" customWidth="1"/>
    <col min="15621" max="15863" width="11.42578125" style="725"/>
    <col min="15864" max="15864" width="7.5703125" style="725" customWidth="1"/>
    <col min="15865" max="15865" width="29.85546875" style="725" customWidth="1"/>
    <col min="15866" max="15876" width="15.42578125" style="725" customWidth="1"/>
    <col min="15877" max="16119" width="11.42578125" style="725"/>
    <col min="16120" max="16120" width="7.5703125" style="725" customWidth="1"/>
    <col min="16121" max="16121" width="29.85546875" style="725" customWidth="1"/>
    <col min="16122" max="16132" width="15.42578125" style="725" customWidth="1"/>
    <col min="16133" max="16384" width="11.42578125" style="725"/>
  </cols>
  <sheetData>
    <row r="1" spans="2:14" x14ac:dyDescent="0.25">
      <c r="B1" s="717"/>
      <c r="C1" s="1344"/>
      <c r="D1" s="1344"/>
      <c r="E1" s="1344"/>
      <c r="F1" s="1344"/>
      <c r="G1" s="1344"/>
      <c r="H1" s="726"/>
      <c r="I1" s="726"/>
      <c r="J1" s="717"/>
      <c r="K1" s="717"/>
      <c r="L1" s="717"/>
      <c r="M1" s="717"/>
    </row>
    <row r="2" spans="2:14" ht="35.25" customHeight="1" x14ac:dyDescent="0.25">
      <c r="B2" s="717"/>
      <c r="C2" s="1274"/>
      <c r="D2" s="1274"/>
      <c r="E2" s="1274"/>
      <c r="F2" s="1274"/>
      <c r="G2" s="1274"/>
      <c r="H2" s="726"/>
      <c r="I2" s="726"/>
      <c r="J2" s="717"/>
      <c r="K2" s="717"/>
      <c r="L2" s="717"/>
      <c r="M2" s="717"/>
    </row>
    <row r="3" spans="2:14" ht="24" customHeight="1" x14ac:dyDescent="0.25">
      <c r="B3" s="1472" t="s">
        <v>148</v>
      </c>
      <c r="C3" s="1472"/>
      <c r="D3" s="1472"/>
      <c r="E3" s="1472"/>
      <c r="F3" s="1472"/>
      <c r="G3" s="1472"/>
      <c r="H3" s="1472"/>
      <c r="I3" s="1472"/>
      <c r="J3" s="1472"/>
      <c r="K3" s="1472"/>
      <c r="L3" s="1472"/>
      <c r="M3" s="1472"/>
      <c r="N3" s="1472"/>
    </row>
    <row r="4" spans="2:14" x14ac:dyDescent="0.25">
      <c r="B4" s="717"/>
      <c r="C4" s="717"/>
      <c r="D4" s="726"/>
      <c r="E4" s="726"/>
      <c r="F4" s="717"/>
      <c r="G4" s="717"/>
      <c r="H4" s="726"/>
      <c r="I4" s="726"/>
      <c r="J4" s="717"/>
      <c r="K4" s="717"/>
      <c r="L4" s="717"/>
      <c r="M4" s="717"/>
    </row>
    <row r="5" spans="2:14" ht="24.75" customHeight="1" x14ac:dyDescent="0.25">
      <c r="B5" s="1473" t="s">
        <v>36</v>
      </c>
      <c r="C5" s="1473"/>
      <c r="D5" s="1473"/>
      <c r="E5" s="1473"/>
      <c r="F5" s="1473"/>
      <c r="G5" s="1473"/>
      <c r="H5" s="1473"/>
      <c r="I5" s="1473"/>
      <c r="J5" s="1473"/>
      <c r="K5" s="1473"/>
      <c r="L5" s="1473"/>
      <c r="M5" s="1473"/>
      <c r="N5" s="1473"/>
    </row>
    <row r="6" spans="2:14" ht="22.5" customHeight="1" x14ac:dyDescent="0.25">
      <c r="B6" s="1473" t="s">
        <v>847</v>
      </c>
      <c r="C6" s="1473"/>
      <c r="D6" s="1473"/>
      <c r="E6" s="1473"/>
      <c r="F6" s="1473"/>
      <c r="G6" s="1473"/>
      <c r="H6" s="1473"/>
      <c r="I6" s="1473"/>
      <c r="J6" s="1473"/>
      <c r="K6" s="1473"/>
      <c r="L6" s="1473"/>
      <c r="M6" s="1473"/>
      <c r="N6" s="1473"/>
    </row>
    <row r="7" spans="2:14" x14ac:dyDescent="0.25">
      <c r="B7" s="1474" t="s">
        <v>11</v>
      </c>
      <c r="C7" s="1474"/>
      <c r="D7" s="1474"/>
      <c r="E7" s="1474"/>
      <c r="F7" s="1474"/>
      <c r="G7" s="1474"/>
      <c r="H7" s="1474"/>
      <c r="I7" s="1474"/>
      <c r="J7" s="1474"/>
      <c r="K7" s="1474"/>
      <c r="L7" s="1474"/>
      <c r="M7" s="1474"/>
      <c r="N7" s="1474"/>
    </row>
    <row r="8" spans="2:14" ht="40.5" customHeight="1" x14ac:dyDescent="0.25">
      <c r="B8" s="717"/>
      <c r="C8" s="727"/>
      <c r="D8" s="727"/>
      <c r="E8" s="727"/>
      <c r="F8" s="727"/>
      <c r="G8" s="727"/>
      <c r="H8" s="727"/>
      <c r="I8" s="727"/>
      <c r="J8" s="727"/>
      <c r="K8" s="727"/>
      <c r="L8" s="727"/>
      <c r="M8" s="727"/>
    </row>
    <row r="9" spans="2:14" x14ac:dyDescent="0.25">
      <c r="B9" s="717"/>
      <c r="C9" s="727"/>
      <c r="D9" s="727"/>
      <c r="E9" s="727"/>
      <c r="F9" s="727"/>
      <c r="G9" s="727"/>
      <c r="H9" s="727"/>
      <c r="I9" s="727"/>
      <c r="J9" s="727"/>
      <c r="K9" s="727"/>
      <c r="L9" s="727"/>
      <c r="M9" s="727"/>
    </row>
    <row r="10" spans="2:14" s="740" customFormat="1" ht="24" customHeight="1" x14ac:dyDescent="0.25">
      <c r="B10" s="1470" t="s">
        <v>126</v>
      </c>
      <c r="C10" s="1470" t="s">
        <v>25</v>
      </c>
      <c r="D10" s="1471" t="s">
        <v>114</v>
      </c>
      <c r="E10" s="1475" t="s">
        <v>26</v>
      </c>
      <c r="F10" s="1471" t="s">
        <v>109</v>
      </c>
      <c r="G10" s="1477" t="s">
        <v>110</v>
      </c>
      <c r="H10" s="1477" t="s">
        <v>24</v>
      </c>
      <c r="I10" s="1478" t="s">
        <v>111</v>
      </c>
      <c r="J10" s="1477" t="s">
        <v>27</v>
      </c>
      <c r="K10" s="1471" t="s">
        <v>28</v>
      </c>
      <c r="L10" s="1470" t="s">
        <v>112</v>
      </c>
      <c r="M10" s="1470" t="s">
        <v>113</v>
      </c>
      <c r="N10" s="1470" t="s">
        <v>125</v>
      </c>
    </row>
    <row r="11" spans="2:14" s="740" customFormat="1" ht="56.25" customHeight="1" x14ac:dyDescent="0.25">
      <c r="B11" s="1470"/>
      <c r="C11" s="1470"/>
      <c r="D11" s="1471"/>
      <c r="E11" s="1476"/>
      <c r="F11" s="1471"/>
      <c r="G11" s="1477"/>
      <c r="H11" s="1477"/>
      <c r="I11" s="1479"/>
      <c r="J11" s="1477"/>
      <c r="K11" s="1471"/>
      <c r="L11" s="1470"/>
      <c r="M11" s="1470"/>
      <c r="N11" s="1470"/>
    </row>
    <row r="12" spans="2:14" ht="25.5" customHeight="1" x14ac:dyDescent="0.25">
      <c r="B12" s="723">
        <v>1000</v>
      </c>
      <c r="C12" s="813" t="s">
        <v>29</v>
      </c>
      <c r="D12" s="722">
        <v>37467800</v>
      </c>
      <c r="E12" s="9">
        <v>3249671</v>
      </c>
      <c r="F12" s="722">
        <v>40717471</v>
      </c>
      <c r="G12" s="722">
        <v>36980201</v>
      </c>
      <c r="H12" s="722">
        <v>3737270</v>
      </c>
      <c r="I12" s="722">
        <v>36980201</v>
      </c>
      <c r="J12" s="9">
        <v>0</v>
      </c>
      <c r="K12" s="9">
        <v>3737270</v>
      </c>
      <c r="L12" s="722">
        <v>36980201</v>
      </c>
      <c r="M12" s="869">
        <v>36980201</v>
      </c>
      <c r="N12" s="9">
        <v>3737270</v>
      </c>
    </row>
    <row r="13" spans="2:14" ht="25.5" customHeight="1" x14ac:dyDescent="0.25">
      <c r="B13" s="723">
        <v>2000</v>
      </c>
      <c r="C13" s="813" t="s">
        <v>30</v>
      </c>
      <c r="D13" s="722">
        <v>2681650</v>
      </c>
      <c r="E13" s="9">
        <v>881268</v>
      </c>
      <c r="F13" s="722">
        <v>3562918</v>
      </c>
      <c r="G13" s="722">
        <v>1753340</v>
      </c>
      <c r="H13" s="722">
        <v>1809578</v>
      </c>
      <c r="I13" s="722">
        <v>1753340</v>
      </c>
      <c r="J13" s="9">
        <v>0</v>
      </c>
      <c r="K13" s="722">
        <v>1809578</v>
      </c>
      <c r="L13" s="722">
        <v>1753340</v>
      </c>
      <c r="M13" s="869">
        <v>1752852</v>
      </c>
      <c r="N13" s="9">
        <v>1809578</v>
      </c>
    </row>
    <row r="14" spans="2:14" ht="25.5" customHeight="1" x14ac:dyDescent="0.25">
      <c r="B14" s="723">
        <v>3000</v>
      </c>
      <c r="C14" s="813" t="s">
        <v>31</v>
      </c>
      <c r="D14" s="6">
        <v>12870622</v>
      </c>
      <c r="E14" s="9">
        <v>1443527</v>
      </c>
      <c r="F14" s="722">
        <v>14314149</v>
      </c>
      <c r="G14" s="722">
        <v>9011017</v>
      </c>
      <c r="H14" s="722">
        <v>5303132</v>
      </c>
      <c r="I14" s="722">
        <v>9011017</v>
      </c>
      <c r="J14" s="9">
        <v>0</v>
      </c>
      <c r="K14" s="722">
        <v>5303132</v>
      </c>
      <c r="L14" s="722">
        <v>9011017</v>
      </c>
      <c r="M14" s="869">
        <v>8997995</v>
      </c>
      <c r="N14" s="9">
        <v>5303132</v>
      </c>
    </row>
    <row r="15" spans="2:14" ht="30.75" customHeight="1" x14ac:dyDescent="0.25">
      <c r="B15" s="723">
        <v>4000</v>
      </c>
      <c r="C15" s="813" t="s">
        <v>32</v>
      </c>
      <c r="D15" s="722">
        <v>51470220</v>
      </c>
      <c r="E15" s="9">
        <v>-10554439</v>
      </c>
      <c r="F15" s="722">
        <v>40915781</v>
      </c>
      <c r="G15" s="9">
        <v>17803475</v>
      </c>
      <c r="H15" s="722">
        <v>23112306</v>
      </c>
      <c r="I15" s="9">
        <v>17803475</v>
      </c>
      <c r="J15" s="8">
        <v>0</v>
      </c>
      <c r="K15" s="722">
        <v>23112306</v>
      </c>
      <c r="L15" s="9">
        <v>17803475</v>
      </c>
      <c r="M15" s="521">
        <v>17803475</v>
      </c>
      <c r="N15" s="9">
        <v>23112306</v>
      </c>
    </row>
    <row r="16" spans="2:14" ht="30.75" customHeight="1" x14ac:dyDescent="0.25">
      <c r="B16" s="723">
        <v>5000</v>
      </c>
      <c r="C16" s="813" t="s">
        <v>46</v>
      </c>
      <c r="D16" s="722">
        <v>1170486</v>
      </c>
      <c r="E16" s="9">
        <v>0</v>
      </c>
      <c r="F16" s="722">
        <v>1170486</v>
      </c>
      <c r="G16" s="9">
        <v>7500</v>
      </c>
      <c r="H16" s="722">
        <v>1162986</v>
      </c>
      <c r="I16" s="9">
        <v>7500</v>
      </c>
      <c r="J16" s="8">
        <v>0</v>
      </c>
      <c r="K16" s="722">
        <v>1162986</v>
      </c>
      <c r="L16" s="9">
        <v>7500</v>
      </c>
      <c r="M16" s="521">
        <v>7500</v>
      </c>
      <c r="N16" s="371">
        <v>1162986</v>
      </c>
    </row>
    <row r="17" spans="2:14" ht="30.75" customHeight="1" x14ac:dyDescent="0.25">
      <c r="B17" s="723">
        <v>7000</v>
      </c>
      <c r="C17" s="813" t="s">
        <v>45</v>
      </c>
      <c r="D17" s="8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</row>
    <row r="18" spans="2:14" s="742" customFormat="1" ht="33.75" customHeight="1" x14ac:dyDescent="0.25">
      <c r="B18" s="741"/>
      <c r="C18" s="720" t="s">
        <v>33</v>
      </c>
      <c r="D18" s="30">
        <v>105660778</v>
      </c>
      <c r="E18" s="454">
        <v>-4979973</v>
      </c>
      <c r="F18" s="30">
        <v>100680805</v>
      </c>
      <c r="G18" s="30">
        <v>65555533</v>
      </c>
      <c r="H18" s="30">
        <v>35125272</v>
      </c>
      <c r="I18" s="30">
        <v>65555533</v>
      </c>
      <c r="J18" s="417">
        <v>0</v>
      </c>
      <c r="K18" s="30">
        <v>35125272</v>
      </c>
      <c r="L18" s="30">
        <v>65555533</v>
      </c>
      <c r="M18" s="30">
        <v>65542023</v>
      </c>
      <c r="N18" s="30">
        <v>35125272</v>
      </c>
    </row>
    <row r="19" spans="2:14" x14ac:dyDescent="0.25">
      <c r="B19" s="717"/>
      <c r="C19" s="715"/>
      <c r="D19" s="14"/>
      <c r="E19" s="14"/>
      <c r="F19" s="31"/>
      <c r="G19" s="716"/>
      <c r="H19" s="918"/>
      <c r="I19" s="918"/>
      <c r="J19" s="919"/>
      <c r="K19" s="717"/>
      <c r="L19" s="717"/>
      <c r="M19" s="920"/>
    </row>
    <row r="22" spans="2:14" x14ac:dyDescent="0.25">
      <c r="B22" s="717"/>
      <c r="C22" s="715"/>
      <c r="D22" s="14"/>
      <c r="E22" s="14"/>
      <c r="F22" s="31"/>
      <c r="G22" s="716"/>
      <c r="H22" s="32"/>
      <c r="I22" s="32"/>
      <c r="J22" s="32"/>
      <c r="K22" s="717"/>
      <c r="L22" s="717"/>
    </row>
    <row r="23" spans="2:14" x14ac:dyDescent="0.25">
      <c r="B23" s="717"/>
      <c r="C23" s="715"/>
      <c r="D23" s="14"/>
      <c r="E23" s="14"/>
      <c r="F23" s="31"/>
      <c r="G23" s="716"/>
      <c r="H23" s="918"/>
      <c r="I23" s="921"/>
      <c r="J23" s="32"/>
      <c r="K23" s="717" t="s">
        <v>13</v>
      </c>
      <c r="L23" s="717"/>
      <c r="M23" s="717"/>
    </row>
    <row r="24" spans="2:14" x14ac:dyDescent="0.25">
      <c r="B24" s="717"/>
      <c r="C24" s="922"/>
      <c r="D24" s="14"/>
      <c r="E24" s="14"/>
      <c r="F24" s="31"/>
      <c r="G24" s="716"/>
      <c r="H24" s="17"/>
      <c r="I24" s="5"/>
      <c r="J24" s="33"/>
      <c r="K24" s="717"/>
      <c r="L24" s="717"/>
      <c r="M24" s="717"/>
    </row>
    <row r="25" spans="2:14" x14ac:dyDescent="0.25">
      <c r="B25" s="717"/>
      <c r="C25" s="715"/>
      <c r="D25" s="14"/>
      <c r="E25" s="14"/>
      <c r="F25" s="33"/>
      <c r="G25" s="717"/>
      <c r="H25" s="16"/>
      <c r="J25" s="33"/>
      <c r="K25" s="717"/>
      <c r="L25" s="717"/>
      <c r="M25" s="717"/>
    </row>
    <row r="26" spans="2:14" x14ac:dyDescent="0.25">
      <c r="B26" s="717"/>
      <c r="C26" s="716"/>
      <c r="D26" s="14"/>
      <c r="E26" s="14"/>
      <c r="F26" s="33"/>
      <c r="G26" s="717"/>
      <c r="H26" s="728"/>
      <c r="I26" s="728"/>
      <c r="J26" s="33"/>
      <c r="K26" s="717"/>
      <c r="L26" s="717"/>
      <c r="M26" s="717"/>
    </row>
    <row r="27" spans="2:14" x14ac:dyDescent="0.25">
      <c r="B27" s="717"/>
      <c r="C27" s="715"/>
      <c r="D27" s="14"/>
      <c r="E27" s="14"/>
      <c r="F27" s="33"/>
      <c r="G27" s="717"/>
      <c r="H27" s="728"/>
      <c r="I27" s="728"/>
      <c r="J27" s="33"/>
      <c r="K27" s="717"/>
      <c r="L27" s="717"/>
      <c r="M27" s="717"/>
    </row>
    <row r="28" spans="2:14" x14ac:dyDescent="0.25">
      <c r="B28" s="717"/>
      <c r="C28" s="715"/>
      <c r="D28" s="14"/>
      <c r="E28" s="14"/>
      <c r="F28" s="33"/>
      <c r="G28" s="717"/>
      <c r="H28" s="728"/>
      <c r="I28" s="728"/>
      <c r="J28" s="33"/>
      <c r="K28" s="717"/>
      <c r="L28" s="717"/>
      <c r="M28" s="717"/>
    </row>
    <row r="29" spans="2:14" x14ac:dyDescent="0.25">
      <c r="B29" s="717"/>
      <c r="C29" s="716"/>
      <c r="D29" s="17"/>
      <c r="E29" s="17"/>
      <c r="F29" s="31"/>
      <c r="G29" s="714"/>
      <c r="H29" s="16"/>
      <c r="I29" s="16"/>
      <c r="J29" s="33"/>
      <c r="K29" s="717"/>
      <c r="L29" s="717"/>
      <c r="M29" s="717"/>
    </row>
    <row r="30" spans="2:14" x14ac:dyDescent="0.25">
      <c r="B30" s="717"/>
      <c r="C30" s="714"/>
      <c r="D30" s="34"/>
      <c r="E30" s="34"/>
      <c r="F30" s="33"/>
      <c r="G30" s="716"/>
      <c r="H30" s="728"/>
      <c r="I30" s="728"/>
      <c r="J30" s="33"/>
      <c r="K30" s="717"/>
      <c r="L30" s="717"/>
      <c r="M30" s="717"/>
    </row>
    <row r="31" spans="2:14" x14ac:dyDescent="0.25">
      <c r="B31" s="717"/>
      <c r="C31" s="716"/>
      <c r="D31" s="34"/>
      <c r="E31" s="34"/>
      <c r="F31" s="33"/>
      <c r="G31" s="717"/>
      <c r="H31" s="14"/>
      <c r="I31" s="14"/>
      <c r="J31" s="33"/>
      <c r="K31" s="717"/>
      <c r="L31" s="717"/>
      <c r="M31" s="717"/>
    </row>
    <row r="32" spans="2:14" x14ac:dyDescent="0.25">
      <c r="B32" s="717"/>
      <c r="C32" s="715"/>
      <c r="D32" s="14"/>
      <c r="E32" s="14"/>
      <c r="F32" s="33"/>
      <c r="G32" s="716"/>
      <c r="H32" s="14"/>
      <c r="I32" s="14"/>
      <c r="J32" s="33"/>
      <c r="K32" s="717"/>
      <c r="L32" s="717"/>
      <c r="M32" s="717"/>
    </row>
    <row r="33" spans="2:13" x14ac:dyDescent="0.25">
      <c r="B33" s="717"/>
      <c r="C33" s="715"/>
      <c r="D33" s="14"/>
      <c r="E33" s="14"/>
      <c r="F33" s="33"/>
      <c r="G33" s="717"/>
      <c r="H33" s="14"/>
      <c r="I33" s="14"/>
      <c r="J33" s="33"/>
      <c r="K33" s="717"/>
      <c r="L33" s="717"/>
      <c r="M33" s="717"/>
    </row>
    <row r="34" spans="2:13" x14ac:dyDescent="0.25">
      <c r="B34" s="717"/>
      <c r="C34" s="715"/>
      <c r="D34" s="14"/>
      <c r="E34" s="14"/>
      <c r="F34" s="31"/>
      <c r="G34" s="717"/>
      <c r="H34" s="14"/>
      <c r="I34" s="14"/>
      <c r="J34" s="33"/>
      <c r="K34" s="717"/>
      <c r="L34" s="717"/>
      <c r="M34" s="717"/>
    </row>
    <row r="41" spans="2:13" s="1271" customFormat="1" x14ac:dyDescent="0.25">
      <c r="B41" s="1266"/>
      <c r="C41" s="1267"/>
      <c r="D41" s="1268"/>
      <c r="E41" s="1268"/>
      <c r="F41" s="1269"/>
      <c r="G41" s="1269"/>
      <c r="H41" s="1270"/>
      <c r="I41" s="1270"/>
      <c r="J41" s="1266"/>
      <c r="K41" s="1266"/>
      <c r="L41" s="1266"/>
      <c r="M41" s="1266"/>
    </row>
    <row r="42" spans="2:13" s="1271" customFormat="1" x14ac:dyDescent="0.25"/>
  </sheetData>
  <mergeCells count="18">
    <mergeCell ref="N10:N11"/>
    <mergeCell ref="H10:H11"/>
    <mergeCell ref="I10:I11"/>
    <mergeCell ref="J10:J11"/>
    <mergeCell ref="K10:K11"/>
    <mergeCell ref="B10:B11"/>
    <mergeCell ref="C10:C11"/>
    <mergeCell ref="D10:D11"/>
    <mergeCell ref="C1:G1"/>
    <mergeCell ref="B3:N3"/>
    <mergeCell ref="B5:N5"/>
    <mergeCell ref="B6:N6"/>
    <mergeCell ref="B7:N7"/>
    <mergeCell ref="E10:E11"/>
    <mergeCell ref="F10:F11"/>
    <mergeCell ref="L10:L11"/>
    <mergeCell ref="M10:M11"/>
    <mergeCell ref="G10:G11"/>
  </mergeCells>
  <pageMargins left="0.23622047244094491" right="0.23622047244094491" top="0.74803149606299213" bottom="0.74803149606299213" header="0.31496062992125984" footer="0.31496062992125984"/>
  <pageSetup paperSize="7" scale="5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J230"/>
  <sheetViews>
    <sheetView showGridLines="0" zoomScale="70" zoomScaleNormal="70" zoomScaleSheetLayoutView="70" workbookViewId="0">
      <selection sqref="A1:I1"/>
    </sheetView>
  </sheetViews>
  <sheetFormatPr baseColWidth="10" defaultRowHeight="15" x14ac:dyDescent="0.25"/>
  <cols>
    <col min="1" max="1" width="4.85546875" style="662" customWidth="1"/>
    <col min="2" max="2" width="61.28515625" style="786" customWidth="1"/>
    <col min="3" max="3" width="20.42578125" style="662" customWidth="1"/>
    <col min="4" max="4" width="16.28515625" style="656" customWidth="1"/>
    <col min="5" max="5" width="16.28515625" style="656" bestFit="1" customWidth="1"/>
    <col min="6" max="6" width="19.140625" style="662" customWidth="1"/>
    <col min="7" max="8" width="21.140625" style="662" bestFit="1" customWidth="1"/>
    <col min="9" max="9" width="19.140625" style="662" bestFit="1" customWidth="1"/>
    <col min="10" max="10" width="0.7109375" style="662" customWidth="1"/>
    <col min="11" max="110" width="11.42578125" style="662" customWidth="1"/>
    <col min="111" max="111" width="15.140625" style="662" customWidth="1"/>
    <col min="112" max="112" width="60.42578125" style="662" customWidth="1"/>
    <col min="113" max="115" width="19.85546875" style="662" customWidth="1"/>
    <col min="116" max="116" width="23.5703125" style="662" customWidth="1"/>
    <col min="117" max="117" width="20.140625" style="662" customWidth="1"/>
    <col min="118" max="118" width="18.7109375" style="662" customWidth="1"/>
    <col min="119" max="119" width="14.140625" style="662" customWidth="1"/>
    <col min="120" max="120" width="11.5703125" style="662" bestFit="1" customWidth="1"/>
    <col min="121" max="175" width="11.42578125" style="662"/>
    <col min="176" max="176" width="2.7109375" style="662" customWidth="1"/>
    <col min="177" max="177" width="9.85546875" style="662" customWidth="1"/>
    <col min="178" max="178" width="54.140625" style="662" customWidth="1"/>
    <col min="179" max="179" width="15.7109375" style="662" customWidth="1"/>
    <col min="180" max="180" width="13.7109375" style="662" customWidth="1"/>
    <col min="181" max="181" width="15.140625" style="662" customWidth="1"/>
    <col min="182" max="182" width="14.7109375" style="662" customWidth="1"/>
    <col min="183" max="183" width="17.42578125" style="662" customWidth="1"/>
    <col min="184" max="184" width="15.140625" style="662" customWidth="1"/>
    <col min="185" max="185" width="11.85546875" style="662" customWidth="1"/>
    <col min="186" max="186" width="3.85546875" style="662" customWidth="1"/>
    <col min="187" max="187" width="19.5703125" style="662" customWidth="1"/>
    <col min="188" max="188" width="17.140625" style="662" customWidth="1"/>
    <col min="189" max="189" width="17.28515625" style="662" customWidth="1"/>
    <col min="190" max="190" width="19.140625" style="662" customWidth="1"/>
    <col min="191" max="191" width="17.7109375" style="662" customWidth="1"/>
    <col min="192" max="192" width="14.5703125" style="662" bestFit="1" customWidth="1"/>
    <col min="193" max="193" width="14.140625" style="662" customWidth="1"/>
    <col min="194" max="194" width="13.28515625" style="662" customWidth="1"/>
    <col min="195" max="195" width="14.42578125" style="662" customWidth="1"/>
    <col min="196" max="196" width="16.7109375" style="662" customWidth="1"/>
    <col min="197" max="197" width="16" style="662" customWidth="1"/>
    <col min="198" max="198" width="16.140625" style="662" customWidth="1"/>
    <col min="199" max="200" width="14.28515625" style="662" customWidth="1"/>
    <col min="201" max="201" width="13.85546875" style="662" customWidth="1"/>
    <col min="202" max="202" width="13.5703125" style="662" customWidth="1"/>
    <col min="203" max="203" width="13.85546875" style="662" customWidth="1"/>
    <col min="204" max="205" width="16.140625" style="662" customWidth="1"/>
    <col min="206" max="206" width="11.5703125" style="662" customWidth="1"/>
    <col min="207" max="207" width="5.28515625" style="662" customWidth="1"/>
    <col min="208" max="208" width="18.140625" style="662" customWidth="1"/>
    <col min="209" max="209" width="16.85546875" style="662" customWidth="1"/>
    <col min="210" max="366" width="11.42578125" style="662" customWidth="1"/>
    <col min="367" max="367" width="15.140625" style="662" customWidth="1"/>
    <col min="368" max="368" width="60.42578125" style="662" customWidth="1"/>
    <col min="369" max="371" width="19.85546875" style="662" customWidth="1"/>
    <col min="372" max="372" width="23.5703125" style="662" customWidth="1"/>
    <col min="373" max="373" width="20.140625" style="662" customWidth="1"/>
    <col min="374" max="374" width="18.7109375" style="662" customWidth="1"/>
    <col min="375" max="375" width="14.140625" style="662" customWidth="1"/>
    <col min="376" max="376" width="11.5703125" style="662" bestFit="1" customWidth="1"/>
    <col min="377" max="431" width="11.42578125" style="662"/>
    <col min="432" max="432" width="2.7109375" style="662" customWidth="1"/>
    <col min="433" max="433" width="9.85546875" style="662" customWidth="1"/>
    <col min="434" max="434" width="54.140625" style="662" customWidth="1"/>
    <col min="435" max="435" width="15.7109375" style="662" customWidth="1"/>
    <col min="436" max="436" width="13.7109375" style="662" customWidth="1"/>
    <col min="437" max="437" width="15.140625" style="662" customWidth="1"/>
    <col min="438" max="438" width="14.7109375" style="662" customWidth="1"/>
    <col min="439" max="439" width="17.42578125" style="662" customWidth="1"/>
    <col min="440" max="440" width="15.140625" style="662" customWidth="1"/>
    <col min="441" max="441" width="11.85546875" style="662" customWidth="1"/>
    <col min="442" max="442" width="3.85546875" style="662" customWidth="1"/>
    <col min="443" max="443" width="19.5703125" style="662" customWidth="1"/>
    <col min="444" max="444" width="17.140625" style="662" customWidth="1"/>
    <col min="445" max="445" width="17.28515625" style="662" customWidth="1"/>
    <col min="446" max="446" width="19.140625" style="662" customWidth="1"/>
    <col min="447" max="447" width="17.7109375" style="662" customWidth="1"/>
    <col min="448" max="448" width="14.5703125" style="662" bestFit="1" customWidth="1"/>
    <col min="449" max="449" width="14.140625" style="662" customWidth="1"/>
    <col min="450" max="450" width="13.28515625" style="662" customWidth="1"/>
    <col min="451" max="451" width="14.42578125" style="662" customWidth="1"/>
    <col min="452" max="452" width="16.7109375" style="662" customWidth="1"/>
    <col min="453" max="453" width="16" style="662" customWidth="1"/>
    <col min="454" max="454" width="16.140625" style="662" customWidth="1"/>
    <col min="455" max="456" width="14.28515625" style="662" customWidth="1"/>
    <col min="457" max="457" width="13.85546875" style="662" customWidth="1"/>
    <col min="458" max="458" width="13.5703125" style="662" customWidth="1"/>
    <col min="459" max="459" width="13.85546875" style="662" customWidth="1"/>
    <col min="460" max="461" width="16.140625" style="662" customWidth="1"/>
    <col min="462" max="462" width="11.5703125" style="662" customWidth="1"/>
    <col min="463" max="463" width="5.28515625" style="662" customWidth="1"/>
    <col min="464" max="464" width="18.140625" style="662" customWidth="1"/>
    <col min="465" max="465" width="16.85546875" style="662" customWidth="1"/>
    <col min="466" max="622" width="11.42578125" style="662" customWidth="1"/>
    <col min="623" max="623" width="15.140625" style="662" customWidth="1"/>
    <col min="624" max="624" width="60.42578125" style="662" customWidth="1"/>
    <col min="625" max="627" width="19.85546875" style="662" customWidth="1"/>
    <col min="628" max="628" width="23.5703125" style="662" customWidth="1"/>
    <col min="629" max="629" width="20.140625" style="662" customWidth="1"/>
    <col min="630" max="630" width="18.7109375" style="662" customWidth="1"/>
    <col min="631" max="631" width="14.140625" style="662" customWidth="1"/>
    <col min="632" max="632" width="11.5703125" style="662" bestFit="1" customWidth="1"/>
    <col min="633" max="687" width="11.42578125" style="662"/>
    <col min="688" max="688" width="2.7109375" style="662" customWidth="1"/>
    <col min="689" max="689" width="9.85546875" style="662" customWidth="1"/>
    <col min="690" max="690" width="54.140625" style="662" customWidth="1"/>
    <col min="691" max="691" width="15.7109375" style="662" customWidth="1"/>
    <col min="692" max="692" width="13.7109375" style="662" customWidth="1"/>
    <col min="693" max="693" width="15.140625" style="662" customWidth="1"/>
    <col min="694" max="694" width="14.7109375" style="662" customWidth="1"/>
    <col min="695" max="695" width="17.42578125" style="662" customWidth="1"/>
    <col min="696" max="696" width="15.140625" style="662" customWidth="1"/>
    <col min="697" max="697" width="11.85546875" style="662" customWidth="1"/>
    <col min="698" max="698" width="3.85546875" style="662" customWidth="1"/>
    <col min="699" max="699" width="19.5703125" style="662" customWidth="1"/>
    <col min="700" max="700" width="17.140625" style="662" customWidth="1"/>
    <col min="701" max="701" width="17.28515625" style="662" customWidth="1"/>
    <col min="702" max="702" width="19.140625" style="662" customWidth="1"/>
    <col min="703" max="703" width="17.7109375" style="662" customWidth="1"/>
    <col min="704" max="704" width="14.5703125" style="662" bestFit="1" customWidth="1"/>
    <col min="705" max="705" width="14.140625" style="662" customWidth="1"/>
    <col min="706" max="706" width="13.28515625" style="662" customWidth="1"/>
    <col min="707" max="707" width="14.42578125" style="662" customWidth="1"/>
    <col min="708" max="708" width="16.7109375" style="662" customWidth="1"/>
    <col min="709" max="709" width="16" style="662" customWidth="1"/>
    <col min="710" max="710" width="16.140625" style="662" customWidth="1"/>
    <col min="711" max="712" width="14.28515625" style="662" customWidth="1"/>
    <col min="713" max="713" width="13.85546875" style="662" customWidth="1"/>
    <col min="714" max="714" width="13.5703125" style="662" customWidth="1"/>
    <col min="715" max="715" width="13.85546875" style="662" customWidth="1"/>
    <col min="716" max="717" width="16.140625" style="662" customWidth="1"/>
    <col min="718" max="718" width="11.5703125" style="662" customWidth="1"/>
    <col min="719" max="719" width="5.28515625" style="662" customWidth="1"/>
    <col min="720" max="720" width="18.140625" style="662" customWidth="1"/>
    <col min="721" max="721" width="16.85546875" style="662" customWidth="1"/>
    <col min="722" max="878" width="11.42578125" style="662" customWidth="1"/>
    <col min="879" max="879" width="15.140625" style="662" customWidth="1"/>
    <col min="880" max="880" width="60.42578125" style="662" customWidth="1"/>
    <col min="881" max="883" width="19.85546875" style="662" customWidth="1"/>
    <col min="884" max="884" width="23.5703125" style="662" customWidth="1"/>
    <col min="885" max="885" width="20.140625" style="662" customWidth="1"/>
    <col min="886" max="886" width="18.7109375" style="662" customWidth="1"/>
    <col min="887" max="887" width="14.140625" style="662" customWidth="1"/>
    <col min="888" max="888" width="11.5703125" style="662" bestFit="1" customWidth="1"/>
    <col min="889" max="943" width="11.42578125" style="662"/>
    <col min="944" max="944" width="2.7109375" style="662" customWidth="1"/>
    <col min="945" max="945" width="9.85546875" style="662" customWidth="1"/>
    <col min="946" max="946" width="54.140625" style="662" customWidth="1"/>
    <col min="947" max="947" width="15.7109375" style="662" customWidth="1"/>
    <col min="948" max="948" width="13.7109375" style="662" customWidth="1"/>
    <col min="949" max="949" width="15.140625" style="662" customWidth="1"/>
    <col min="950" max="950" width="14.7109375" style="662" customWidth="1"/>
    <col min="951" max="951" width="17.42578125" style="662" customWidth="1"/>
    <col min="952" max="952" width="15.140625" style="662" customWidth="1"/>
    <col min="953" max="953" width="11.85546875" style="662" customWidth="1"/>
    <col min="954" max="954" width="3.85546875" style="662" customWidth="1"/>
    <col min="955" max="955" width="19.5703125" style="662" customWidth="1"/>
    <col min="956" max="956" width="17.140625" style="662" customWidth="1"/>
    <col min="957" max="957" width="17.28515625" style="662" customWidth="1"/>
    <col min="958" max="958" width="19.140625" style="662" customWidth="1"/>
    <col min="959" max="959" width="17.7109375" style="662" customWidth="1"/>
    <col min="960" max="960" width="14.5703125" style="662" bestFit="1" customWidth="1"/>
    <col min="961" max="961" width="14.140625" style="662" customWidth="1"/>
    <col min="962" max="962" width="13.28515625" style="662" customWidth="1"/>
    <col min="963" max="963" width="14.42578125" style="662" customWidth="1"/>
    <col min="964" max="964" width="16.7109375" style="662" customWidth="1"/>
    <col min="965" max="965" width="16" style="662" customWidth="1"/>
    <col min="966" max="966" width="16.140625" style="662" customWidth="1"/>
    <col min="967" max="968" width="14.28515625" style="662" customWidth="1"/>
    <col min="969" max="969" width="13.85546875" style="662" customWidth="1"/>
    <col min="970" max="970" width="13.5703125" style="662" customWidth="1"/>
    <col min="971" max="971" width="13.85546875" style="662" customWidth="1"/>
    <col min="972" max="973" width="16.140625" style="662" customWidth="1"/>
    <col min="974" max="974" width="11.5703125" style="662" customWidth="1"/>
    <col min="975" max="975" width="5.28515625" style="662" customWidth="1"/>
    <col min="976" max="976" width="18.140625" style="662" customWidth="1"/>
    <col min="977" max="977" width="16.85546875" style="662" customWidth="1"/>
    <col min="978" max="1134" width="11.42578125" style="662" customWidth="1"/>
    <col min="1135" max="1135" width="15.140625" style="662" customWidth="1"/>
    <col min="1136" max="1136" width="60.42578125" style="662" customWidth="1"/>
    <col min="1137" max="1139" width="19.85546875" style="662" customWidth="1"/>
    <col min="1140" max="1140" width="23.5703125" style="662" customWidth="1"/>
    <col min="1141" max="1141" width="20.140625" style="662" customWidth="1"/>
    <col min="1142" max="1142" width="18.7109375" style="662" customWidth="1"/>
    <col min="1143" max="1143" width="14.140625" style="662" customWidth="1"/>
    <col min="1144" max="1144" width="11.5703125" style="662" bestFit="1" customWidth="1"/>
    <col min="1145" max="1199" width="11.42578125" style="662"/>
    <col min="1200" max="1200" width="2.7109375" style="662" customWidth="1"/>
    <col min="1201" max="1201" width="9.85546875" style="662" customWidth="1"/>
    <col min="1202" max="1202" width="54.140625" style="662" customWidth="1"/>
    <col min="1203" max="1203" width="15.7109375" style="662" customWidth="1"/>
    <col min="1204" max="1204" width="13.7109375" style="662" customWidth="1"/>
    <col min="1205" max="1205" width="15.140625" style="662" customWidth="1"/>
    <col min="1206" max="1206" width="14.7109375" style="662" customWidth="1"/>
    <col min="1207" max="1207" width="17.42578125" style="662" customWidth="1"/>
    <col min="1208" max="1208" width="15.140625" style="662" customWidth="1"/>
    <col min="1209" max="1209" width="11.85546875" style="662" customWidth="1"/>
    <col min="1210" max="1210" width="3.85546875" style="662" customWidth="1"/>
    <col min="1211" max="1211" width="19.5703125" style="662" customWidth="1"/>
    <col min="1212" max="1212" width="17.140625" style="662" customWidth="1"/>
    <col min="1213" max="1213" width="17.28515625" style="662" customWidth="1"/>
    <col min="1214" max="1214" width="19.140625" style="662" customWidth="1"/>
    <col min="1215" max="1215" width="17.7109375" style="662" customWidth="1"/>
    <col min="1216" max="1216" width="14.5703125" style="662" bestFit="1" customWidth="1"/>
    <col min="1217" max="1217" width="14.140625" style="662" customWidth="1"/>
    <col min="1218" max="1218" width="13.28515625" style="662" customWidth="1"/>
    <col min="1219" max="1219" width="14.42578125" style="662" customWidth="1"/>
    <col min="1220" max="1220" width="16.7109375" style="662" customWidth="1"/>
    <col min="1221" max="1221" width="16" style="662" customWidth="1"/>
    <col min="1222" max="1222" width="16.140625" style="662" customWidth="1"/>
    <col min="1223" max="1224" width="14.28515625" style="662" customWidth="1"/>
    <col min="1225" max="1225" width="13.85546875" style="662" customWidth="1"/>
    <col min="1226" max="1226" width="13.5703125" style="662" customWidth="1"/>
    <col min="1227" max="1227" width="13.85546875" style="662" customWidth="1"/>
    <col min="1228" max="1229" width="16.140625" style="662" customWidth="1"/>
    <col min="1230" max="1230" width="11.5703125" style="662" customWidth="1"/>
    <col min="1231" max="1231" width="5.28515625" style="662" customWidth="1"/>
    <col min="1232" max="1232" width="18.140625" style="662" customWidth="1"/>
    <col min="1233" max="1233" width="16.85546875" style="662" customWidth="1"/>
    <col min="1234" max="1390" width="11.42578125" style="662" customWidth="1"/>
    <col min="1391" max="1391" width="15.140625" style="662" customWidth="1"/>
    <col min="1392" max="1392" width="60.42578125" style="662" customWidth="1"/>
    <col min="1393" max="1395" width="19.85546875" style="662" customWidth="1"/>
    <col min="1396" max="1396" width="23.5703125" style="662" customWidth="1"/>
    <col min="1397" max="1397" width="20.140625" style="662" customWidth="1"/>
    <col min="1398" max="1398" width="18.7109375" style="662" customWidth="1"/>
    <col min="1399" max="1399" width="14.140625" style="662" customWidth="1"/>
    <col min="1400" max="1400" width="11.5703125" style="662" bestFit="1" customWidth="1"/>
    <col min="1401" max="1455" width="11.42578125" style="662"/>
    <col min="1456" max="1456" width="2.7109375" style="662" customWidth="1"/>
    <col min="1457" max="1457" width="9.85546875" style="662" customWidth="1"/>
    <col min="1458" max="1458" width="54.140625" style="662" customWidth="1"/>
    <col min="1459" max="1459" width="15.7109375" style="662" customWidth="1"/>
    <col min="1460" max="1460" width="13.7109375" style="662" customWidth="1"/>
    <col min="1461" max="1461" width="15.140625" style="662" customWidth="1"/>
    <col min="1462" max="1462" width="14.7109375" style="662" customWidth="1"/>
    <col min="1463" max="1463" width="17.42578125" style="662" customWidth="1"/>
    <col min="1464" max="1464" width="15.140625" style="662" customWidth="1"/>
    <col min="1465" max="1465" width="11.85546875" style="662" customWidth="1"/>
    <col min="1466" max="1466" width="3.85546875" style="662" customWidth="1"/>
    <col min="1467" max="1467" width="19.5703125" style="662" customWidth="1"/>
    <col min="1468" max="1468" width="17.140625" style="662" customWidth="1"/>
    <col min="1469" max="1469" width="17.28515625" style="662" customWidth="1"/>
    <col min="1470" max="1470" width="19.140625" style="662" customWidth="1"/>
    <col min="1471" max="1471" width="17.7109375" style="662" customWidth="1"/>
    <col min="1472" max="1472" width="14.5703125" style="662" bestFit="1" customWidth="1"/>
    <col min="1473" max="1473" width="14.140625" style="662" customWidth="1"/>
    <col min="1474" max="1474" width="13.28515625" style="662" customWidth="1"/>
    <col min="1475" max="1475" width="14.42578125" style="662" customWidth="1"/>
    <col min="1476" max="1476" width="16.7109375" style="662" customWidth="1"/>
    <col min="1477" max="1477" width="16" style="662" customWidth="1"/>
    <col min="1478" max="1478" width="16.140625" style="662" customWidth="1"/>
    <col min="1479" max="1480" width="14.28515625" style="662" customWidth="1"/>
    <col min="1481" max="1481" width="13.85546875" style="662" customWidth="1"/>
    <col min="1482" max="1482" width="13.5703125" style="662" customWidth="1"/>
    <col min="1483" max="1483" width="13.85546875" style="662" customWidth="1"/>
    <col min="1484" max="1485" width="16.140625" style="662" customWidth="1"/>
    <col min="1486" max="1486" width="11.5703125" style="662" customWidth="1"/>
    <col min="1487" max="1487" width="5.28515625" style="662" customWidth="1"/>
    <col min="1488" max="1488" width="18.140625" style="662" customWidth="1"/>
    <col min="1489" max="1489" width="16.85546875" style="662" customWidth="1"/>
    <col min="1490" max="1646" width="11.42578125" style="662" customWidth="1"/>
    <col min="1647" max="1647" width="15.140625" style="662" customWidth="1"/>
    <col min="1648" max="1648" width="60.42578125" style="662" customWidth="1"/>
    <col min="1649" max="1651" width="19.85546875" style="662" customWidth="1"/>
    <col min="1652" max="1652" width="23.5703125" style="662" customWidth="1"/>
    <col min="1653" max="1653" width="20.140625" style="662" customWidth="1"/>
    <col min="1654" max="1654" width="18.7109375" style="662" customWidth="1"/>
    <col min="1655" max="1655" width="14.140625" style="662" customWidth="1"/>
    <col min="1656" max="1656" width="11.5703125" style="662" bestFit="1" customWidth="1"/>
    <col min="1657" max="1711" width="11.42578125" style="662"/>
    <col min="1712" max="1712" width="2.7109375" style="662" customWidth="1"/>
    <col min="1713" max="1713" width="9.85546875" style="662" customWidth="1"/>
    <col min="1714" max="1714" width="54.140625" style="662" customWidth="1"/>
    <col min="1715" max="1715" width="15.7109375" style="662" customWidth="1"/>
    <col min="1716" max="1716" width="13.7109375" style="662" customWidth="1"/>
    <col min="1717" max="1717" width="15.140625" style="662" customWidth="1"/>
    <col min="1718" max="1718" width="14.7109375" style="662" customWidth="1"/>
    <col min="1719" max="1719" width="17.42578125" style="662" customWidth="1"/>
    <col min="1720" max="1720" width="15.140625" style="662" customWidth="1"/>
    <col min="1721" max="1721" width="11.85546875" style="662" customWidth="1"/>
    <col min="1722" max="1722" width="3.85546875" style="662" customWidth="1"/>
    <col min="1723" max="1723" width="19.5703125" style="662" customWidth="1"/>
    <col min="1724" max="1724" width="17.140625" style="662" customWidth="1"/>
    <col min="1725" max="1725" width="17.28515625" style="662" customWidth="1"/>
    <col min="1726" max="1726" width="19.140625" style="662" customWidth="1"/>
    <col min="1727" max="1727" width="17.7109375" style="662" customWidth="1"/>
    <col min="1728" max="1728" width="14.5703125" style="662" bestFit="1" customWidth="1"/>
    <col min="1729" max="1729" width="14.140625" style="662" customWidth="1"/>
    <col min="1730" max="1730" width="13.28515625" style="662" customWidth="1"/>
    <col min="1731" max="1731" width="14.42578125" style="662" customWidth="1"/>
    <col min="1732" max="1732" width="16.7109375" style="662" customWidth="1"/>
    <col min="1733" max="1733" width="16" style="662" customWidth="1"/>
    <col min="1734" max="1734" width="16.140625" style="662" customWidth="1"/>
    <col min="1735" max="1736" width="14.28515625" style="662" customWidth="1"/>
    <col min="1737" max="1737" width="13.85546875" style="662" customWidth="1"/>
    <col min="1738" max="1738" width="13.5703125" style="662" customWidth="1"/>
    <col min="1739" max="1739" width="13.85546875" style="662" customWidth="1"/>
    <col min="1740" max="1741" width="16.140625" style="662" customWidth="1"/>
    <col min="1742" max="1742" width="11.5703125" style="662" customWidth="1"/>
    <col min="1743" max="1743" width="5.28515625" style="662" customWidth="1"/>
    <col min="1744" max="1744" width="18.140625" style="662" customWidth="1"/>
    <col min="1745" max="1745" width="16.85546875" style="662" customWidth="1"/>
    <col min="1746" max="1902" width="11.42578125" style="662" customWidth="1"/>
    <col min="1903" max="1903" width="15.140625" style="662" customWidth="1"/>
    <col min="1904" max="1904" width="60.42578125" style="662" customWidth="1"/>
    <col min="1905" max="1907" width="19.85546875" style="662" customWidth="1"/>
    <col min="1908" max="1908" width="23.5703125" style="662" customWidth="1"/>
    <col min="1909" max="1909" width="20.140625" style="662" customWidth="1"/>
    <col min="1910" max="1910" width="18.7109375" style="662" customWidth="1"/>
    <col min="1911" max="1911" width="14.140625" style="662" customWidth="1"/>
    <col min="1912" max="1912" width="11.5703125" style="662" bestFit="1" customWidth="1"/>
    <col min="1913" max="1967" width="11.42578125" style="662"/>
    <col min="1968" max="1968" width="2.7109375" style="662" customWidth="1"/>
    <col min="1969" max="1969" width="9.85546875" style="662" customWidth="1"/>
    <col min="1970" max="1970" width="54.140625" style="662" customWidth="1"/>
    <col min="1971" max="1971" width="15.7109375" style="662" customWidth="1"/>
    <col min="1972" max="1972" width="13.7109375" style="662" customWidth="1"/>
    <col min="1973" max="1973" width="15.140625" style="662" customWidth="1"/>
    <col min="1974" max="1974" width="14.7109375" style="662" customWidth="1"/>
    <col min="1975" max="1975" width="17.42578125" style="662" customWidth="1"/>
    <col min="1976" max="1976" width="15.140625" style="662" customWidth="1"/>
    <col min="1977" max="1977" width="11.85546875" style="662" customWidth="1"/>
    <col min="1978" max="1978" width="3.85546875" style="662" customWidth="1"/>
    <col min="1979" max="1979" width="19.5703125" style="662" customWidth="1"/>
    <col min="1980" max="1980" width="17.140625" style="662" customWidth="1"/>
    <col min="1981" max="1981" width="17.28515625" style="662" customWidth="1"/>
    <col min="1982" max="1982" width="19.140625" style="662" customWidth="1"/>
    <col min="1983" max="1983" width="17.7109375" style="662" customWidth="1"/>
    <col min="1984" max="1984" width="14.5703125" style="662" bestFit="1" customWidth="1"/>
    <col min="1985" max="1985" width="14.140625" style="662" customWidth="1"/>
    <col min="1986" max="1986" width="13.28515625" style="662" customWidth="1"/>
    <col min="1987" max="1987" width="14.42578125" style="662" customWidth="1"/>
    <col min="1988" max="1988" width="16.7109375" style="662" customWidth="1"/>
    <col min="1989" max="1989" width="16" style="662" customWidth="1"/>
    <col min="1990" max="1990" width="16.140625" style="662" customWidth="1"/>
    <col min="1991" max="1992" width="14.28515625" style="662" customWidth="1"/>
    <col min="1993" max="1993" width="13.85546875" style="662" customWidth="1"/>
    <col min="1994" max="1994" width="13.5703125" style="662" customWidth="1"/>
    <col min="1995" max="1995" width="13.85546875" style="662" customWidth="1"/>
    <col min="1996" max="1997" width="16.140625" style="662" customWidth="1"/>
    <col min="1998" max="1998" width="11.5703125" style="662" customWidth="1"/>
    <col min="1999" max="1999" width="5.28515625" style="662" customWidth="1"/>
    <col min="2000" max="2000" width="18.140625" style="662" customWidth="1"/>
    <col min="2001" max="2001" width="16.85546875" style="662" customWidth="1"/>
    <col min="2002" max="2158" width="11.42578125" style="662" customWidth="1"/>
    <col min="2159" max="2159" width="15.140625" style="662" customWidth="1"/>
    <col min="2160" max="2160" width="60.42578125" style="662" customWidth="1"/>
    <col min="2161" max="2163" width="19.85546875" style="662" customWidth="1"/>
    <col min="2164" max="2164" width="23.5703125" style="662" customWidth="1"/>
    <col min="2165" max="2165" width="20.140625" style="662" customWidth="1"/>
    <col min="2166" max="2166" width="18.7109375" style="662" customWidth="1"/>
    <col min="2167" max="2167" width="14.140625" style="662" customWidth="1"/>
    <col min="2168" max="2168" width="11.5703125" style="662" bestFit="1" customWidth="1"/>
    <col min="2169" max="2223" width="11.42578125" style="662"/>
    <col min="2224" max="2224" width="2.7109375" style="662" customWidth="1"/>
    <col min="2225" max="2225" width="9.85546875" style="662" customWidth="1"/>
    <col min="2226" max="2226" width="54.140625" style="662" customWidth="1"/>
    <col min="2227" max="2227" width="15.7109375" style="662" customWidth="1"/>
    <col min="2228" max="2228" width="13.7109375" style="662" customWidth="1"/>
    <col min="2229" max="2229" width="15.140625" style="662" customWidth="1"/>
    <col min="2230" max="2230" width="14.7109375" style="662" customWidth="1"/>
    <col min="2231" max="2231" width="17.42578125" style="662" customWidth="1"/>
    <col min="2232" max="2232" width="15.140625" style="662" customWidth="1"/>
    <col min="2233" max="2233" width="11.85546875" style="662" customWidth="1"/>
    <col min="2234" max="2234" width="3.85546875" style="662" customWidth="1"/>
    <col min="2235" max="2235" width="19.5703125" style="662" customWidth="1"/>
    <col min="2236" max="2236" width="17.140625" style="662" customWidth="1"/>
    <col min="2237" max="2237" width="17.28515625" style="662" customWidth="1"/>
    <col min="2238" max="2238" width="19.140625" style="662" customWidth="1"/>
    <col min="2239" max="2239" width="17.7109375" style="662" customWidth="1"/>
    <col min="2240" max="2240" width="14.5703125" style="662" bestFit="1" customWidth="1"/>
    <col min="2241" max="2241" width="14.140625" style="662" customWidth="1"/>
    <col min="2242" max="2242" width="13.28515625" style="662" customWidth="1"/>
    <col min="2243" max="2243" width="14.42578125" style="662" customWidth="1"/>
    <col min="2244" max="2244" width="16.7109375" style="662" customWidth="1"/>
    <col min="2245" max="2245" width="16" style="662" customWidth="1"/>
    <col min="2246" max="2246" width="16.140625" style="662" customWidth="1"/>
    <col min="2247" max="2248" width="14.28515625" style="662" customWidth="1"/>
    <col min="2249" max="2249" width="13.85546875" style="662" customWidth="1"/>
    <col min="2250" max="2250" width="13.5703125" style="662" customWidth="1"/>
    <col min="2251" max="2251" width="13.85546875" style="662" customWidth="1"/>
    <col min="2252" max="2253" width="16.140625" style="662" customWidth="1"/>
    <col min="2254" max="2254" width="11.5703125" style="662" customWidth="1"/>
    <col min="2255" max="2255" width="5.28515625" style="662" customWidth="1"/>
    <col min="2256" max="2256" width="18.140625" style="662" customWidth="1"/>
    <col min="2257" max="2257" width="16.85546875" style="662" customWidth="1"/>
    <col min="2258" max="2414" width="11.42578125" style="662" customWidth="1"/>
    <col min="2415" max="2415" width="15.140625" style="662" customWidth="1"/>
    <col min="2416" max="2416" width="60.42578125" style="662" customWidth="1"/>
    <col min="2417" max="2419" width="19.85546875" style="662" customWidth="1"/>
    <col min="2420" max="2420" width="23.5703125" style="662" customWidth="1"/>
    <col min="2421" max="2421" width="20.140625" style="662" customWidth="1"/>
    <col min="2422" max="2422" width="18.7109375" style="662" customWidth="1"/>
    <col min="2423" max="2423" width="14.140625" style="662" customWidth="1"/>
    <col min="2424" max="2424" width="11.5703125" style="662" bestFit="1" customWidth="1"/>
    <col min="2425" max="2479" width="11.42578125" style="662"/>
    <col min="2480" max="2480" width="2.7109375" style="662" customWidth="1"/>
    <col min="2481" max="2481" width="9.85546875" style="662" customWidth="1"/>
    <col min="2482" max="2482" width="54.140625" style="662" customWidth="1"/>
    <col min="2483" max="2483" width="15.7109375" style="662" customWidth="1"/>
    <col min="2484" max="2484" width="13.7109375" style="662" customWidth="1"/>
    <col min="2485" max="2485" width="15.140625" style="662" customWidth="1"/>
    <col min="2486" max="2486" width="14.7109375" style="662" customWidth="1"/>
    <col min="2487" max="2487" width="17.42578125" style="662" customWidth="1"/>
    <col min="2488" max="2488" width="15.140625" style="662" customWidth="1"/>
    <col min="2489" max="2489" width="11.85546875" style="662" customWidth="1"/>
    <col min="2490" max="2490" width="3.85546875" style="662" customWidth="1"/>
    <col min="2491" max="2491" width="19.5703125" style="662" customWidth="1"/>
    <col min="2492" max="2492" width="17.140625" style="662" customWidth="1"/>
    <col min="2493" max="2493" width="17.28515625" style="662" customWidth="1"/>
    <col min="2494" max="2494" width="19.140625" style="662" customWidth="1"/>
    <col min="2495" max="2495" width="17.7109375" style="662" customWidth="1"/>
    <col min="2496" max="2496" width="14.5703125" style="662" bestFit="1" customWidth="1"/>
    <col min="2497" max="2497" width="14.140625" style="662" customWidth="1"/>
    <col min="2498" max="2498" width="13.28515625" style="662" customWidth="1"/>
    <col min="2499" max="2499" width="14.42578125" style="662" customWidth="1"/>
    <col min="2500" max="2500" width="16.7109375" style="662" customWidth="1"/>
    <col min="2501" max="2501" width="16" style="662" customWidth="1"/>
    <col min="2502" max="2502" width="16.140625" style="662" customWidth="1"/>
    <col min="2503" max="2504" width="14.28515625" style="662" customWidth="1"/>
    <col min="2505" max="2505" width="13.85546875" style="662" customWidth="1"/>
    <col min="2506" max="2506" width="13.5703125" style="662" customWidth="1"/>
    <col min="2507" max="2507" width="13.85546875" style="662" customWidth="1"/>
    <col min="2508" max="2509" width="16.140625" style="662" customWidth="1"/>
    <col min="2510" max="2510" width="11.5703125" style="662" customWidth="1"/>
    <col min="2511" max="2511" width="5.28515625" style="662" customWidth="1"/>
    <col min="2512" max="2512" width="18.140625" style="662" customWidth="1"/>
    <col min="2513" max="2513" width="16.85546875" style="662" customWidth="1"/>
    <col min="2514" max="2670" width="11.42578125" style="662" customWidth="1"/>
    <col min="2671" max="2671" width="15.140625" style="662" customWidth="1"/>
    <col min="2672" max="2672" width="60.42578125" style="662" customWidth="1"/>
    <col min="2673" max="2675" width="19.85546875" style="662" customWidth="1"/>
    <col min="2676" max="2676" width="23.5703125" style="662" customWidth="1"/>
    <col min="2677" max="2677" width="20.140625" style="662" customWidth="1"/>
    <col min="2678" max="2678" width="18.7109375" style="662" customWidth="1"/>
    <col min="2679" max="2679" width="14.140625" style="662" customWidth="1"/>
    <col min="2680" max="2680" width="11.5703125" style="662" bestFit="1" customWidth="1"/>
    <col min="2681" max="2735" width="11.42578125" style="662"/>
    <col min="2736" max="2736" width="2.7109375" style="662" customWidth="1"/>
    <col min="2737" max="2737" width="9.85546875" style="662" customWidth="1"/>
    <col min="2738" max="2738" width="54.140625" style="662" customWidth="1"/>
    <col min="2739" max="2739" width="15.7109375" style="662" customWidth="1"/>
    <col min="2740" max="2740" width="13.7109375" style="662" customWidth="1"/>
    <col min="2741" max="2741" width="15.140625" style="662" customWidth="1"/>
    <col min="2742" max="2742" width="14.7109375" style="662" customWidth="1"/>
    <col min="2743" max="2743" width="17.42578125" style="662" customWidth="1"/>
    <col min="2744" max="2744" width="15.140625" style="662" customWidth="1"/>
    <col min="2745" max="2745" width="11.85546875" style="662" customWidth="1"/>
    <col min="2746" max="2746" width="3.85546875" style="662" customWidth="1"/>
    <col min="2747" max="2747" width="19.5703125" style="662" customWidth="1"/>
    <col min="2748" max="2748" width="17.140625" style="662" customWidth="1"/>
    <col min="2749" max="2749" width="17.28515625" style="662" customWidth="1"/>
    <col min="2750" max="2750" width="19.140625" style="662" customWidth="1"/>
    <col min="2751" max="2751" width="17.7109375" style="662" customWidth="1"/>
    <col min="2752" max="2752" width="14.5703125" style="662" bestFit="1" customWidth="1"/>
    <col min="2753" max="2753" width="14.140625" style="662" customWidth="1"/>
    <col min="2754" max="2754" width="13.28515625" style="662" customWidth="1"/>
    <col min="2755" max="2755" width="14.42578125" style="662" customWidth="1"/>
    <col min="2756" max="2756" width="16.7109375" style="662" customWidth="1"/>
    <col min="2757" max="2757" width="16" style="662" customWidth="1"/>
    <col min="2758" max="2758" width="16.140625" style="662" customWidth="1"/>
    <col min="2759" max="2760" width="14.28515625" style="662" customWidth="1"/>
    <col min="2761" max="2761" width="13.85546875" style="662" customWidth="1"/>
    <col min="2762" max="2762" width="13.5703125" style="662" customWidth="1"/>
    <col min="2763" max="2763" width="13.85546875" style="662" customWidth="1"/>
    <col min="2764" max="2765" width="16.140625" style="662" customWidth="1"/>
    <col min="2766" max="2766" width="11.5703125" style="662" customWidth="1"/>
    <col min="2767" max="2767" width="5.28515625" style="662" customWidth="1"/>
    <col min="2768" max="2768" width="18.140625" style="662" customWidth="1"/>
    <col min="2769" max="2769" width="16.85546875" style="662" customWidth="1"/>
    <col min="2770" max="2926" width="11.42578125" style="662" customWidth="1"/>
    <col min="2927" max="2927" width="15.140625" style="662" customWidth="1"/>
    <col min="2928" max="2928" width="60.42578125" style="662" customWidth="1"/>
    <col min="2929" max="2931" width="19.85546875" style="662" customWidth="1"/>
    <col min="2932" max="2932" width="23.5703125" style="662" customWidth="1"/>
    <col min="2933" max="2933" width="20.140625" style="662" customWidth="1"/>
    <col min="2934" max="2934" width="18.7109375" style="662" customWidth="1"/>
    <col min="2935" max="2935" width="14.140625" style="662" customWidth="1"/>
    <col min="2936" max="2936" width="11.5703125" style="662" bestFit="1" customWidth="1"/>
    <col min="2937" max="2991" width="11.42578125" style="662"/>
    <col min="2992" max="2992" width="2.7109375" style="662" customWidth="1"/>
    <col min="2993" max="2993" width="9.85546875" style="662" customWidth="1"/>
    <col min="2994" max="2994" width="54.140625" style="662" customWidth="1"/>
    <col min="2995" max="2995" width="15.7109375" style="662" customWidth="1"/>
    <col min="2996" max="2996" width="13.7109375" style="662" customWidth="1"/>
    <col min="2997" max="2997" width="15.140625" style="662" customWidth="1"/>
    <col min="2998" max="2998" width="14.7109375" style="662" customWidth="1"/>
    <col min="2999" max="2999" width="17.42578125" style="662" customWidth="1"/>
    <col min="3000" max="3000" width="15.140625" style="662" customWidth="1"/>
    <col min="3001" max="3001" width="11.85546875" style="662" customWidth="1"/>
    <col min="3002" max="3002" width="3.85546875" style="662" customWidth="1"/>
    <col min="3003" max="3003" width="19.5703125" style="662" customWidth="1"/>
    <col min="3004" max="3004" width="17.140625" style="662" customWidth="1"/>
    <col min="3005" max="3005" width="17.28515625" style="662" customWidth="1"/>
    <col min="3006" max="3006" width="19.140625" style="662" customWidth="1"/>
    <col min="3007" max="3007" width="17.7109375" style="662" customWidth="1"/>
    <col min="3008" max="3008" width="14.5703125" style="662" bestFit="1" customWidth="1"/>
    <col min="3009" max="3009" width="14.140625" style="662" customWidth="1"/>
    <col min="3010" max="3010" width="13.28515625" style="662" customWidth="1"/>
    <col min="3011" max="3011" width="14.42578125" style="662" customWidth="1"/>
    <col min="3012" max="3012" width="16.7109375" style="662" customWidth="1"/>
    <col min="3013" max="3013" width="16" style="662" customWidth="1"/>
    <col min="3014" max="3014" width="16.140625" style="662" customWidth="1"/>
    <col min="3015" max="3016" width="14.28515625" style="662" customWidth="1"/>
    <col min="3017" max="3017" width="13.85546875" style="662" customWidth="1"/>
    <col min="3018" max="3018" width="13.5703125" style="662" customWidth="1"/>
    <col min="3019" max="3019" width="13.85546875" style="662" customWidth="1"/>
    <col min="3020" max="3021" width="16.140625" style="662" customWidth="1"/>
    <col min="3022" max="3022" width="11.5703125" style="662" customWidth="1"/>
    <col min="3023" max="3023" width="5.28515625" style="662" customWidth="1"/>
    <col min="3024" max="3024" width="18.140625" style="662" customWidth="1"/>
    <col min="3025" max="3025" width="16.85546875" style="662" customWidth="1"/>
    <col min="3026" max="3182" width="11.42578125" style="662" customWidth="1"/>
    <col min="3183" max="3183" width="15.140625" style="662" customWidth="1"/>
    <col min="3184" max="3184" width="60.42578125" style="662" customWidth="1"/>
    <col min="3185" max="3187" width="19.85546875" style="662" customWidth="1"/>
    <col min="3188" max="3188" width="23.5703125" style="662" customWidth="1"/>
    <col min="3189" max="3189" width="20.140625" style="662" customWidth="1"/>
    <col min="3190" max="3190" width="18.7109375" style="662" customWidth="1"/>
    <col min="3191" max="3191" width="14.140625" style="662" customWidth="1"/>
    <col min="3192" max="3192" width="11.5703125" style="662" bestFit="1" customWidth="1"/>
    <col min="3193" max="3247" width="11.42578125" style="662"/>
    <col min="3248" max="3248" width="2.7109375" style="662" customWidth="1"/>
    <col min="3249" max="3249" width="9.85546875" style="662" customWidth="1"/>
    <col min="3250" max="3250" width="54.140625" style="662" customWidth="1"/>
    <col min="3251" max="3251" width="15.7109375" style="662" customWidth="1"/>
    <col min="3252" max="3252" width="13.7109375" style="662" customWidth="1"/>
    <col min="3253" max="3253" width="15.140625" style="662" customWidth="1"/>
    <col min="3254" max="3254" width="14.7109375" style="662" customWidth="1"/>
    <col min="3255" max="3255" width="17.42578125" style="662" customWidth="1"/>
    <col min="3256" max="3256" width="15.140625" style="662" customWidth="1"/>
    <col min="3257" max="3257" width="11.85546875" style="662" customWidth="1"/>
    <col min="3258" max="3258" width="3.85546875" style="662" customWidth="1"/>
    <col min="3259" max="3259" width="19.5703125" style="662" customWidth="1"/>
    <col min="3260" max="3260" width="17.140625" style="662" customWidth="1"/>
    <col min="3261" max="3261" width="17.28515625" style="662" customWidth="1"/>
    <col min="3262" max="3262" width="19.140625" style="662" customWidth="1"/>
    <col min="3263" max="3263" width="17.7109375" style="662" customWidth="1"/>
    <col min="3264" max="3264" width="14.5703125" style="662" bestFit="1" customWidth="1"/>
    <col min="3265" max="3265" width="14.140625" style="662" customWidth="1"/>
    <col min="3266" max="3266" width="13.28515625" style="662" customWidth="1"/>
    <col min="3267" max="3267" width="14.42578125" style="662" customWidth="1"/>
    <col min="3268" max="3268" width="16.7109375" style="662" customWidth="1"/>
    <col min="3269" max="3269" width="16" style="662" customWidth="1"/>
    <col min="3270" max="3270" width="16.140625" style="662" customWidth="1"/>
    <col min="3271" max="3272" width="14.28515625" style="662" customWidth="1"/>
    <col min="3273" max="3273" width="13.85546875" style="662" customWidth="1"/>
    <col min="3274" max="3274" width="13.5703125" style="662" customWidth="1"/>
    <col min="3275" max="3275" width="13.85546875" style="662" customWidth="1"/>
    <col min="3276" max="3277" width="16.140625" style="662" customWidth="1"/>
    <col min="3278" max="3278" width="11.5703125" style="662" customWidth="1"/>
    <col min="3279" max="3279" width="5.28515625" style="662" customWidth="1"/>
    <col min="3280" max="3280" width="18.140625" style="662" customWidth="1"/>
    <col min="3281" max="3281" width="16.85546875" style="662" customWidth="1"/>
    <col min="3282" max="3438" width="11.42578125" style="662" customWidth="1"/>
    <col min="3439" max="3439" width="15.140625" style="662" customWidth="1"/>
    <col min="3440" max="3440" width="60.42578125" style="662" customWidth="1"/>
    <col min="3441" max="3443" width="19.85546875" style="662" customWidth="1"/>
    <col min="3444" max="3444" width="23.5703125" style="662" customWidth="1"/>
    <col min="3445" max="3445" width="20.140625" style="662" customWidth="1"/>
    <col min="3446" max="3446" width="18.7109375" style="662" customWidth="1"/>
    <col min="3447" max="3447" width="14.140625" style="662" customWidth="1"/>
    <col min="3448" max="3448" width="11.5703125" style="662" bestFit="1" customWidth="1"/>
    <col min="3449" max="3503" width="11.42578125" style="662"/>
    <col min="3504" max="3504" width="2.7109375" style="662" customWidth="1"/>
    <col min="3505" max="3505" width="9.85546875" style="662" customWidth="1"/>
    <col min="3506" max="3506" width="54.140625" style="662" customWidth="1"/>
    <col min="3507" max="3507" width="15.7109375" style="662" customWidth="1"/>
    <col min="3508" max="3508" width="13.7109375" style="662" customWidth="1"/>
    <col min="3509" max="3509" width="15.140625" style="662" customWidth="1"/>
    <col min="3510" max="3510" width="14.7109375" style="662" customWidth="1"/>
    <col min="3511" max="3511" width="17.42578125" style="662" customWidth="1"/>
    <col min="3512" max="3512" width="15.140625" style="662" customWidth="1"/>
    <col min="3513" max="3513" width="11.85546875" style="662" customWidth="1"/>
    <col min="3514" max="3514" width="3.85546875" style="662" customWidth="1"/>
    <col min="3515" max="3515" width="19.5703125" style="662" customWidth="1"/>
    <col min="3516" max="3516" width="17.140625" style="662" customWidth="1"/>
    <col min="3517" max="3517" width="17.28515625" style="662" customWidth="1"/>
    <col min="3518" max="3518" width="19.140625" style="662" customWidth="1"/>
    <col min="3519" max="3519" width="17.7109375" style="662" customWidth="1"/>
    <col min="3520" max="3520" width="14.5703125" style="662" bestFit="1" customWidth="1"/>
    <col min="3521" max="3521" width="14.140625" style="662" customWidth="1"/>
    <col min="3522" max="3522" width="13.28515625" style="662" customWidth="1"/>
    <col min="3523" max="3523" width="14.42578125" style="662" customWidth="1"/>
    <col min="3524" max="3524" width="16.7109375" style="662" customWidth="1"/>
    <col min="3525" max="3525" width="16" style="662" customWidth="1"/>
    <col min="3526" max="3526" width="16.140625" style="662" customWidth="1"/>
    <col min="3527" max="3528" width="14.28515625" style="662" customWidth="1"/>
    <col min="3529" max="3529" width="13.85546875" style="662" customWidth="1"/>
    <col min="3530" max="3530" width="13.5703125" style="662" customWidth="1"/>
    <col min="3531" max="3531" width="13.85546875" style="662" customWidth="1"/>
    <col min="3532" max="3533" width="16.140625" style="662" customWidth="1"/>
    <col min="3534" max="3534" width="11.5703125" style="662" customWidth="1"/>
    <col min="3535" max="3535" width="5.28515625" style="662" customWidth="1"/>
    <col min="3536" max="3536" width="18.140625" style="662" customWidth="1"/>
    <col min="3537" max="3537" width="16.85546875" style="662" customWidth="1"/>
    <col min="3538" max="3694" width="11.42578125" style="662" customWidth="1"/>
    <col min="3695" max="3695" width="15.140625" style="662" customWidth="1"/>
    <col min="3696" max="3696" width="60.42578125" style="662" customWidth="1"/>
    <col min="3697" max="3699" width="19.85546875" style="662" customWidth="1"/>
    <col min="3700" max="3700" width="23.5703125" style="662" customWidth="1"/>
    <col min="3701" max="3701" width="20.140625" style="662" customWidth="1"/>
    <col min="3702" max="3702" width="18.7109375" style="662" customWidth="1"/>
    <col min="3703" max="3703" width="14.140625" style="662" customWidth="1"/>
    <col min="3704" max="3704" width="11.5703125" style="662" bestFit="1" customWidth="1"/>
    <col min="3705" max="3759" width="11.42578125" style="662"/>
    <col min="3760" max="3760" width="2.7109375" style="662" customWidth="1"/>
    <col min="3761" max="3761" width="9.85546875" style="662" customWidth="1"/>
    <col min="3762" max="3762" width="54.140625" style="662" customWidth="1"/>
    <col min="3763" max="3763" width="15.7109375" style="662" customWidth="1"/>
    <col min="3764" max="3764" width="13.7109375" style="662" customWidth="1"/>
    <col min="3765" max="3765" width="15.140625" style="662" customWidth="1"/>
    <col min="3766" max="3766" width="14.7109375" style="662" customWidth="1"/>
    <col min="3767" max="3767" width="17.42578125" style="662" customWidth="1"/>
    <col min="3768" max="3768" width="15.140625" style="662" customWidth="1"/>
    <col min="3769" max="3769" width="11.85546875" style="662" customWidth="1"/>
    <col min="3770" max="3770" width="3.85546875" style="662" customWidth="1"/>
    <col min="3771" max="3771" width="19.5703125" style="662" customWidth="1"/>
    <col min="3772" max="3772" width="17.140625" style="662" customWidth="1"/>
    <col min="3773" max="3773" width="17.28515625" style="662" customWidth="1"/>
    <col min="3774" max="3774" width="19.140625" style="662" customWidth="1"/>
    <col min="3775" max="3775" width="17.7109375" style="662" customWidth="1"/>
    <col min="3776" max="3776" width="14.5703125" style="662" bestFit="1" customWidth="1"/>
    <col min="3777" max="3777" width="14.140625" style="662" customWidth="1"/>
    <col min="3778" max="3778" width="13.28515625" style="662" customWidth="1"/>
    <col min="3779" max="3779" width="14.42578125" style="662" customWidth="1"/>
    <col min="3780" max="3780" width="16.7109375" style="662" customWidth="1"/>
    <col min="3781" max="3781" width="16" style="662" customWidth="1"/>
    <col min="3782" max="3782" width="16.140625" style="662" customWidth="1"/>
    <col min="3783" max="3784" width="14.28515625" style="662" customWidth="1"/>
    <col min="3785" max="3785" width="13.85546875" style="662" customWidth="1"/>
    <col min="3786" max="3786" width="13.5703125" style="662" customWidth="1"/>
    <col min="3787" max="3787" width="13.85546875" style="662" customWidth="1"/>
    <col min="3788" max="3789" width="16.140625" style="662" customWidth="1"/>
    <col min="3790" max="3790" width="11.5703125" style="662" customWidth="1"/>
    <col min="3791" max="3791" width="5.28515625" style="662" customWidth="1"/>
    <col min="3792" max="3792" width="18.140625" style="662" customWidth="1"/>
    <col min="3793" max="3793" width="16.85546875" style="662" customWidth="1"/>
    <col min="3794" max="3950" width="11.42578125" style="662" customWidth="1"/>
    <col min="3951" max="3951" width="15.140625" style="662" customWidth="1"/>
    <col min="3952" max="3952" width="60.42578125" style="662" customWidth="1"/>
    <col min="3953" max="3955" width="19.85546875" style="662" customWidth="1"/>
    <col min="3956" max="3956" width="23.5703125" style="662" customWidth="1"/>
    <col min="3957" max="3957" width="20.140625" style="662" customWidth="1"/>
    <col min="3958" max="3958" width="18.7109375" style="662" customWidth="1"/>
    <col min="3959" max="3959" width="14.140625" style="662" customWidth="1"/>
    <col min="3960" max="3960" width="11.5703125" style="662" bestFit="1" customWidth="1"/>
    <col min="3961" max="4015" width="11.42578125" style="662"/>
    <col min="4016" max="4016" width="2.7109375" style="662" customWidth="1"/>
    <col min="4017" max="4017" width="9.85546875" style="662" customWidth="1"/>
    <col min="4018" max="4018" width="54.140625" style="662" customWidth="1"/>
    <col min="4019" max="4019" width="15.7109375" style="662" customWidth="1"/>
    <col min="4020" max="4020" width="13.7109375" style="662" customWidth="1"/>
    <col min="4021" max="4021" width="15.140625" style="662" customWidth="1"/>
    <col min="4022" max="4022" width="14.7109375" style="662" customWidth="1"/>
    <col min="4023" max="4023" width="17.42578125" style="662" customWidth="1"/>
    <col min="4024" max="4024" width="15.140625" style="662" customWidth="1"/>
    <col min="4025" max="4025" width="11.85546875" style="662" customWidth="1"/>
    <col min="4026" max="4026" width="3.85546875" style="662" customWidth="1"/>
    <col min="4027" max="4027" width="19.5703125" style="662" customWidth="1"/>
    <col min="4028" max="4028" width="17.140625" style="662" customWidth="1"/>
    <col min="4029" max="4029" width="17.28515625" style="662" customWidth="1"/>
    <col min="4030" max="4030" width="19.140625" style="662" customWidth="1"/>
    <col min="4031" max="4031" width="17.7109375" style="662" customWidth="1"/>
    <col min="4032" max="4032" width="14.5703125" style="662" bestFit="1" customWidth="1"/>
    <col min="4033" max="4033" width="14.140625" style="662" customWidth="1"/>
    <col min="4034" max="4034" width="13.28515625" style="662" customWidth="1"/>
    <col min="4035" max="4035" width="14.42578125" style="662" customWidth="1"/>
    <col min="4036" max="4036" width="16.7109375" style="662" customWidth="1"/>
    <col min="4037" max="4037" width="16" style="662" customWidth="1"/>
    <col min="4038" max="4038" width="16.140625" style="662" customWidth="1"/>
    <col min="4039" max="4040" width="14.28515625" style="662" customWidth="1"/>
    <col min="4041" max="4041" width="13.85546875" style="662" customWidth="1"/>
    <col min="4042" max="4042" width="13.5703125" style="662" customWidth="1"/>
    <col min="4043" max="4043" width="13.85546875" style="662" customWidth="1"/>
    <col min="4044" max="4045" width="16.140625" style="662" customWidth="1"/>
    <col min="4046" max="4046" width="11.5703125" style="662" customWidth="1"/>
    <col min="4047" max="4047" width="5.28515625" style="662" customWidth="1"/>
    <col min="4048" max="4048" width="18.140625" style="662" customWidth="1"/>
    <col min="4049" max="4049" width="16.85546875" style="662" customWidth="1"/>
    <col min="4050" max="4206" width="11.42578125" style="662" customWidth="1"/>
    <col min="4207" max="4207" width="15.140625" style="662" customWidth="1"/>
    <col min="4208" max="4208" width="60.42578125" style="662" customWidth="1"/>
    <col min="4209" max="4211" width="19.85546875" style="662" customWidth="1"/>
    <col min="4212" max="4212" width="23.5703125" style="662" customWidth="1"/>
    <col min="4213" max="4213" width="20.140625" style="662" customWidth="1"/>
    <col min="4214" max="4214" width="18.7109375" style="662" customWidth="1"/>
    <col min="4215" max="4215" width="14.140625" style="662" customWidth="1"/>
    <col min="4216" max="4216" width="11.5703125" style="662" bestFit="1" customWidth="1"/>
    <col min="4217" max="4271" width="11.42578125" style="662"/>
    <col min="4272" max="4272" width="2.7109375" style="662" customWidth="1"/>
    <col min="4273" max="4273" width="9.85546875" style="662" customWidth="1"/>
    <col min="4274" max="4274" width="54.140625" style="662" customWidth="1"/>
    <col min="4275" max="4275" width="15.7109375" style="662" customWidth="1"/>
    <col min="4276" max="4276" width="13.7109375" style="662" customWidth="1"/>
    <col min="4277" max="4277" width="15.140625" style="662" customWidth="1"/>
    <col min="4278" max="4278" width="14.7109375" style="662" customWidth="1"/>
    <col min="4279" max="4279" width="17.42578125" style="662" customWidth="1"/>
    <col min="4280" max="4280" width="15.140625" style="662" customWidth="1"/>
    <col min="4281" max="4281" width="11.85546875" style="662" customWidth="1"/>
    <col min="4282" max="4282" width="3.85546875" style="662" customWidth="1"/>
    <col min="4283" max="4283" width="19.5703125" style="662" customWidth="1"/>
    <col min="4284" max="4284" width="17.140625" style="662" customWidth="1"/>
    <col min="4285" max="4285" width="17.28515625" style="662" customWidth="1"/>
    <col min="4286" max="4286" width="19.140625" style="662" customWidth="1"/>
    <col min="4287" max="4287" width="17.7109375" style="662" customWidth="1"/>
    <col min="4288" max="4288" width="14.5703125" style="662" bestFit="1" customWidth="1"/>
    <col min="4289" max="4289" width="14.140625" style="662" customWidth="1"/>
    <col min="4290" max="4290" width="13.28515625" style="662" customWidth="1"/>
    <col min="4291" max="4291" width="14.42578125" style="662" customWidth="1"/>
    <col min="4292" max="4292" width="16.7109375" style="662" customWidth="1"/>
    <col min="4293" max="4293" width="16" style="662" customWidth="1"/>
    <col min="4294" max="4294" width="16.140625" style="662" customWidth="1"/>
    <col min="4295" max="4296" width="14.28515625" style="662" customWidth="1"/>
    <col min="4297" max="4297" width="13.85546875" style="662" customWidth="1"/>
    <col min="4298" max="4298" width="13.5703125" style="662" customWidth="1"/>
    <col min="4299" max="4299" width="13.85546875" style="662" customWidth="1"/>
    <col min="4300" max="4301" width="16.140625" style="662" customWidth="1"/>
    <col min="4302" max="4302" width="11.5703125" style="662" customWidth="1"/>
    <col min="4303" max="4303" width="5.28515625" style="662" customWidth="1"/>
    <col min="4304" max="4304" width="18.140625" style="662" customWidth="1"/>
    <col min="4305" max="4305" width="16.85546875" style="662" customWidth="1"/>
    <col min="4306" max="4462" width="11.42578125" style="662" customWidth="1"/>
    <col min="4463" max="4463" width="15.140625" style="662" customWidth="1"/>
    <col min="4464" max="4464" width="60.42578125" style="662" customWidth="1"/>
    <col min="4465" max="4467" width="19.85546875" style="662" customWidth="1"/>
    <col min="4468" max="4468" width="23.5703125" style="662" customWidth="1"/>
    <col min="4469" max="4469" width="20.140625" style="662" customWidth="1"/>
    <col min="4470" max="4470" width="18.7109375" style="662" customWidth="1"/>
    <col min="4471" max="4471" width="14.140625" style="662" customWidth="1"/>
    <col min="4472" max="4472" width="11.5703125" style="662" bestFit="1" customWidth="1"/>
    <col min="4473" max="4527" width="11.42578125" style="662"/>
    <col min="4528" max="4528" width="2.7109375" style="662" customWidth="1"/>
    <col min="4529" max="4529" width="9.85546875" style="662" customWidth="1"/>
    <col min="4530" max="4530" width="54.140625" style="662" customWidth="1"/>
    <col min="4531" max="4531" width="15.7109375" style="662" customWidth="1"/>
    <col min="4532" max="4532" width="13.7109375" style="662" customWidth="1"/>
    <col min="4533" max="4533" width="15.140625" style="662" customWidth="1"/>
    <col min="4534" max="4534" width="14.7109375" style="662" customWidth="1"/>
    <col min="4535" max="4535" width="17.42578125" style="662" customWidth="1"/>
    <col min="4536" max="4536" width="15.140625" style="662" customWidth="1"/>
    <col min="4537" max="4537" width="11.85546875" style="662" customWidth="1"/>
    <col min="4538" max="4538" width="3.85546875" style="662" customWidth="1"/>
    <col min="4539" max="4539" width="19.5703125" style="662" customWidth="1"/>
    <col min="4540" max="4540" width="17.140625" style="662" customWidth="1"/>
    <col min="4541" max="4541" width="17.28515625" style="662" customWidth="1"/>
    <col min="4542" max="4542" width="19.140625" style="662" customWidth="1"/>
    <col min="4543" max="4543" width="17.7109375" style="662" customWidth="1"/>
    <col min="4544" max="4544" width="14.5703125" style="662" bestFit="1" customWidth="1"/>
    <col min="4545" max="4545" width="14.140625" style="662" customWidth="1"/>
    <col min="4546" max="4546" width="13.28515625" style="662" customWidth="1"/>
    <col min="4547" max="4547" width="14.42578125" style="662" customWidth="1"/>
    <col min="4548" max="4548" width="16.7109375" style="662" customWidth="1"/>
    <col min="4549" max="4549" width="16" style="662" customWidth="1"/>
    <col min="4550" max="4550" width="16.140625" style="662" customWidth="1"/>
    <col min="4551" max="4552" width="14.28515625" style="662" customWidth="1"/>
    <col min="4553" max="4553" width="13.85546875" style="662" customWidth="1"/>
    <col min="4554" max="4554" width="13.5703125" style="662" customWidth="1"/>
    <col min="4555" max="4555" width="13.85546875" style="662" customWidth="1"/>
    <col min="4556" max="4557" width="16.140625" style="662" customWidth="1"/>
    <col min="4558" max="4558" width="11.5703125" style="662" customWidth="1"/>
    <col min="4559" max="4559" width="5.28515625" style="662" customWidth="1"/>
    <col min="4560" max="4560" width="18.140625" style="662" customWidth="1"/>
    <col min="4561" max="4561" width="16.85546875" style="662" customWidth="1"/>
    <col min="4562" max="4718" width="11.42578125" style="662" customWidth="1"/>
    <col min="4719" max="4719" width="15.140625" style="662" customWidth="1"/>
    <col min="4720" max="4720" width="60.42578125" style="662" customWidth="1"/>
    <col min="4721" max="4723" width="19.85546875" style="662" customWidth="1"/>
    <col min="4724" max="4724" width="23.5703125" style="662" customWidth="1"/>
    <col min="4725" max="4725" width="20.140625" style="662" customWidth="1"/>
    <col min="4726" max="4726" width="18.7109375" style="662" customWidth="1"/>
    <col min="4727" max="4727" width="14.140625" style="662" customWidth="1"/>
    <col min="4728" max="4728" width="11.5703125" style="662" bestFit="1" customWidth="1"/>
    <col min="4729" max="4783" width="11.42578125" style="662"/>
    <col min="4784" max="4784" width="2.7109375" style="662" customWidth="1"/>
    <col min="4785" max="4785" width="9.85546875" style="662" customWidth="1"/>
    <col min="4786" max="4786" width="54.140625" style="662" customWidth="1"/>
    <col min="4787" max="4787" width="15.7109375" style="662" customWidth="1"/>
    <col min="4788" max="4788" width="13.7109375" style="662" customWidth="1"/>
    <col min="4789" max="4789" width="15.140625" style="662" customWidth="1"/>
    <col min="4790" max="4790" width="14.7109375" style="662" customWidth="1"/>
    <col min="4791" max="4791" width="17.42578125" style="662" customWidth="1"/>
    <col min="4792" max="4792" width="15.140625" style="662" customWidth="1"/>
    <col min="4793" max="4793" width="11.85546875" style="662" customWidth="1"/>
    <col min="4794" max="4794" width="3.85546875" style="662" customWidth="1"/>
    <col min="4795" max="4795" width="19.5703125" style="662" customWidth="1"/>
    <col min="4796" max="4796" width="17.140625" style="662" customWidth="1"/>
    <col min="4797" max="4797" width="17.28515625" style="662" customWidth="1"/>
    <col min="4798" max="4798" width="19.140625" style="662" customWidth="1"/>
    <col min="4799" max="4799" width="17.7109375" style="662" customWidth="1"/>
    <col min="4800" max="4800" width="14.5703125" style="662" bestFit="1" customWidth="1"/>
    <col min="4801" max="4801" width="14.140625" style="662" customWidth="1"/>
    <col min="4802" max="4802" width="13.28515625" style="662" customWidth="1"/>
    <col min="4803" max="4803" width="14.42578125" style="662" customWidth="1"/>
    <col min="4804" max="4804" width="16.7109375" style="662" customWidth="1"/>
    <col min="4805" max="4805" width="16" style="662" customWidth="1"/>
    <col min="4806" max="4806" width="16.140625" style="662" customWidth="1"/>
    <col min="4807" max="4808" width="14.28515625" style="662" customWidth="1"/>
    <col min="4809" max="4809" width="13.85546875" style="662" customWidth="1"/>
    <col min="4810" max="4810" width="13.5703125" style="662" customWidth="1"/>
    <col min="4811" max="4811" width="13.85546875" style="662" customWidth="1"/>
    <col min="4812" max="4813" width="16.140625" style="662" customWidth="1"/>
    <col min="4814" max="4814" width="11.5703125" style="662" customWidth="1"/>
    <col min="4815" max="4815" width="5.28515625" style="662" customWidth="1"/>
    <col min="4816" max="4816" width="18.140625" style="662" customWidth="1"/>
    <col min="4817" max="4817" width="16.85546875" style="662" customWidth="1"/>
    <col min="4818" max="4974" width="11.42578125" style="662" customWidth="1"/>
    <col min="4975" max="4975" width="15.140625" style="662" customWidth="1"/>
    <col min="4976" max="4976" width="60.42578125" style="662" customWidth="1"/>
    <col min="4977" max="4979" width="19.85546875" style="662" customWidth="1"/>
    <col min="4980" max="4980" width="23.5703125" style="662" customWidth="1"/>
    <col min="4981" max="4981" width="20.140625" style="662" customWidth="1"/>
    <col min="4982" max="4982" width="18.7109375" style="662" customWidth="1"/>
    <col min="4983" max="4983" width="14.140625" style="662" customWidth="1"/>
    <col min="4984" max="4984" width="11.5703125" style="662" bestFit="1" customWidth="1"/>
    <col min="4985" max="5039" width="11.42578125" style="662"/>
    <col min="5040" max="5040" width="2.7109375" style="662" customWidth="1"/>
    <col min="5041" max="5041" width="9.85546875" style="662" customWidth="1"/>
    <col min="5042" max="5042" width="54.140625" style="662" customWidth="1"/>
    <col min="5043" max="5043" width="15.7109375" style="662" customWidth="1"/>
    <col min="5044" max="5044" width="13.7109375" style="662" customWidth="1"/>
    <col min="5045" max="5045" width="15.140625" style="662" customWidth="1"/>
    <col min="5046" max="5046" width="14.7109375" style="662" customWidth="1"/>
    <col min="5047" max="5047" width="17.42578125" style="662" customWidth="1"/>
    <col min="5048" max="5048" width="15.140625" style="662" customWidth="1"/>
    <col min="5049" max="5049" width="11.85546875" style="662" customWidth="1"/>
    <col min="5050" max="5050" width="3.85546875" style="662" customWidth="1"/>
    <col min="5051" max="5051" width="19.5703125" style="662" customWidth="1"/>
    <col min="5052" max="5052" width="17.140625" style="662" customWidth="1"/>
    <col min="5053" max="5053" width="17.28515625" style="662" customWidth="1"/>
    <col min="5054" max="5054" width="19.140625" style="662" customWidth="1"/>
    <col min="5055" max="5055" width="17.7109375" style="662" customWidth="1"/>
    <col min="5056" max="5056" width="14.5703125" style="662" bestFit="1" customWidth="1"/>
    <col min="5057" max="5057" width="14.140625" style="662" customWidth="1"/>
    <col min="5058" max="5058" width="13.28515625" style="662" customWidth="1"/>
    <col min="5059" max="5059" width="14.42578125" style="662" customWidth="1"/>
    <col min="5060" max="5060" width="16.7109375" style="662" customWidth="1"/>
    <col min="5061" max="5061" width="16" style="662" customWidth="1"/>
    <col min="5062" max="5062" width="16.140625" style="662" customWidth="1"/>
    <col min="5063" max="5064" width="14.28515625" style="662" customWidth="1"/>
    <col min="5065" max="5065" width="13.85546875" style="662" customWidth="1"/>
    <col min="5066" max="5066" width="13.5703125" style="662" customWidth="1"/>
    <col min="5067" max="5067" width="13.85546875" style="662" customWidth="1"/>
    <col min="5068" max="5069" width="16.140625" style="662" customWidth="1"/>
    <col min="5070" max="5070" width="11.5703125" style="662" customWidth="1"/>
    <col min="5071" max="5071" width="5.28515625" style="662" customWidth="1"/>
    <col min="5072" max="5072" width="18.140625" style="662" customWidth="1"/>
    <col min="5073" max="5073" width="16.85546875" style="662" customWidth="1"/>
    <col min="5074" max="5230" width="11.42578125" style="662" customWidth="1"/>
    <col min="5231" max="5231" width="15.140625" style="662" customWidth="1"/>
    <col min="5232" max="5232" width="60.42578125" style="662" customWidth="1"/>
    <col min="5233" max="5235" width="19.85546875" style="662" customWidth="1"/>
    <col min="5236" max="5236" width="23.5703125" style="662" customWidth="1"/>
    <col min="5237" max="5237" width="20.140625" style="662" customWidth="1"/>
    <col min="5238" max="5238" width="18.7109375" style="662" customWidth="1"/>
    <col min="5239" max="5239" width="14.140625" style="662" customWidth="1"/>
    <col min="5240" max="5240" width="11.5703125" style="662" bestFit="1" customWidth="1"/>
    <col min="5241" max="5295" width="11.42578125" style="662"/>
    <col min="5296" max="5296" width="2.7109375" style="662" customWidth="1"/>
    <col min="5297" max="5297" width="9.85546875" style="662" customWidth="1"/>
    <col min="5298" max="5298" width="54.140625" style="662" customWidth="1"/>
    <col min="5299" max="5299" width="15.7109375" style="662" customWidth="1"/>
    <col min="5300" max="5300" width="13.7109375" style="662" customWidth="1"/>
    <col min="5301" max="5301" width="15.140625" style="662" customWidth="1"/>
    <col min="5302" max="5302" width="14.7109375" style="662" customWidth="1"/>
    <col min="5303" max="5303" width="17.42578125" style="662" customWidth="1"/>
    <col min="5304" max="5304" width="15.140625" style="662" customWidth="1"/>
    <col min="5305" max="5305" width="11.85546875" style="662" customWidth="1"/>
    <col min="5306" max="5306" width="3.85546875" style="662" customWidth="1"/>
    <col min="5307" max="5307" width="19.5703125" style="662" customWidth="1"/>
    <col min="5308" max="5308" width="17.140625" style="662" customWidth="1"/>
    <col min="5309" max="5309" width="17.28515625" style="662" customWidth="1"/>
    <col min="5310" max="5310" width="19.140625" style="662" customWidth="1"/>
    <col min="5311" max="5311" width="17.7109375" style="662" customWidth="1"/>
    <col min="5312" max="5312" width="14.5703125" style="662" bestFit="1" customWidth="1"/>
    <col min="5313" max="5313" width="14.140625" style="662" customWidth="1"/>
    <col min="5314" max="5314" width="13.28515625" style="662" customWidth="1"/>
    <col min="5315" max="5315" width="14.42578125" style="662" customWidth="1"/>
    <col min="5316" max="5316" width="16.7109375" style="662" customWidth="1"/>
    <col min="5317" max="5317" width="16" style="662" customWidth="1"/>
    <col min="5318" max="5318" width="16.140625" style="662" customWidth="1"/>
    <col min="5319" max="5320" width="14.28515625" style="662" customWidth="1"/>
    <col min="5321" max="5321" width="13.85546875" style="662" customWidth="1"/>
    <col min="5322" max="5322" width="13.5703125" style="662" customWidth="1"/>
    <col min="5323" max="5323" width="13.85546875" style="662" customWidth="1"/>
    <col min="5324" max="5325" width="16.140625" style="662" customWidth="1"/>
    <col min="5326" max="5326" width="11.5703125" style="662" customWidth="1"/>
    <col min="5327" max="5327" width="5.28515625" style="662" customWidth="1"/>
    <col min="5328" max="5328" width="18.140625" style="662" customWidth="1"/>
    <col min="5329" max="5329" width="16.85546875" style="662" customWidth="1"/>
    <col min="5330" max="5486" width="11.42578125" style="662" customWidth="1"/>
    <col min="5487" max="5487" width="15.140625" style="662" customWidth="1"/>
    <col min="5488" max="5488" width="60.42578125" style="662" customWidth="1"/>
    <col min="5489" max="5491" width="19.85546875" style="662" customWidth="1"/>
    <col min="5492" max="5492" width="23.5703125" style="662" customWidth="1"/>
    <col min="5493" max="5493" width="20.140625" style="662" customWidth="1"/>
    <col min="5494" max="5494" width="18.7109375" style="662" customWidth="1"/>
    <col min="5495" max="5495" width="14.140625" style="662" customWidth="1"/>
    <col min="5496" max="5496" width="11.5703125" style="662" bestFit="1" customWidth="1"/>
    <col min="5497" max="5551" width="11.42578125" style="662"/>
    <col min="5552" max="5552" width="2.7109375" style="662" customWidth="1"/>
    <col min="5553" max="5553" width="9.85546875" style="662" customWidth="1"/>
    <col min="5554" max="5554" width="54.140625" style="662" customWidth="1"/>
    <col min="5555" max="5555" width="15.7109375" style="662" customWidth="1"/>
    <col min="5556" max="5556" width="13.7109375" style="662" customWidth="1"/>
    <col min="5557" max="5557" width="15.140625" style="662" customWidth="1"/>
    <col min="5558" max="5558" width="14.7109375" style="662" customWidth="1"/>
    <col min="5559" max="5559" width="17.42578125" style="662" customWidth="1"/>
    <col min="5560" max="5560" width="15.140625" style="662" customWidth="1"/>
    <col min="5561" max="5561" width="11.85546875" style="662" customWidth="1"/>
    <col min="5562" max="5562" width="3.85546875" style="662" customWidth="1"/>
    <col min="5563" max="5563" width="19.5703125" style="662" customWidth="1"/>
    <col min="5564" max="5564" width="17.140625" style="662" customWidth="1"/>
    <col min="5565" max="5565" width="17.28515625" style="662" customWidth="1"/>
    <col min="5566" max="5566" width="19.140625" style="662" customWidth="1"/>
    <col min="5567" max="5567" width="17.7109375" style="662" customWidth="1"/>
    <col min="5568" max="5568" width="14.5703125" style="662" bestFit="1" customWidth="1"/>
    <col min="5569" max="5569" width="14.140625" style="662" customWidth="1"/>
    <col min="5570" max="5570" width="13.28515625" style="662" customWidth="1"/>
    <col min="5571" max="5571" width="14.42578125" style="662" customWidth="1"/>
    <col min="5572" max="5572" width="16.7109375" style="662" customWidth="1"/>
    <col min="5573" max="5573" width="16" style="662" customWidth="1"/>
    <col min="5574" max="5574" width="16.140625" style="662" customWidth="1"/>
    <col min="5575" max="5576" width="14.28515625" style="662" customWidth="1"/>
    <col min="5577" max="5577" width="13.85546875" style="662" customWidth="1"/>
    <col min="5578" max="5578" width="13.5703125" style="662" customWidth="1"/>
    <col min="5579" max="5579" width="13.85546875" style="662" customWidth="1"/>
    <col min="5580" max="5581" width="16.140625" style="662" customWidth="1"/>
    <col min="5582" max="5582" width="11.5703125" style="662" customWidth="1"/>
    <col min="5583" max="5583" width="5.28515625" style="662" customWidth="1"/>
    <col min="5584" max="5584" width="18.140625" style="662" customWidth="1"/>
    <col min="5585" max="5585" width="16.85546875" style="662" customWidth="1"/>
    <col min="5586" max="5742" width="11.42578125" style="662" customWidth="1"/>
    <col min="5743" max="5743" width="15.140625" style="662" customWidth="1"/>
    <col min="5744" max="5744" width="60.42578125" style="662" customWidth="1"/>
    <col min="5745" max="5747" width="19.85546875" style="662" customWidth="1"/>
    <col min="5748" max="5748" width="23.5703125" style="662" customWidth="1"/>
    <col min="5749" max="5749" width="20.140625" style="662" customWidth="1"/>
    <col min="5750" max="5750" width="18.7109375" style="662" customWidth="1"/>
    <col min="5751" max="5751" width="14.140625" style="662" customWidth="1"/>
    <col min="5752" max="5752" width="11.5703125" style="662" bestFit="1" customWidth="1"/>
    <col min="5753" max="5807" width="11.42578125" style="662"/>
    <col min="5808" max="5808" width="2.7109375" style="662" customWidth="1"/>
    <col min="5809" max="5809" width="9.85546875" style="662" customWidth="1"/>
    <col min="5810" max="5810" width="54.140625" style="662" customWidth="1"/>
    <col min="5811" max="5811" width="15.7109375" style="662" customWidth="1"/>
    <col min="5812" max="5812" width="13.7109375" style="662" customWidth="1"/>
    <col min="5813" max="5813" width="15.140625" style="662" customWidth="1"/>
    <col min="5814" max="5814" width="14.7109375" style="662" customWidth="1"/>
    <col min="5815" max="5815" width="17.42578125" style="662" customWidth="1"/>
    <col min="5816" max="5816" width="15.140625" style="662" customWidth="1"/>
    <col min="5817" max="5817" width="11.85546875" style="662" customWidth="1"/>
    <col min="5818" max="5818" width="3.85546875" style="662" customWidth="1"/>
    <col min="5819" max="5819" width="19.5703125" style="662" customWidth="1"/>
    <col min="5820" max="5820" width="17.140625" style="662" customWidth="1"/>
    <col min="5821" max="5821" width="17.28515625" style="662" customWidth="1"/>
    <col min="5822" max="5822" width="19.140625" style="662" customWidth="1"/>
    <col min="5823" max="5823" width="17.7109375" style="662" customWidth="1"/>
    <col min="5824" max="5824" width="14.5703125" style="662" bestFit="1" customWidth="1"/>
    <col min="5825" max="5825" width="14.140625" style="662" customWidth="1"/>
    <col min="5826" max="5826" width="13.28515625" style="662" customWidth="1"/>
    <col min="5827" max="5827" width="14.42578125" style="662" customWidth="1"/>
    <col min="5828" max="5828" width="16.7109375" style="662" customWidth="1"/>
    <col min="5829" max="5829" width="16" style="662" customWidth="1"/>
    <col min="5830" max="5830" width="16.140625" style="662" customWidth="1"/>
    <col min="5831" max="5832" width="14.28515625" style="662" customWidth="1"/>
    <col min="5833" max="5833" width="13.85546875" style="662" customWidth="1"/>
    <col min="5834" max="5834" width="13.5703125" style="662" customWidth="1"/>
    <col min="5835" max="5835" width="13.85546875" style="662" customWidth="1"/>
    <col min="5836" max="5837" width="16.140625" style="662" customWidth="1"/>
    <col min="5838" max="5838" width="11.5703125" style="662" customWidth="1"/>
    <col min="5839" max="5839" width="5.28515625" style="662" customWidth="1"/>
    <col min="5840" max="5840" width="18.140625" style="662" customWidth="1"/>
    <col min="5841" max="5841" width="16.85546875" style="662" customWidth="1"/>
    <col min="5842" max="5998" width="11.42578125" style="662" customWidth="1"/>
    <col min="5999" max="5999" width="15.140625" style="662" customWidth="1"/>
    <col min="6000" max="6000" width="60.42578125" style="662" customWidth="1"/>
    <col min="6001" max="6003" width="19.85546875" style="662" customWidth="1"/>
    <col min="6004" max="6004" width="23.5703125" style="662" customWidth="1"/>
    <col min="6005" max="6005" width="20.140625" style="662" customWidth="1"/>
    <col min="6006" max="6006" width="18.7109375" style="662" customWidth="1"/>
    <col min="6007" max="6007" width="14.140625" style="662" customWidth="1"/>
    <col min="6008" max="6008" width="11.5703125" style="662" bestFit="1" customWidth="1"/>
    <col min="6009" max="6063" width="11.42578125" style="662"/>
    <col min="6064" max="6064" width="2.7109375" style="662" customWidth="1"/>
    <col min="6065" max="6065" width="9.85546875" style="662" customWidth="1"/>
    <col min="6066" max="6066" width="54.140625" style="662" customWidth="1"/>
    <col min="6067" max="6067" width="15.7109375" style="662" customWidth="1"/>
    <col min="6068" max="6068" width="13.7109375" style="662" customWidth="1"/>
    <col min="6069" max="6069" width="15.140625" style="662" customWidth="1"/>
    <col min="6070" max="6070" width="14.7109375" style="662" customWidth="1"/>
    <col min="6071" max="6071" width="17.42578125" style="662" customWidth="1"/>
    <col min="6072" max="6072" width="15.140625" style="662" customWidth="1"/>
    <col min="6073" max="6073" width="11.85546875" style="662" customWidth="1"/>
    <col min="6074" max="6074" width="3.85546875" style="662" customWidth="1"/>
    <col min="6075" max="6075" width="19.5703125" style="662" customWidth="1"/>
    <col min="6076" max="6076" width="17.140625" style="662" customWidth="1"/>
    <col min="6077" max="6077" width="17.28515625" style="662" customWidth="1"/>
    <col min="6078" max="6078" width="19.140625" style="662" customWidth="1"/>
    <col min="6079" max="6079" width="17.7109375" style="662" customWidth="1"/>
    <col min="6080" max="6080" width="14.5703125" style="662" bestFit="1" customWidth="1"/>
    <col min="6081" max="6081" width="14.140625" style="662" customWidth="1"/>
    <col min="6082" max="6082" width="13.28515625" style="662" customWidth="1"/>
    <col min="6083" max="6083" width="14.42578125" style="662" customWidth="1"/>
    <col min="6084" max="6084" width="16.7109375" style="662" customWidth="1"/>
    <col min="6085" max="6085" width="16" style="662" customWidth="1"/>
    <col min="6086" max="6086" width="16.140625" style="662" customWidth="1"/>
    <col min="6087" max="6088" width="14.28515625" style="662" customWidth="1"/>
    <col min="6089" max="6089" width="13.85546875" style="662" customWidth="1"/>
    <col min="6090" max="6090" width="13.5703125" style="662" customWidth="1"/>
    <col min="6091" max="6091" width="13.85546875" style="662" customWidth="1"/>
    <col min="6092" max="6093" width="16.140625" style="662" customWidth="1"/>
    <col min="6094" max="6094" width="11.5703125" style="662" customWidth="1"/>
    <col min="6095" max="6095" width="5.28515625" style="662" customWidth="1"/>
    <col min="6096" max="6096" width="18.140625" style="662" customWidth="1"/>
    <col min="6097" max="6097" width="16.85546875" style="662" customWidth="1"/>
    <col min="6098" max="6254" width="11.42578125" style="662" customWidth="1"/>
    <col min="6255" max="6255" width="15.140625" style="662" customWidth="1"/>
    <col min="6256" max="6256" width="60.42578125" style="662" customWidth="1"/>
    <col min="6257" max="6259" width="19.85546875" style="662" customWidth="1"/>
    <col min="6260" max="6260" width="23.5703125" style="662" customWidth="1"/>
    <col min="6261" max="6261" width="20.140625" style="662" customWidth="1"/>
    <col min="6262" max="6262" width="18.7109375" style="662" customWidth="1"/>
    <col min="6263" max="6263" width="14.140625" style="662" customWidth="1"/>
    <col min="6264" max="6264" width="11.5703125" style="662" bestFit="1" customWidth="1"/>
    <col min="6265" max="6319" width="11.42578125" style="662"/>
    <col min="6320" max="6320" width="2.7109375" style="662" customWidth="1"/>
    <col min="6321" max="6321" width="9.85546875" style="662" customWidth="1"/>
    <col min="6322" max="6322" width="54.140625" style="662" customWidth="1"/>
    <col min="6323" max="6323" width="15.7109375" style="662" customWidth="1"/>
    <col min="6324" max="6324" width="13.7109375" style="662" customWidth="1"/>
    <col min="6325" max="6325" width="15.140625" style="662" customWidth="1"/>
    <col min="6326" max="6326" width="14.7109375" style="662" customWidth="1"/>
    <col min="6327" max="6327" width="17.42578125" style="662" customWidth="1"/>
    <col min="6328" max="6328" width="15.140625" style="662" customWidth="1"/>
    <col min="6329" max="6329" width="11.85546875" style="662" customWidth="1"/>
    <col min="6330" max="6330" width="3.85546875" style="662" customWidth="1"/>
    <col min="6331" max="6331" width="19.5703125" style="662" customWidth="1"/>
    <col min="6332" max="6332" width="17.140625" style="662" customWidth="1"/>
    <col min="6333" max="6333" width="17.28515625" style="662" customWidth="1"/>
    <col min="6334" max="6334" width="19.140625" style="662" customWidth="1"/>
    <col min="6335" max="6335" width="17.7109375" style="662" customWidth="1"/>
    <col min="6336" max="6336" width="14.5703125" style="662" bestFit="1" customWidth="1"/>
    <col min="6337" max="6337" width="14.140625" style="662" customWidth="1"/>
    <col min="6338" max="6338" width="13.28515625" style="662" customWidth="1"/>
    <col min="6339" max="6339" width="14.42578125" style="662" customWidth="1"/>
    <col min="6340" max="6340" width="16.7109375" style="662" customWidth="1"/>
    <col min="6341" max="6341" width="16" style="662" customWidth="1"/>
    <col min="6342" max="6342" width="16.140625" style="662" customWidth="1"/>
    <col min="6343" max="6344" width="14.28515625" style="662" customWidth="1"/>
    <col min="6345" max="6345" width="13.85546875" style="662" customWidth="1"/>
    <col min="6346" max="6346" width="13.5703125" style="662" customWidth="1"/>
    <col min="6347" max="6347" width="13.85546875" style="662" customWidth="1"/>
    <col min="6348" max="6349" width="16.140625" style="662" customWidth="1"/>
    <col min="6350" max="6350" width="11.5703125" style="662" customWidth="1"/>
    <col min="6351" max="6351" width="5.28515625" style="662" customWidth="1"/>
    <col min="6352" max="6352" width="18.140625" style="662" customWidth="1"/>
    <col min="6353" max="6353" width="16.85546875" style="662" customWidth="1"/>
    <col min="6354" max="6510" width="11.42578125" style="662" customWidth="1"/>
    <col min="6511" max="6511" width="15.140625" style="662" customWidth="1"/>
    <col min="6512" max="6512" width="60.42578125" style="662" customWidth="1"/>
    <col min="6513" max="6515" width="19.85546875" style="662" customWidth="1"/>
    <col min="6516" max="6516" width="23.5703125" style="662" customWidth="1"/>
    <col min="6517" max="6517" width="20.140625" style="662" customWidth="1"/>
    <col min="6518" max="6518" width="18.7109375" style="662" customWidth="1"/>
    <col min="6519" max="6519" width="14.140625" style="662" customWidth="1"/>
    <col min="6520" max="6520" width="11.5703125" style="662" bestFit="1" customWidth="1"/>
    <col min="6521" max="6575" width="11.42578125" style="662"/>
    <col min="6576" max="6576" width="2.7109375" style="662" customWidth="1"/>
    <col min="6577" max="6577" width="9.85546875" style="662" customWidth="1"/>
    <col min="6578" max="6578" width="54.140625" style="662" customWidth="1"/>
    <col min="6579" max="6579" width="15.7109375" style="662" customWidth="1"/>
    <col min="6580" max="6580" width="13.7109375" style="662" customWidth="1"/>
    <col min="6581" max="6581" width="15.140625" style="662" customWidth="1"/>
    <col min="6582" max="6582" width="14.7109375" style="662" customWidth="1"/>
    <col min="6583" max="6583" width="17.42578125" style="662" customWidth="1"/>
    <col min="6584" max="6584" width="15.140625" style="662" customWidth="1"/>
    <col min="6585" max="6585" width="11.85546875" style="662" customWidth="1"/>
    <col min="6586" max="6586" width="3.85546875" style="662" customWidth="1"/>
    <col min="6587" max="6587" width="19.5703125" style="662" customWidth="1"/>
    <col min="6588" max="6588" width="17.140625" style="662" customWidth="1"/>
    <col min="6589" max="6589" width="17.28515625" style="662" customWidth="1"/>
    <col min="6590" max="6590" width="19.140625" style="662" customWidth="1"/>
    <col min="6591" max="6591" width="17.7109375" style="662" customWidth="1"/>
    <col min="6592" max="6592" width="14.5703125" style="662" bestFit="1" customWidth="1"/>
    <col min="6593" max="6593" width="14.140625" style="662" customWidth="1"/>
    <col min="6594" max="6594" width="13.28515625" style="662" customWidth="1"/>
    <col min="6595" max="6595" width="14.42578125" style="662" customWidth="1"/>
    <col min="6596" max="6596" width="16.7109375" style="662" customWidth="1"/>
    <col min="6597" max="6597" width="16" style="662" customWidth="1"/>
    <col min="6598" max="6598" width="16.140625" style="662" customWidth="1"/>
    <col min="6599" max="6600" width="14.28515625" style="662" customWidth="1"/>
    <col min="6601" max="6601" width="13.85546875" style="662" customWidth="1"/>
    <col min="6602" max="6602" width="13.5703125" style="662" customWidth="1"/>
    <col min="6603" max="6603" width="13.85546875" style="662" customWidth="1"/>
    <col min="6604" max="6605" width="16.140625" style="662" customWidth="1"/>
    <col min="6606" max="6606" width="11.5703125" style="662" customWidth="1"/>
    <col min="6607" max="6607" width="5.28515625" style="662" customWidth="1"/>
    <col min="6608" max="6608" width="18.140625" style="662" customWidth="1"/>
    <col min="6609" max="6609" width="16.85546875" style="662" customWidth="1"/>
    <col min="6610" max="6766" width="11.42578125" style="662" customWidth="1"/>
    <col min="6767" max="6767" width="15.140625" style="662" customWidth="1"/>
    <col min="6768" max="6768" width="60.42578125" style="662" customWidth="1"/>
    <col min="6769" max="6771" width="19.85546875" style="662" customWidth="1"/>
    <col min="6772" max="6772" width="23.5703125" style="662" customWidth="1"/>
    <col min="6773" max="6773" width="20.140625" style="662" customWidth="1"/>
    <col min="6774" max="6774" width="18.7109375" style="662" customWidth="1"/>
    <col min="6775" max="6775" width="14.140625" style="662" customWidth="1"/>
    <col min="6776" max="6776" width="11.5703125" style="662" bestFit="1" customWidth="1"/>
    <col min="6777" max="6831" width="11.42578125" style="662"/>
    <col min="6832" max="6832" width="2.7109375" style="662" customWidth="1"/>
    <col min="6833" max="6833" width="9.85546875" style="662" customWidth="1"/>
    <col min="6834" max="6834" width="54.140625" style="662" customWidth="1"/>
    <col min="6835" max="6835" width="15.7109375" style="662" customWidth="1"/>
    <col min="6836" max="6836" width="13.7109375" style="662" customWidth="1"/>
    <col min="6837" max="6837" width="15.140625" style="662" customWidth="1"/>
    <col min="6838" max="6838" width="14.7109375" style="662" customWidth="1"/>
    <col min="6839" max="6839" width="17.42578125" style="662" customWidth="1"/>
    <col min="6840" max="6840" width="15.140625" style="662" customWidth="1"/>
    <col min="6841" max="6841" width="11.85546875" style="662" customWidth="1"/>
    <col min="6842" max="6842" width="3.85546875" style="662" customWidth="1"/>
    <col min="6843" max="6843" width="19.5703125" style="662" customWidth="1"/>
    <col min="6844" max="6844" width="17.140625" style="662" customWidth="1"/>
    <col min="6845" max="6845" width="17.28515625" style="662" customWidth="1"/>
    <col min="6846" max="6846" width="19.140625" style="662" customWidth="1"/>
    <col min="6847" max="6847" width="17.7109375" style="662" customWidth="1"/>
    <col min="6848" max="6848" width="14.5703125" style="662" bestFit="1" customWidth="1"/>
    <col min="6849" max="6849" width="14.140625" style="662" customWidth="1"/>
    <col min="6850" max="6850" width="13.28515625" style="662" customWidth="1"/>
    <col min="6851" max="6851" width="14.42578125" style="662" customWidth="1"/>
    <col min="6852" max="6852" width="16.7109375" style="662" customWidth="1"/>
    <col min="6853" max="6853" width="16" style="662" customWidth="1"/>
    <col min="6854" max="6854" width="16.140625" style="662" customWidth="1"/>
    <col min="6855" max="6856" width="14.28515625" style="662" customWidth="1"/>
    <col min="6857" max="6857" width="13.85546875" style="662" customWidth="1"/>
    <col min="6858" max="6858" width="13.5703125" style="662" customWidth="1"/>
    <col min="6859" max="6859" width="13.85546875" style="662" customWidth="1"/>
    <col min="6860" max="6861" width="16.140625" style="662" customWidth="1"/>
    <col min="6862" max="6862" width="11.5703125" style="662" customWidth="1"/>
    <col min="6863" max="6863" width="5.28515625" style="662" customWidth="1"/>
    <col min="6864" max="6864" width="18.140625" style="662" customWidth="1"/>
    <col min="6865" max="6865" width="16.85546875" style="662" customWidth="1"/>
    <col min="6866" max="7022" width="11.42578125" style="662" customWidth="1"/>
    <col min="7023" max="7023" width="15.140625" style="662" customWidth="1"/>
    <col min="7024" max="7024" width="60.42578125" style="662" customWidth="1"/>
    <col min="7025" max="7027" width="19.85546875" style="662" customWidth="1"/>
    <col min="7028" max="7028" width="23.5703125" style="662" customWidth="1"/>
    <col min="7029" max="7029" width="20.140625" style="662" customWidth="1"/>
    <col min="7030" max="7030" width="18.7109375" style="662" customWidth="1"/>
    <col min="7031" max="7031" width="14.140625" style="662" customWidth="1"/>
    <col min="7032" max="7032" width="11.5703125" style="662" bestFit="1" customWidth="1"/>
    <col min="7033" max="7087" width="11.42578125" style="662"/>
    <col min="7088" max="7088" width="2.7109375" style="662" customWidth="1"/>
    <col min="7089" max="7089" width="9.85546875" style="662" customWidth="1"/>
    <col min="7090" max="7090" width="54.140625" style="662" customWidth="1"/>
    <col min="7091" max="7091" width="15.7109375" style="662" customWidth="1"/>
    <col min="7092" max="7092" width="13.7109375" style="662" customWidth="1"/>
    <col min="7093" max="7093" width="15.140625" style="662" customWidth="1"/>
    <col min="7094" max="7094" width="14.7109375" style="662" customWidth="1"/>
    <col min="7095" max="7095" width="17.42578125" style="662" customWidth="1"/>
    <col min="7096" max="7096" width="15.140625" style="662" customWidth="1"/>
    <col min="7097" max="7097" width="11.85546875" style="662" customWidth="1"/>
    <col min="7098" max="7098" width="3.85546875" style="662" customWidth="1"/>
    <col min="7099" max="7099" width="19.5703125" style="662" customWidth="1"/>
    <col min="7100" max="7100" width="17.140625" style="662" customWidth="1"/>
    <col min="7101" max="7101" width="17.28515625" style="662" customWidth="1"/>
    <col min="7102" max="7102" width="19.140625" style="662" customWidth="1"/>
    <col min="7103" max="7103" width="17.7109375" style="662" customWidth="1"/>
    <col min="7104" max="7104" width="14.5703125" style="662" bestFit="1" customWidth="1"/>
    <col min="7105" max="7105" width="14.140625" style="662" customWidth="1"/>
    <col min="7106" max="7106" width="13.28515625" style="662" customWidth="1"/>
    <col min="7107" max="7107" width="14.42578125" style="662" customWidth="1"/>
    <col min="7108" max="7108" width="16.7109375" style="662" customWidth="1"/>
    <col min="7109" max="7109" width="16" style="662" customWidth="1"/>
    <col min="7110" max="7110" width="16.140625" style="662" customWidth="1"/>
    <col min="7111" max="7112" width="14.28515625" style="662" customWidth="1"/>
    <col min="7113" max="7113" width="13.85546875" style="662" customWidth="1"/>
    <col min="7114" max="7114" width="13.5703125" style="662" customWidth="1"/>
    <col min="7115" max="7115" width="13.85546875" style="662" customWidth="1"/>
    <col min="7116" max="7117" width="16.140625" style="662" customWidth="1"/>
    <col min="7118" max="7118" width="11.5703125" style="662" customWidth="1"/>
    <col min="7119" max="7119" width="5.28515625" style="662" customWidth="1"/>
    <col min="7120" max="7120" width="18.140625" style="662" customWidth="1"/>
    <col min="7121" max="7121" width="16.85546875" style="662" customWidth="1"/>
    <col min="7122" max="7278" width="11.42578125" style="662" customWidth="1"/>
    <col min="7279" max="7279" width="15.140625" style="662" customWidth="1"/>
    <col min="7280" max="7280" width="60.42578125" style="662" customWidth="1"/>
    <col min="7281" max="7283" width="19.85546875" style="662" customWidth="1"/>
    <col min="7284" max="7284" width="23.5703125" style="662" customWidth="1"/>
    <col min="7285" max="7285" width="20.140625" style="662" customWidth="1"/>
    <col min="7286" max="7286" width="18.7109375" style="662" customWidth="1"/>
    <col min="7287" max="7287" width="14.140625" style="662" customWidth="1"/>
    <col min="7288" max="7288" width="11.5703125" style="662" bestFit="1" customWidth="1"/>
    <col min="7289" max="7343" width="11.42578125" style="662"/>
    <col min="7344" max="7344" width="2.7109375" style="662" customWidth="1"/>
    <col min="7345" max="7345" width="9.85546875" style="662" customWidth="1"/>
    <col min="7346" max="7346" width="54.140625" style="662" customWidth="1"/>
    <col min="7347" max="7347" width="15.7109375" style="662" customWidth="1"/>
    <col min="7348" max="7348" width="13.7109375" style="662" customWidth="1"/>
    <col min="7349" max="7349" width="15.140625" style="662" customWidth="1"/>
    <col min="7350" max="7350" width="14.7109375" style="662" customWidth="1"/>
    <col min="7351" max="7351" width="17.42578125" style="662" customWidth="1"/>
    <col min="7352" max="7352" width="15.140625" style="662" customWidth="1"/>
    <col min="7353" max="7353" width="11.85546875" style="662" customWidth="1"/>
    <col min="7354" max="7354" width="3.85546875" style="662" customWidth="1"/>
    <col min="7355" max="7355" width="19.5703125" style="662" customWidth="1"/>
    <col min="7356" max="7356" width="17.140625" style="662" customWidth="1"/>
    <col min="7357" max="7357" width="17.28515625" style="662" customWidth="1"/>
    <col min="7358" max="7358" width="19.140625" style="662" customWidth="1"/>
    <col min="7359" max="7359" width="17.7109375" style="662" customWidth="1"/>
    <col min="7360" max="7360" width="14.5703125" style="662" bestFit="1" customWidth="1"/>
    <col min="7361" max="7361" width="14.140625" style="662" customWidth="1"/>
    <col min="7362" max="7362" width="13.28515625" style="662" customWidth="1"/>
    <col min="7363" max="7363" width="14.42578125" style="662" customWidth="1"/>
    <col min="7364" max="7364" width="16.7109375" style="662" customWidth="1"/>
    <col min="7365" max="7365" width="16" style="662" customWidth="1"/>
    <col min="7366" max="7366" width="16.140625" style="662" customWidth="1"/>
    <col min="7367" max="7368" width="14.28515625" style="662" customWidth="1"/>
    <col min="7369" max="7369" width="13.85546875" style="662" customWidth="1"/>
    <col min="7370" max="7370" width="13.5703125" style="662" customWidth="1"/>
    <col min="7371" max="7371" width="13.85546875" style="662" customWidth="1"/>
    <col min="7372" max="7373" width="16.140625" style="662" customWidth="1"/>
    <col min="7374" max="7374" width="11.5703125" style="662" customWidth="1"/>
    <col min="7375" max="7375" width="5.28515625" style="662" customWidth="1"/>
    <col min="7376" max="7376" width="18.140625" style="662" customWidth="1"/>
    <col min="7377" max="7377" width="16.85546875" style="662" customWidth="1"/>
    <col min="7378" max="7534" width="11.42578125" style="662" customWidth="1"/>
    <col min="7535" max="7535" width="15.140625" style="662" customWidth="1"/>
    <col min="7536" max="7536" width="60.42578125" style="662" customWidth="1"/>
    <col min="7537" max="7539" width="19.85546875" style="662" customWidth="1"/>
    <col min="7540" max="7540" width="23.5703125" style="662" customWidth="1"/>
    <col min="7541" max="7541" width="20.140625" style="662" customWidth="1"/>
    <col min="7542" max="7542" width="18.7109375" style="662" customWidth="1"/>
    <col min="7543" max="7543" width="14.140625" style="662" customWidth="1"/>
    <col min="7544" max="7544" width="11.5703125" style="662" bestFit="1" customWidth="1"/>
    <col min="7545" max="7599" width="11.42578125" style="662"/>
    <col min="7600" max="7600" width="2.7109375" style="662" customWidth="1"/>
    <col min="7601" max="7601" width="9.85546875" style="662" customWidth="1"/>
    <col min="7602" max="7602" width="54.140625" style="662" customWidth="1"/>
    <col min="7603" max="7603" width="15.7109375" style="662" customWidth="1"/>
    <col min="7604" max="7604" width="13.7109375" style="662" customWidth="1"/>
    <col min="7605" max="7605" width="15.140625" style="662" customWidth="1"/>
    <col min="7606" max="7606" width="14.7109375" style="662" customWidth="1"/>
    <col min="7607" max="7607" width="17.42578125" style="662" customWidth="1"/>
    <col min="7608" max="7608" width="15.140625" style="662" customWidth="1"/>
    <col min="7609" max="7609" width="11.85546875" style="662" customWidth="1"/>
    <col min="7610" max="7610" width="3.85546875" style="662" customWidth="1"/>
    <col min="7611" max="7611" width="19.5703125" style="662" customWidth="1"/>
    <col min="7612" max="7612" width="17.140625" style="662" customWidth="1"/>
    <col min="7613" max="7613" width="17.28515625" style="662" customWidth="1"/>
    <col min="7614" max="7614" width="19.140625" style="662" customWidth="1"/>
    <col min="7615" max="7615" width="17.7109375" style="662" customWidth="1"/>
    <col min="7616" max="7616" width="14.5703125" style="662" bestFit="1" customWidth="1"/>
    <col min="7617" max="7617" width="14.140625" style="662" customWidth="1"/>
    <col min="7618" max="7618" width="13.28515625" style="662" customWidth="1"/>
    <col min="7619" max="7619" width="14.42578125" style="662" customWidth="1"/>
    <col min="7620" max="7620" width="16.7109375" style="662" customWidth="1"/>
    <col min="7621" max="7621" width="16" style="662" customWidth="1"/>
    <col min="7622" max="7622" width="16.140625" style="662" customWidth="1"/>
    <col min="7623" max="7624" width="14.28515625" style="662" customWidth="1"/>
    <col min="7625" max="7625" width="13.85546875" style="662" customWidth="1"/>
    <col min="7626" max="7626" width="13.5703125" style="662" customWidth="1"/>
    <col min="7627" max="7627" width="13.85546875" style="662" customWidth="1"/>
    <col min="7628" max="7629" width="16.140625" style="662" customWidth="1"/>
    <col min="7630" max="7630" width="11.5703125" style="662" customWidth="1"/>
    <col min="7631" max="7631" width="5.28515625" style="662" customWidth="1"/>
    <col min="7632" max="7632" width="18.140625" style="662" customWidth="1"/>
    <col min="7633" max="7633" width="16.85546875" style="662" customWidth="1"/>
    <col min="7634" max="7790" width="11.42578125" style="662" customWidth="1"/>
    <col min="7791" max="7791" width="15.140625" style="662" customWidth="1"/>
    <col min="7792" max="7792" width="60.42578125" style="662" customWidth="1"/>
    <col min="7793" max="7795" width="19.85546875" style="662" customWidth="1"/>
    <col min="7796" max="7796" width="23.5703125" style="662" customWidth="1"/>
    <col min="7797" max="7797" width="20.140625" style="662" customWidth="1"/>
    <col min="7798" max="7798" width="18.7109375" style="662" customWidth="1"/>
    <col min="7799" max="7799" width="14.140625" style="662" customWidth="1"/>
    <col min="7800" max="7800" width="11.5703125" style="662" bestFit="1" customWidth="1"/>
    <col min="7801" max="7855" width="11.42578125" style="662"/>
    <col min="7856" max="7856" width="2.7109375" style="662" customWidth="1"/>
    <col min="7857" max="7857" width="9.85546875" style="662" customWidth="1"/>
    <col min="7858" max="7858" width="54.140625" style="662" customWidth="1"/>
    <col min="7859" max="7859" width="15.7109375" style="662" customWidth="1"/>
    <col min="7860" max="7860" width="13.7109375" style="662" customWidth="1"/>
    <col min="7861" max="7861" width="15.140625" style="662" customWidth="1"/>
    <col min="7862" max="7862" width="14.7109375" style="662" customWidth="1"/>
    <col min="7863" max="7863" width="17.42578125" style="662" customWidth="1"/>
    <col min="7864" max="7864" width="15.140625" style="662" customWidth="1"/>
    <col min="7865" max="7865" width="11.85546875" style="662" customWidth="1"/>
    <col min="7866" max="7866" width="3.85546875" style="662" customWidth="1"/>
    <col min="7867" max="7867" width="19.5703125" style="662" customWidth="1"/>
    <col min="7868" max="7868" width="17.140625" style="662" customWidth="1"/>
    <col min="7869" max="7869" width="17.28515625" style="662" customWidth="1"/>
    <col min="7870" max="7870" width="19.140625" style="662" customWidth="1"/>
    <col min="7871" max="7871" width="17.7109375" style="662" customWidth="1"/>
    <col min="7872" max="7872" width="14.5703125" style="662" bestFit="1" customWidth="1"/>
    <col min="7873" max="7873" width="14.140625" style="662" customWidth="1"/>
    <col min="7874" max="7874" width="13.28515625" style="662" customWidth="1"/>
    <col min="7875" max="7875" width="14.42578125" style="662" customWidth="1"/>
    <col min="7876" max="7876" width="16.7109375" style="662" customWidth="1"/>
    <col min="7877" max="7877" width="16" style="662" customWidth="1"/>
    <col min="7878" max="7878" width="16.140625" style="662" customWidth="1"/>
    <col min="7879" max="7880" width="14.28515625" style="662" customWidth="1"/>
    <col min="7881" max="7881" width="13.85546875" style="662" customWidth="1"/>
    <col min="7882" max="7882" width="13.5703125" style="662" customWidth="1"/>
    <col min="7883" max="7883" width="13.85546875" style="662" customWidth="1"/>
    <col min="7884" max="7885" width="16.140625" style="662" customWidth="1"/>
    <col min="7886" max="7886" width="11.5703125" style="662" customWidth="1"/>
    <col min="7887" max="7887" width="5.28515625" style="662" customWidth="1"/>
    <col min="7888" max="7888" width="18.140625" style="662" customWidth="1"/>
    <col min="7889" max="7889" width="16.85546875" style="662" customWidth="1"/>
    <col min="7890" max="8046" width="11.42578125" style="662" customWidth="1"/>
    <col min="8047" max="8047" width="15.140625" style="662" customWidth="1"/>
    <col min="8048" max="8048" width="60.42578125" style="662" customWidth="1"/>
    <col min="8049" max="8051" width="19.85546875" style="662" customWidth="1"/>
    <col min="8052" max="8052" width="23.5703125" style="662" customWidth="1"/>
    <col min="8053" max="8053" width="20.140625" style="662" customWidth="1"/>
    <col min="8054" max="8054" width="18.7109375" style="662" customWidth="1"/>
    <col min="8055" max="8055" width="14.140625" style="662" customWidth="1"/>
    <col min="8056" max="8056" width="11.5703125" style="662" bestFit="1" customWidth="1"/>
    <col min="8057" max="8111" width="11.42578125" style="662"/>
    <col min="8112" max="8112" width="2.7109375" style="662" customWidth="1"/>
    <col min="8113" max="8113" width="9.85546875" style="662" customWidth="1"/>
    <col min="8114" max="8114" width="54.140625" style="662" customWidth="1"/>
    <col min="8115" max="8115" width="15.7109375" style="662" customWidth="1"/>
    <col min="8116" max="8116" width="13.7109375" style="662" customWidth="1"/>
    <col min="8117" max="8117" width="15.140625" style="662" customWidth="1"/>
    <col min="8118" max="8118" width="14.7109375" style="662" customWidth="1"/>
    <col min="8119" max="8119" width="17.42578125" style="662" customWidth="1"/>
    <col min="8120" max="8120" width="15.140625" style="662" customWidth="1"/>
    <col min="8121" max="8121" width="11.85546875" style="662" customWidth="1"/>
    <col min="8122" max="8122" width="3.85546875" style="662" customWidth="1"/>
    <col min="8123" max="8123" width="19.5703125" style="662" customWidth="1"/>
    <col min="8124" max="8124" width="17.140625" style="662" customWidth="1"/>
    <col min="8125" max="8125" width="17.28515625" style="662" customWidth="1"/>
    <col min="8126" max="8126" width="19.140625" style="662" customWidth="1"/>
    <col min="8127" max="8127" width="17.7109375" style="662" customWidth="1"/>
    <col min="8128" max="8128" width="14.5703125" style="662" bestFit="1" customWidth="1"/>
    <col min="8129" max="8129" width="14.140625" style="662" customWidth="1"/>
    <col min="8130" max="8130" width="13.28515625" style="662" customWidth="1"/>
    <col min="8131" max="8131" width="14.42578125" style="662" customWidth="1"/>
    <col min="8132" max="8132" width="16.7109375" style="662" customWidth="1"/>
    <col min="8133" max="8133" width="16" style="662" customWidth="1"/>
    <col min="8134" max="8134" width="16.140625" style="662" customWidth="1"/>
    <col min="8135" max="8136" width="14.28515625" style="662" customWidth="1"/>
    <col min="8137" max="8137" width="13.85546875" style="662" customWidth="1"/>
    <col min="8138" max="8138" width="13.5703125" style="662" customWidth="1"/>
    <col min="8139" max="8139" width="13.85546875" style="662" customWidth="1"/>
    <col min="8140" max="8141" width="16.140625" style="662" customWidth="1"/>
    <col min="8142" max="8142" width="11.5703125" style="662" customWidth="1"/>
    <col min="8143" max="8143" width="5.28515625" style="662" customWidth="1"/>
    <col min="8144" max="8144" width="18.140625" style="662" customWidth="1"/>
    <col min="8145" max="8145" width="16.85546875" style="662" customWidth="1"/>
    <col min="8146" max="8302" width="11.42578125" style="662" customWidth="1"/>
    <col min="8303" max="8303" width="15.140625" style="662" customWidth="1"/>
    <col min="8304" max="8304" width="60.42578125" style="662" customWidth="1"/>
    <col min="8305" max="8307" width="19.85546875" style="662" customWidth="1"/>
    <col min="8308" max="8308" width="23.5703125" style="662" customWidth="1"/>
    <col min="8309" max="8309" width="20.140625" style="662" customWidth="1"/>
    <col min="8310" max="8310" width="18.7109375" style="662" customWidth="1"/>
    <col min="8311" max="8311" width="14.140625" style="662" customWidth="1"/>
    <col min="8312" max="8312" width="11.5703125" style="662" bestFit="1" customWidth="1"/>
    <col min="8313" max="8367" width="11.42578125" style="662"/>
    <col min="8368" max="8368" width="2.7109375" style="662" customWidth="1"/>
    <col min="8369" max="8369" width="9.85546875" style="662" customWidth="1"/>
    <col min="8370" max="8370" width="54.140625" style="662" customWidth="1"/>
    <col min="8371" max="8371" width="15.7109375" style="662" customWidth="1"/>
    <col min="8372" max="8372" width="13.7109375" style="662" customWidth="1"/>
    <col min="8373" max="8373" width="15.140625" style="662" customWidth="1"/>
    <col min="8374" max="8374" width="14.7109375" style="662" customWidth="1"/>
    <col min="8375" max="8375" width="17.42578125" style="662" customWidth="1"/>
    <col min="8376" max="8376" width="15.140625" style="662" customWidth="1"/>
    <col min="8377" max="8377" width="11.85546875" style="662" customWidth="1"/>
    <col min="8378" max="8378" width="3.85546875" style="662" customWidth="1"/>
    <col min="8379" max="8379" width="19.5703125" style="662" customWidth="1"/>
    <col min="8380" max="8380" width="17.140625" style="662" customWidth="1"/>
    <col min="8381" max="8381" width="17.28515625" style="662" customWidth="1"/>
    <col min="8382" max="8382" width="19.140625" style="662" customWidth="1"/>
    <col min="8383" max="8383" width="17.7109375" style="662" customWidth="1"/>
    <col min="8384" max="8384" width="14.5703125" style="662" bestFit="1" customWidth="1"/>
    <col min="8385" max="8385" width="14.140625" style="662" customWidth="1"/>
    <col min="8386" max="8386" width="13.28515625" style="662" customWidth="1"/>
    <col min="8387" max="8387" width="14.42578125" style="662" customWidth="1"/>
    <col min="8388" max="8388" width="16.7109375" style="662" customWidth="1"/>
    <col min="8389" max="8389" width="16" style="662" customWidth="1"/>
    <col min="8390" max="8390" width="16.140625" style="662" customWidth="1"/>
    <col min="8391" max="8392" width="14.28515625" style="662" customWidth="1"/>
    <col min="8393" max="8393" width="13.85546875" style="662" customWidth="1"/>
    <col min="8394" max="8394" width="13.5703125" style="662" customWidth="1"/>
    <col min="8395" max="8395" width="13.85546875" style="662" customWidth="1"/>
    <col min="8396" max="8397" width="16.140625" style="662" customWidth="1"/>
    <col min="8398" max="8398" width="11.5703125" style="662" customWidth="1"/>
    <col min="8399" max="8399" width="5.28515625" style="662" customWidth="1"/>
    <col min="8400" max="8400" width="18.140625" style="662" customWidth="1"/>
    <col min="8401" max="8401" width="16.85546875" style="662" customWidth="1"/>
    <col min="8402" max="8558" width="11.42578125" style="662" customWidth="1"/>
    <col min="8559" max="8559" width="15.140625" style="662" customWidth="1"/>
    <col min="8560" max="8560" width="60.42578125" style="662" customWidth="1"/>
    <col min="8561" max="8563" width="19.85546875" style="662" customWidth="1"/>
    <col min="8564" max="8564" width="23.5703125" style="662" customWidth="1"/>
    <col min="8565" max="8565" width="20.140625" style="662" customWidth="1"/>
    <col min="8566" max="8566" width="18.7109375" style="662" customWidth="1"/>
    <col min="8567" max="8567" width="14.140625" style="662" customWidth="1"/>
    <col min="8568" max="8568" width="11.5703125" style="662" bestFit="1" customWidth="1"/>
    <col min="8569" max="8623" width="11.42578125" style="662"/>
    <col min="8624" max="8624" width="2.7109375" style="662" customWidth="1"/>
    <col min="8625" max="8625" width="9.85546875" style="662" customWidth="1"/>
    <col min="8626" max="8626" width="54.140625" style="662" customWidth="1"/>
    <col min="8627" max="8627" width="15.7109375" style="662" customWidth="1"/>
    <col min="8628" max="8628" width="13.7109375" style="662" customWidth="1"/>
    <col min="8629" max="8629" width="15.140625" style="662" customWidth="1"/>
    <col min="8630" max="8630" width="14.7109375" style="662" customWidth="1"/>
    <col min="8631" max="8631" width="17.42578125" style="662" customWidth="1"/>
    <col min="8632" max="8632" width="15.140625" style="662" customWidth="1"/>
    <col min="8633" max="8633" width="11.85546875" style="662" customWidth="1"/>
    <col min="8634" max="8634" width="3.85546875" style="662" customWidth="1"/>
    <col min="8635" max="8635" width="19.5703125" style="662" customWidth="1"/>
    <col min="8636" max="8636" width="17.140625" style="662" customWidth="1"/>
    <col min="8637" max="8637" width="17.28515625" style="662" customWidth="1"/>
    <col min="8638" max="8638" width="19.140625" style="662" customWidth="1"/>
    <col min="8639" max="8639" width="17.7109375" style="662" customWidth="1"/>
    <col min="8640" max="8640" width="14.5703125" style="662" bestFit="1" customWidth="1"/>
    <col min="8641" max="8641" width="14.140625" style="662" customWidth="1"/>
    <col min="8642" max="8642" width="13.28515625" style="662" customWidth="1"/>
    <col min="8643" max="8643" width="14.42578125" style="662" customWidth="1"/>
    <col min="8644" max="8644" width="16.7109375" style="662" customWidth="1"/>
    <col min="8645" max="8645" width="16" style="662" customWidth="1"/>
    <col min="8646" max="8646" width="16.140625" style="662" customWidth="1"/>
    <col min="8647" max="8648" width="14.28515625" style="662" customWidth="1"/>
    <col min="8649" max="8649" width="13.85546875" style="662" customWidth="1"/>
    <col min="8650" max="8650" width="13.5703125" style="662" customWidth="1"/>
    <col min="8651" max="8651" width="13.85546875" style="662" customWidth="1"/>
    <col min="8652" max="8653" width="16.140625" style="662" customWidth="1"/>
    <col min="8654" max="8654" width="11.5703125" style="662" customWidth="1"/>
    <col min="8655" max="8655" width="5.28515625" style="662" customWidth="1"/>
    <col min="8656" max="8656" width="18.140625" style="662" customWidth="1"/>
    <col min="8657" max="8657" width="16.85546875" style="662" customWidth="1"/>
    <col min="8658" max="8814" width="11.42578125" style="662" customWidth="1"/>
    <col min="8815" max="8815" width="15.140625" style="662" customWidth="1"/>
    <col min="8816" max="8816" width="60.42578125" style="662" customWidth="1"/>
    <col min="8817" max="8819" width="19.85546875" style="662" customWidth="1"/>
    <col min="8820" max="8820" width="23.5703125" style="662" customWidth="1"/>
    <col min="8821" max="8821" width="20.140625" style="662" customWidth="1"/>
    <col min="8822" max="8822" width="18.7109375" style="662" customWidth="1"/>
    <col min="8823" max="8823" width="14.140625" style="662" customWidth="1"/>
    <col min="8824" max="8824" width="11.5703125" style="662" bestFit="1" customWidth="1"/>
    <col min="8825" max="8879" width="11.42578125" style="662"/>
    <col min="8880" max="8880" width="2.7109375" style="662" customWidth="1"/>
    <col min="8881" max="8881" width="9.85546875" style="662" customWidth="1"/>
    <col min="8882" max="8882" width="54.140625" style="662" customWidth="1"/>
    <col min="8883" max="8883" width="15.7109375" style="662" customWidth="1"/>
    <col min="8884" max="8884" width="13.7109375" style="662" customWidth="1"/>
    <col min="8885" max="8885" width="15.140625" style="662" customWidth="1"/>
    <col min="8886" max="8886" width="14.7109375" style="662" customWidth="1"/>
    <col min="8887" max="8887" width="17.42578125" style="662" customWidth="1"/>
    <col min="8888" max="8888" width="15.140625" style="662" customWidth="1"/>
    <col min="8889" max="8889" width="11.85546875" style="662" customWidth="1"/>
    <col min="8890" max="8890" width="3.85546875" style="662" customWidth="1"/>
    <col min="8891" max="8891" width="19.5703125" style="662" customWidth="1"/>
    <col min="8892" max="8892" width="17.140625" style="662" customWidth="1"/>
    <col min="8893" max="8893" width="17.28515625" style="662" customWidth="1"/>
    <col min="8894" max="8894" width="19.140625" style="662" customWidth="1"/>
    <col min="8895" max="8895" width="17.7109375" style="662" customWidth="1"/>
    <col min="8896" max="8896" width="14.5703125" style="662" bestFit="1" customWidth="1"/>
    <col min="8897" max="8897" width="14.140625" style="662" customWidth="1"/>
    <col min="8898" max="8898" width="13.28515625" style="662" customWidth="1"/>
    <col min="8899" max="8899" width="14.42578125" style="662" customWidth="1"/>
    <col min="8900" max="8900" width="16.7109375" style="662" customWidth="1"/>
    <col min="8901" max="8901" width="16" style="662" customWidth="1"/>
    <col min="8902" max="8902" width="16.140625" style="662" customWidth="1"/>
    <col min="8903" max="8904" width="14.28515625" style="662" customWidth="1"/>
    <col min="8905" max="8905" width="13.85546875" style="662" customWidth="1"/>
    <col min="8906" max="8906" width="13.5703125" style="662" customWidth="1"/>
    <col min="8907" max="8907" width="13.85546875" style="662" customWidth="1"/>
    <col min="8908" max="8909" width="16.140625" style="662" customWidth="1"/>
    <col min="8910" max="8910" width="11.5703125" style="662" customWidth="1"/>
    <col min="8911" max="8911" width="5.28515625" style="662" customWidth="1"/>
    <col min="8912" max="8912" width="18.140625" style="662" customWidth="1"/>
    <col min="8913" max="8913" width="16.85546875" style="662" customWidth="1"/>
    <col min="8914" max="9070" width="11.42578125" style="662" customWidth="1"/>
    <col min="9071" max="9071" width="15.140625" style="662" customWidth="1"/>
    <col min="9072" max="9072" width="60.42578125" style="662" customWidth="1"/>
    <col min="9073" max="9075" width="19.85546875" style="662" customWidth="1"/>
    <col min="9076" max="9076" width="23.5703125" style="662" customWidth="1"/>
    <col min="9077" max="9077" width="20.140625" style="662" customWidth="1"/>
    <col min="9078" max="9078" width="18.7109375" style="662" customWidth="1"/>
    <col min="9079" max="9079" width="14.140625" style="662" customWidth="1"/>
    <col min="9080" max="9080" width="11.5703125" style="662" bestFit="1" customWidth="1"/>
    <col min="9081" max="9135" width="11.42578125" style="662"/>
    <col min="9136" max="9136" width="2.7109375" style="662" customWidth="1"/>
    <col min="9137" max="9137" width="9.85546875" style="662" customWidth="1"/>
    <col min="9138" max="9138" width="54.140625" style="662" customWidth="1"/>
    <col min="9139" max="9139" width="15.7109375" style="662" customWidth="1"/>
    <col min="9140" max="9140" width="13.7109375" style="662" customWidth="1"/>
    <col min="9141" max="9141" width="15.140625" style="662" customWidth="1"/>
    <col min="9142" max="9142" width="14.7109375" style="662" customWidth="1"/>
    <col min="9143" max="9143" width="17.42578125" style="662" customWidth="1"/>
    <col min="9144" max="9144" width="15.140625" style="662" customWidth="1"/>
    <col min="9145" max="9145" width="11.85546875" style="662" customWidth="1"/>
    <col min="9146" max="9146" width="3.85546875" style="662" customWidth="1"/>
    <col min="9147" max="9147" width="19.5703125" style="662" customWidth="1"/>
    <col min="9148" max="9148" width="17.140625" style="662" customWidth="1"/>
    <col min="9149" max="9149" width="17.28515625" style="662" customWidth="1"/>
    <col min="9150" max="9150" width="19.140625" style="662" customWidth="1"/>
    <col min="9151" max="9151" width="17.7109375" style="662" customWidth="1"/>
    <col min="9152" max="9152" width="14.5703125" style="662" bestFit="1" customWidth="1"/>
    <col min="9153" max="9153" width="14.140625" style="662" customWidth="1"/>
    <col min="9154" max="9154" width="13.28515625" style="662" customWidth="1"/>
    <col min="9155" max="9155" width="14.42578125" style="662" customWidth="1"/>
    <col min="9156" max="9156" width="16.7109375" style="662" customWidth="1"/>
    <col min="9157" max="9157" width="16" style="662" customWidth="1"/>
    <col min="9158" max="9158" width="16.140625" style="662" customWidth="1"/>
    <col min="9159" max="9160" width="14.28515625" style="662" customWidth="1"/>
    <col min="9161" max="9161" width="13.85546875" style="662" customWidth="1"/>
    <col min="9162" max="9162" width="13.5703125" style="662" customWidth="1"/>
    <col min="9163" max="9163" width="13.85546875" style="662" customWidth="1"/>
    <col min="9164" max="9165" width="16.140625" style="662" customWidth="1"/>
    <col min="9166" max="9166" width="11.5703125" style="662" customWidth="1"/>
    <col min="9167" max="9167" width="5.28515625" style="662" customWidth="1"/>
    <col min="9168" max="9168" width="18.140625" style="662" customWidth="1"/>
    <col min="9169" max="9169" width="16.85546875" style="662" customWidth="1"/>
    <col min="9170" max="9326" width="11.42578125" style="662" customWidth="1"/>
    <col min="9327" max="9327" width="15.140625" style="662" customWidth="1"/>
    <col min="9328" max="9328" width="60.42578125" style="662" customWidth="1"/>
    <col min="9329" max="9331" width="19.85546875" style="662" customWidth="1"/>
    <col min="9332" max="9332" width="23.5703125" style="662" customWidth="1"/>
    <col min="9333" max="9333" width="20.140625" style="662" customWidth="1"/>
    <col min="9334" max="9334" width="18.7109375" style="662" customWidth="1"/>
    <col min="9335" max="9335" width="14.140625" style="662" customWidth="1"/>
    <col min="9336" max="9336" width="11.5703125" style="662" bestFit="1" customWidth="1"/>
    <col min="9337" max="9391" width="11.42578125" style="662"/>
    <col min="9392" max="9392" width="2.7109375" style="662" customWidth="1"/>
    <col min="9393" max="9393" width="9.85546875" style="662" customWidth="1"/>
    <col min="9394" max="9394" width="54.140625" style="662" customWidth="1"/>
    <col min="9395" max="9395" width="15.7109375" style="662" customWidth="1"/>
    <col min="9396" max="9396" width="13.7109375" style="662" customWidth="1"/>
    <col min="9397" max="9397" width="15.140625" style="662" customWidth="1"/>
    <col min="9398" max="9398" width="14.7109375" style="662" customWidth="1"/>
    <col min="9399" max="9399" width="17.42578125" style="662" customWidth="1"/>
    <col min="9400" max="9400" width="15.140625" style="662" customWidth="1"/>
    <col min="9401" max="9401" width="11.85546875" style="662" customWidth="1"/>
    <col min="9402" max="9402" width="3.85546875" style="662" customWidth="1"/>
    <col min="9403" max="9403" width="19.5703125" style="662" customWidth="1"/>
    <col min="9404" max="9404" width="17.140625" style="662" customWidth="1"/>
    <col min="9405" max="9405" width="17.28515625" style="662" customWidth="1"/>
    <col min="9406" max="9406" width="19.140625" style="662" customWidth="1"/>
    <col min="9407" max="9407" width="17.7109375" style="662" customWidth="1"/>
    <col min="9408" max="9408" width="14.5703125" style="662" bestFit="1" customWidth="1"/>
    <col min="9409" max="9409" width="14.140625" style="662" customWidth="1"/>
    <col min="9410" max="9410" width="13.28515625" style="662" customWidth="1"/>
    <col min="9411" max="9411" width="14.42578125" style="662" customWidth="1"/>
    <col min="9412" max="9412" width="16.7109375" style="662" customWidth="1"/>
    <col min="9413" max="9413" width="16" style="662" customWidth="1"/>
    <col min="9414" max="9414" width="16.140625" style="662" customWidth="1"/>
    <col min="9415" max="9416" width="14.28515625" style="662" customWidth="1"/>
    <col min="9417" max="9417" width="13.85546875" style="662" customWidth="1"/>
    <col min="9418" max="9418" width="13.5703125" style="662" customWidth="1"/>
    <col min="9419" max="9419" width="13.85546875" style="662" customWidth="1"/>
    <col min="9420" max="9421" width="16.140625" style="662" customWidth="1"/>
    <col min="9422" max="9422" width="11.5703125" style="662" customWidth="1"/>
    <col min="9423" max="9423" width="5.28515625" style="662" customWidth="1"/>
    <col min="9424" max="9424" width="18.140625" style="662" customWidth="1"/>
    <col min="9425" max="9425" width="16.85546875" style="662" customWidth="1"/>
    <col min="9426" max="9582" width="11.42578125" style="662" customWidth="1"/>
    <col min="9583" max="9583" width="15.140625" style="662" customWidth="1"/>
    <col min="9584" max="9584" width="60.42578125" style="662" customWidth="1"/>
    <col min="9585" max="9587" width="19.85546875" style="662" customWidth="1"/>
    <col min="9588" max="9588" width="23.5703125" style="662" customWidth="1"/>
    <col min="9589" max="9589" width="20.140625" style="662" customWidth="1"/>
    <col min="9590" max="9590" width="18.7109375" style="662" customWidth="1"/>
    <col min="9591" max="9591" width="14.140625" style="662" customWidth="1"/>
    <col min="9592" max="9592" width="11.5703125" style="662" bestFit="1" customWidth="1"/>
    <col min="9593" max="9647" width="11.42578125" style="662"/>
    <col min="9648" max="9648" width="2.7109375" style="662" customWidth="1"/>
    <col min="9649" max="9649" width="9.85546875" style="662" customWidth="1"/>
    <col min="9650" max="9650" width="54.140625" style="662" customWidth="1"/>
    <col min="9651" max="9651" width="15.7109375" style="662" customWidth="1"/>
    <col min="9652" max="9652" width="13.7109375" style="662" customWidth="1"/>
    <col min="9653" max="9653" width="15.140625" style="662" customWidth="1"/>
    <col min="9654" max="9654" width="14.7109375" style="662" customWidth="1"/>
    <col min="9655" max="9655" width="17.42578125" style="662" customWidth="1"/>
    <col min="9656" max="9656" width="15.140625" style="662" customWidth="1"/>
    <col min="9657" max="9657" width="11.85546875" style="662" customWidth="1"/>
    <col min="9658" max="9658" width="3.85546875" style="662" customWidth="1"/>
    <col min="9659" max="9659" width="19.5703125" style="662" customWidth="1"/>
    <col min="9660" max="9660" width="17.140625" style="662" customWidth="1"/>
    <col min="9661" max="9661" width="17.28515625" style="662" customWidth="1"/>
    <col min="9662" max="9662" width="19.140625" style="662" customWidth="1"/>
    <col min="9663" max="9663" width="17.7109375" style="662" customWidth="1"/>
    <col min="9664" max="9664" width="14.5703125" style="662" bestFit="1" customWidth="1"/>
    <col min="9665" max="9665" width="14.140625" style="662" customWidth="1"/>
    <col min="9666" max="9666" width="13.28515625" style="662" customWidth="1"/>
    <col min="9667" max="9667" width="14.42578125" style="662" customWidth="1"/>
    <col min="9668" max="9668" width="16.7109375" style="662" customWidth="1"/>
    <col min="9669" max="9669" width="16" style="662" customWidth="1"/>
    <col min="9670" max="9670" width="16.140625" style="662" customWidth="1"/>
    <col min="9671" max="9672" width="14.28515625" style="662" customWidth="1"/>
    <col min="9673" max="9673" width="13.85546875" style="662" customWidth="1"/>
    <col min="9674" max="9674" width="13.5703125" style="662" customWidth="1"/>
    <col min="9675" max="9675" width="13.85546875" style="662" customWidth="1"/>
    <col min="9676" max="9677" width="16.140625" style="662" customWidth="1"/>
    <col min="9678" max="9678" width="11.5703125" style="662" customWidth="1"/>
    <col min="9679" max="9679" width="5.28515625" style="662" customWidth="1"/>
    <col min="9680" max="9680" width="18.140625" style="662" customWidth="1"/>
    <col min="9681" max="9681" width="16.85546875" style="662" customWidth="1"/>
    <col min="9682" max="9838" width="11.42578125" style="662" customWidth="1"/>
    <col min="9839" max="9839" width="15.140625" style="662" customWidth="1"/>
    <col min="9840" max="9840" width="60.42578125" style="662" customWidth="1"/>
    <col min="9841" max="9843" width="19.85546875" style="662" customWidth="1"/>
    <col min="9844" max="9844" width="23.5703125" style="662" customWidth="1"/>
    <col min="9845" max="9845" width="20.140625" style="662" customWidth="1"/>
    <col min="9846" max="9846" width="18.7109375" style="662" customWidth="1"/>
    <col min="9847" max="9847" width="14.140625" style="662" customWidth="1"/>
    <col min="9848" max="9848" width="11.5703125" style="662" bestFit="1" customWidth="1"/>
    <col min="9849" max="9903" width="11.42578125" style="662"/>
    <col min="9904" max="9904" width="2.7109375" style="662" customWidth="1"/>
    <col min="9905" max="9905" width="9.85546875" style="662" customWidth="1"/>
    <col min="9906" max="9906" width="54.140625" style="662" customWidth="1"/>
    <col min="9907" max="9907" width="15.7109375" style="662" customWidth="1"/>
    <col min="9908" max="9908" width="13.7109375" style="662" customWidth="1"/>
    <col min="9909" max="9909" width="15.140625" style="662" customWidth="1"/>
    <col min="9910" max="9910" width="14.7109375" style="662" customWidth="1"/>
    <col min="9911" max="9911" width="17.42578125" style="662" customWidth="1"/>
    <col min="9912" max="9912" width="15.140625" style="662" customWidth="1"/>
    <col min="9913" max="9913" width="11.85546875" style="662" customWidth="1"/>
    <col min="9914" max="9914" width="3.85546875" style="662" customWidth="1"/>
    <col min="9915" max="9915" width="19.5703125" style="662" customWidth="1"/>
    <col min="9916" max="9916" width="17.140625" style="662" customWidth="1"/>
    <col min="9917" max="9917" width="17.28515625" style="662" customWidth="1"/>
    <col min="9918" max="9918" width="19.140625" style="662" customWidth="1"/>
    <col min="9919" max="9919" width="17.7109375" style="662" customWidth="1"/>
    <col min="9920" max="9920" width="14.5703125" style="662" bestFit="1" customWidth="1"/>
    <col min="9921" max="9921" width="14.140625" style="662" customWidth="1"/>
    <col min="9922" max="9922" width="13.28515625" style="662" customWidth="1"/>
    <col min="9923" max="9923" width="14.42578125" style="662" customWidth="1"/>
    <col min="9924" max="9924" width="16.7109375" style="662" customWidth="1"/>
    <col min="9925" max="9925" width="16" style="662" customWidth="1"/>
    <col min="9926" max="9926" width="16.140625" style="662" customWidth="1"/>
    <col min="9927" max="9928" width="14.28515625" style="662" customWidth="1"/>
    <col min="9929" max="9929" width="13.85546875" style="662" customWidth="1"/>
    <col min="9930" max="9930" width="13.5703125" style="662" customWidth="1"/>
    <col min="9931" max="9931" width="13.85546875" style="662" customWidth="1"/>
    <col min="9932" max="9933" width="16.140625" style="662" customWidth="1"/>
    <col min="9934" max="9934" width="11.5703125" style="662" customWidth="1"/>
    <col min="9935" max="9935" width="5.28515625" style="662" customWidth="1"/>
    <col min="9936" max="9936" width="18.140625" style="662" customWidth="1"/>
    <col min="9937" max="9937" width="16.85546875" style="662" customWidth="1"/>
    <col min="9938" max="10094" width="11.42578125" style="662" customWidth="1"/>
    <col min="10095" max="10095" width="15.140625" style="662" customWidth="1"/>
    <col min="10096" max="10096" width="60.42578125" style="662" customWidth="1"/>
    <col min="10097" max="10099" width="19.85546875" style="662" customWidth="1"/>
    <col min="10100" max="10100" width="23.5703125" style="662" customWidth="1"/>
    <col min="10101" max="10101" width="20.140625" style="662" customWidth="1"/>
    <col min="10102" max="10102" width="18.7109375" style="662" customWidth="1"/>
    <col min="10103" max="10103" width="14.140625" style="662" customWidth="1"/>
    <col min="10104" max="10104" width="11.5703125" style="662" bestFit="1" customWidth="1"/>
    <col min="10105" max="10159" width="11.42578125" style="662"/>
    <col min="10160" max="10160" width="2.7109375" style="662" customWidth="1"/>
    <col min="10161" max="10161" width="9.85546875" style="662" customWidth="1"/>
    <col min="10162" max="10162" width="54.140625" style="662" customWidth="1"/>
    <col min="10163" max="10163" width="15.7109375" style="662" customWidth="1"/>
    <col min="10164" max="10164" width="13.7109375" style="662" customWidth="1"/>
    <col min="10165" max="10165" width="15.140625" style="662" customWidth="1"/>
    <col min="10166" max="10166" width="14.7109375" style="662" customWidth="1"/>
    <col min="10167" max="10167" width="17.42578125" style="662" customWidth="1"/>
    <col min="10168" max="10168" width="15.140625" style="662" customWidth="1"/>
    <col min="10169" max="10169" width="11.85546875" style="662" customWidth="1"/>
    <col min="10170" max="10170" width="3.85546875" style="662" customWidth="1"/>
    <col min="10171" max="10171" width="19.5703125" style="662" customWidth="1"/>
    <col min="10172" max="10172" width="17.140625" style="662" customWidth="1"/>
    <col min="10173" max="10173" width="17.28515625" style="662" customWidth="1"/>
    <col min="10174" max="10174" width="19.140625" style="662" customWidth="1"/>
    <col min="10175" max="10175" width="17.7109375" style="662" customWidth="1"/>
    <col min="10176" max="10176" width="14.5703125" style="662" bestFit="1" customWidth="1"/>
    <col min="10177" max="10177" width="14.140625" style="662" customWidth="1"/>
    <col min="10178" max="10178" width="13.28515625" style="662" customWidth="1"/>
    <col min="10179" max="10179" width="14.42578125" style="662" customWidth="1"/>
    <col min="10180" max="10180" width="16.7109375" style="662" customWidth="1"/>
    <col min="10181" max="10181" width="16" style="662" customWidth="1"/>
    <col min="10182" max="10182" width="16.140625" style="662" customWidth="1"/>
    <col min="10183" max="10184" width="14.28515625" style="662" customWidth="1"/>
    <col min="10185" max="10185" width="13.85546875" style="662" customWidth="1"/>
    <col min="10186" max="10186" width="13.5703125" style="662" customWidth="1"/>
    <col min="10187" max="10187" width="13.85546875" style="662" customWidth="1"/>
    <col min="10188" max="10189" width="16.140625" style="662" customWidth="1"/>
    <col min="10190" max="10190" width="11.5703125" style="662" customWidth="1"/>
    <col min="10191" max="10191" width="5.28515625" style="662" customWidth="1"/>
    <col min="10192" max="10192" width="18.140625" style="662" customWidth="1"/>
    <col min="10193" max="10193" width="16.85546875" style="662" customWidth="1"/>
    <col min="10194" max="10350" width="11.42578125" style="662" customWidth="1"/>
    <col min="10351" max="10351" width="15.140625" style="662" customWidth="1"/>
    <col min="10352" max="10352" width="60.42578125" style="662" customWidth="1"/>
    <col min="10353" max="10355" width="19.85546875" style="662" customWidth="1"/>
    <col min="10356" max="10356" width="23.5703125" style="662" customWidth="1"/>
    <col min="10357" max="10357" width="20.140625" style="662" customWidth="1"/>
    <col min="10358" max="10358" width="18.7109375" style="662" customWidth="1"/>
    <col min="10359" max="10359" width="14.140625" style="662" customWidth="1"/>
    <col min="10360" max="10360" width="11.5703125" style="662" bestFit="1" customWidth="1"/>
    <col min="10361" max="10415" width="11.42578125" style="662"/>
    <col min="10416" max="10416" width="2.7109375" style="662" customWidth="1"/>
    <col min="10417" max="10417" width="9.85546875" style="662" customWidth="1"/>
    <col min="10418" max="10418" width="54.140625" style="662" customWidth="1"/>
    <col min="10419" max="10419" width="15.7109375" style="662" customWidth="1"/>
    <col min="10420" max="10420" width="13.7109375" style="662" customWidth="1"/>
    <col min="10421" max="10421" width="15.140625" style="662" customWidth="1"/>
    <col min="10422" max="10422" width="14.7109375" style="662" customWidth="1"/>
    <col min="10423" max="10423" width="17.42578125" style="662" customWidth="1"/>
    <col min="10424" max="10424" width="15.140625" style="662" customWidth="1"/>
    <col min="10425" max="10425" width="11.85546875" style="662" customWidth="1"/>
    <col min="10426" max="10426" width="3.85546875" style="662" customWidth="1"/>
    <col min="10427" max="10427" width="19.5703125" style="662" customWidth="1"/>
    <col min="10428" max="10428" width="17.140625" style="662" customWidth="1"/>
    <col min="10429" max="10429" width="17.28515625" style="662" customWidth="1"/>
    <col min="10430" max="10430" width="19.140625" style="662" customWidth="1"/>
    <col min="10431" max="10431" width="17.7109375" style="662" customWidth="1"/>
    <col min="10432" max="10432" width="14.5703125" style="662" bestFit="1" customWidth="1"/>
    <col min="10433" max="10433" width="14.140625" style="662" customWidth="1"/>
    <col min="10434" max="10434" width="13.28515625" style="662" customWidth="1"/>
    <col min="10435" max="10435" width="14.42578125" style="662" customWidth="1"/>
    <col min="10436" max="10436" width="16.7109375" style="662" customWidth="1"/>
    <col min="10437" max="10437" width="16" style="662" customWidth="1"/>
    <col min="10438" max="10438" width="16.140625" style="662" customWidth="1"/>
    <col min="10439" max="10440" width="14.28515625" style="662" customWidth="1"/>
    <col min="10441" max="10441" width="13.85546875" style="662" customWidth="1"/>
    <col min="10442" max="10442" width="13.5703125" style="662" customWidth="1"/>
    <col min="10443" max="10443" width="13.85546875" style="662" customWidth="1"/>
    <col min="10444" max="10445" width="16.140625" style="662" customWidth="1"/>
    <col min="10446" max="10446" width="11.5703125" style="662" customWidth="1"/>
    <col min="10447" max="10447" width="5.28515625" style="662" customWidth="1"/>
    <col min="10448" max="10448" width="18.140625" style="662" customWidth="1"/>
    <col min="10449" max="10449" width="16.85546875" style="662" customWidth="1"/>
    <col min="10450" max="10606" width="11.42578125" style="662" customWidth="1"/>
    <col min="10607" max="10607" width="15.140625" style="662" customWidth="1"/>
    <col min="10608" max="10608" width="60.42578125" style="662" customWidth="1"/>
    <col min="10609" max="10611" width="19.85546875" style="662" customWidth="1"/>
    <col min="10612" max="10612" width="23.5703125" style="662" customWidth="1"/>
    <col min="10613" max="10613" width="20.140625" style="662" customWidth="1"/>
    <col min="10614" max="10614" width="18.7109375" style="662" customWidth="1"/>
    <col min="10615" max="10615" width="14.140625" style="662" customWidth="1"/>
    <col min="10616" max="10616" width="11.5703125" style="662" bestFit="1" customWidth="1"/>
    <col min="10617" max="10671" width="11.42578125" style="662"/>
    <col min="10672" max="10672" width="2.7109375" style="662" customWidth="1"/>
    <col min="10673" max="10673" width="9.85546875" style="662" customWidth="1"/>
    <col min="10674" max="10674" width="54.140625" style="662" customWidth="1"/>
    <col min="10675" max="10675" width="15.7109375" style="662" customWidth="1"/>
    <col min="10676" max="10676" width="13.7109375" style="662" customWidth="1"/>
    <col min="10677" max="10677" width="15.140625" style="662" customWidth="1"/>
    <col min="10678" max="10678" width="14.7109375" style="662" customWidth="1"/>
    <col min="10679" max="10679" width="17.42578125" style="662" customWidth="1"/>
    <col min="10680" max="10680" width="15.140625" style="662" customWidth="1"/>
    <col min="10681" max="10681" width="11.85546875" style="662" customWidth="1"/>
    <col min="10682" max="10682" width="3.85546875" style="662" customWidth="1"/>
    <col min="10683" max="10683" width="19.5703125" style="662" customWidth="1"/>
    <col min="10684" max="10684" width="17.140625" style="662" customWidth="1"/>
    <col min="10685" max="10685" width="17.28515625" style="662" customWidth="1"/>
    <col min="10686" max="10686" width="19.140625" style="662" customWidth="1"/>
    <col min="10687" max="10687" width="17.7109375" style="662" customWidth="1"/>
    <col min="10688" max="10688" width="14.5703125" style="662" bestFit="1" customWidth="1"/>
    <col min="10689" max="10689" width="14.140625" style="662" customWidth="1"/>
    <col min="10690" max="10690" width="13.28515625" style="662" customWidth="1"/>
    <col min="10691" max="10691" width="14.42578125" style="662" customWidth="1"/>
    <col min="10692" max="10692" width="16.7109375" style="662" customWidth="1"/>
    <col min="10693" max="10693" width="16" style="662" customWidth="1"/>
    <col min="10694" max="10694" width="16.140625" style="662" customWidth="1"/>
    <col min="10695" max="10696" width="14.28515625" style="662" customWidth="1"/>
    <col min="10697" max="10697" width="13.85546875" style="662" customWidth="1"/>
    <col min="10698" max="10698" width="13.5703125" style="662" customWidth="1"/>
    <col min="10699" max="10699" width="13.85546875" style="662" customWidth="1"/>
    <col min="10700" max="10701" width="16.140625" style="662" customWidth="1"/>
    <col min="10702" max="10702" width="11.5703125" style="662" customWidth="1"/>
    <col min="10703" max="10703" width="5.28515625" style="662" customWidth="1"/>
    <col min="10704" max="10704" width="18.140625" style="662" customWidth="1"/>
    <col min="10705" max="10705" width="16.85546875" style="662" customWidth="1"/>
    <col min="10706" max="10862" width="11.42578125" style="662" customWidth="1"/>
    <col min="10863" max="10863" width="15.140625" style="662" customWidth="1"/>
    <col min="10864" max="10864" width="60.42578125" style="662" customWidth="1"/>
    <col min="10865" max="10867" width="19.85546875" style="662" customWidth="1"/>
    <col min="10868" max="10868" width="23.5703125" style="662" customWidth="1"/>
    <col min="10869" max="10869" width="20.140625" style="662" customWidth="1"/>
    <col min="10870" max="10870" width="18.7109375" style="662" customWidth="1"/>
    <col min="10871" max="10871" width="14.140625" style="662" customWidth="1"/>
    <col min="10872" max="10872" width="11.5703125" style="662" bestFit="1" customWidth="1"/>
    <col min="10873" max="10927" width="11.42578125" style="662"/>
    <col min="10928" max="10928" width="2.7109375" style="662" customWidth="1"/>
    <col min="10929" max="10929" width="9.85546875" style="662" customWidth="1"/>
    <col min="10930" max="10930" width="54.140625" style="662" customWidth="1"/>
    <col min="10931" max="10931" width="15.7109375" style="662" customWidth="1"/>
    <col min="10932" max="10932" width="13.7109375" style="662" customWidth="1"/>
    <col min="10933" max="10933" width="15.140625" style="662" customWidth="1"/>
    <col min="10934" max="10934" width="14.7109375" style="662" customWidth="1"/>
    <col min="10935" max="10935" width="17.42578125" style="662" customWidth="1"/>
    <col min="10936" max="10936" width="15.140625" style="662" customWidth="1"/>
    <col min="10937" max="10937" width="11.85546875" style="662" customWidth="1"/>
    <col min="10938" max="10938" width="3.85546875" style="662" customWidth="1"/>
    <col min="10939" max="10939" width="19.5703125" style="662" customWidth="1"/>
    <col min="10940" max="10940" width="17.140625" style="662" customWidth="1"/>
    <col min="10941" max="10941" width="17.28515625" style="662" customWidth="1"/>
    <col min="10942" max="10942" width="19.140625" style="662" customWidth="1"/>
    <col min="10943" max="10943" width="17.7109375" style="662" customWidth="1"/>
    <col min="10944" max="10944" width="14.5703125" style="662" bestFit="1" customWidth="1"/>
    <col min="10945" max="10945" width="14.140625" style="662" customWidth="1"/>
    <col min="10946" max="10946" width="13.28515625" style="662" customWidth="1"/>
    <col min="10947" max="10947" width="14.42578125" style="662" customWidth="1"/>
    <col min="10948" max="10948" width="16.7109375" style="662" customWidth="1"/>
    <col min="10949" max="10949" width="16" style="662" customWidth="1"/>
    <col min="10950" max="10950" width="16.140625" style="662" customWidth="1"/>
    <col min="10951" max="10952" width="14.28515625" style="662" customWidth="1"/>
    <col min="10953" max="10953" width="13.85546875" style="662" customWidth="1"/>
    <col min="10954" max="10954" width="13.5703125" style="662" customWidth="1"/>
    <col min="10955" max="10955" width="13.85546875" style="662" customWidth="1"/>
    <col min="10956" max="10957" width="16.140625" style="662" customWidth="1"/>
    <col min="10958" max="10958" width="11.5703125" style="662" customWidth="1"/>
    <col min="10959" max="10959" width="5.28515625" style="662" customWidth="1"/>
    <col min="10960" max="10960" width="18.140625" style="662" customWidth="1"/>
    <col min="10961" max="10961" width="16.85546875" style="662" customWidth="1"/>
    <col min="10962" max="11118" width="11.42578125" style="662" customWidth="1"/>
    <col min="11119" max="11119" width="15.140625" style="662" customWidth="1"/>
    <col min="11120" max="11120" width="60.42578125" style="662" customWidth="1"/>
    <col min="11121" max="11123" width="19.85546875" style="662" customWidth="1"/>
    <col min="11124" max="11124" width="23.5703125" style="662" customWidth="1"/>
    <col min="11125" max="11125" width="20.140625" style="662" customWidth="1"/>
    <col min="11126" max="11126" width="18.7109375" style="662" customWidth="1"/>
    <col min="11127" max="11127" width="14.140625" style="662" customWidth="1"/>
    <col min="11128" max="11128" width="11.5703125" style="662" bestFit="1" customWidth="1"/>
    <col min="11129" max="11183" width="11.42578125" style="662"/>
    <col min="11184" max="11184" width="2.7109375" style="662" customWidth="1"/>
    <col min="11185" max="11185" width="9.85546875" style="662" customWidth="1"/>
    <col min="11186" max="11186" width="54.140625" style="662" customWidth="1"/>
    <col min="11187" max="11187" width="15.7109375" style="662" customWidth="1"/>
    <col min="11188" max="11188" width="13.7109375" style="662" customWidth="1"/>
    <col min="11189" max="11189" width="15.140625" style="662" customWidth="1"/>
    <col min="11190" max="11190" width="14.7109375" style="662" customWidth="1"/>
    <col min="11191" max="11191" width="17.42578125" style="662" customWidth="1"/>
    <col min="11192" max="11192" width="15.140625" style="662" customWidth="1"/>
    <col min="11193" max="11193" width="11.85546875" style="662" customWidth="1"/>
    <col min="11194" max="11194" width="3.85546875" style="662" customWidth="1"/>
    <col min="11195" max="11195" width="19.5703125" style="662" customWidth="1"/>
    <col min="11196" max="11196" width="17.140625" style="662" customWidth="1"/>
    <col min="11197" max="11197" width="17.28515625" style="662" customWidth="1"/>
    <col min="11198" max="11198" width="19.140625" style="662" customWidth="1"/>
    <col min="11199" max="11199" width="17.7109375" style="662" customWidth="1"/>
    <col min="11200" max="11200" width="14.5703125" style="662" bestFit="1" customWidth="1"/>
    <col min="11201" max="11201" width="14.140625" style="662" customWidth="1"/>
    <col min="11202" max="11202" width="13.28515625" style="662" customWidth="1"/>
    <col min="11203" max="11203" width="14.42578125" style="662" customWidth="1"/>
    <col min="11204" max="11204" width="16.7109375" style="662" customWidth="1"/>
    <col min="11205" max="11205" width="16" style="662" customWidth="1"/>
    <col min="11206" max="11206" width="16.140625" style="662" customWidth="1"/>
    <col min="11207" max="11208" width="14.28515625" style="662" customWidth="1"/>
    <col min="11209" max="11209" width="13.85546875" style="662" customWidth="1"/>
    <col min="11210" max="11210" width="13.5703125" style="662" customWidth="1"/>
    <col min="11211" max="11211" width="13.85546875" style="662" customWidth="1"/>
    <col min="11212" max="11213" width="16.140625" style="662" customWidth="1"/>
    <col min="11214" max="11214" width="11.5703125" style="662" customWidth="1"/>
    <col min="11215" max="11215" width="5.28515625" style="662" customWidth="1"/>
    <col min="11216" max="11216" width="18.140625" style="662" customWidth="1"/>
    <col min="11217" max="11217" width="16.85546875" style="662" customWidth="1"/>
    <col min="11218" max="11374" width="11.42578125" style="662" customWidth="1"/>
    <col min="11375" max="11375" width="15.140625" style="662" customWidth="1"/>
    <col min="11376" max="11376" width="60.42578125" style="662" customWidth="1"/>
    <col min="11377" max="11379" width="19.85546875" style="662" customWidth="1"/>
    <col min="11380" max="11380" width="23.5703125" style="662" customWidth="1"/>
    <col min="11381" max="11381" width="20.140625" style="662" customWidth="1"/>
    <col min="11382" max="11382" width="18.7109375" style="662" customWidth="1"/>
    <col min="11383" max="11383" width="14.140625" style="662" customWidth="1"/>
    <col min="11384" max="11384" width="11.5703125" style="662" bestFit="1" customWidth="1"/>
    <col min="11385" max="11439" width="11.42578125" style="662"/>
    <col min="11440" max="11440" width="2.7109375" style="662" customWidth="1"/>
    <col min="11441" max="11441" width="9.85546875" style="662" customWidth="1"/>
    <col min="11442" max="11442" width="54.140625" style="662" customWidth="1"/>
    <col min="11443" max="11443" width="15.7109375" style="662" customWidth="1"/>
    <col min="11444" max="11444" width="13.7109375" style="662" customWidth="1"/>
    <col min="11445" max="11445" width="15.140625" style="662" customWidth="1"/>
    <col min="11446" max="11446" width="14.7109375" style="662" customWidth="1"/>
    <col min="11447" max="11447" width="17.42578125" style="662" customWidth="1"/>
    <col min="11448" max="11448" width="15.140625" style="662" customWidth="1"/>
    <col min="11449" max="11449" width="11.85546875" style="662" customWidth="1"/>
    <col min="11450" max="11450" width="3.85546875" style="662" customWidth="1"/>
    <col min="11451" max="11451" width="19.5703125" style="662" customWidth="1"/>
    <col min="11452" max="11452" width="17.140625" style="662" customWidth="1"/>
    <col min="11453" max="11453" width="17.28515625" style="662" customWidth="1"/>
    <col min="11454" max="11454" width="19.140625" style="662" customWidth="1"/>
    <col min="11455" max="11455" width="17.7109375" style="662" customWidth="1"/>
    <col min="11456" max="11456" width="14.5703125" style="662" bestFit="1" customWidth="1"/>
    <col min="11457" max="11457" width="14.140625" style="662" customWidth="1"/>
    <col min="11458" max="11458" width="13.28515625" style="662" customWidth="1"/>
    <col min="11459" max="11459" width="14.42578125" style="662" customWidth="1"/>
    <col min="11460" max="11460" width="16.7109375" style="662" customWidth="1"/>
    <col min="11461" max="11461" width="16" style="662" customWidth="1"/>
    <col min="11462" max="11462" width="16.140625" style="662" customWidth="1"/>
    <col min="11463" max="11464" width="14.28515625" style="662" customWidth="1"/>
    <col min="11465" max="11465" width="13.85546875" style="662" customWidth="1"/>
    <col min="11466" max="11466" width="13.5703125" style="662" customWidth="1"/>
    <col min="11467" max="11467" width="13.85546875" style="662" customWidth="1"/>
    <col min="11468" max="11469" width="16.140625" style="662" customWidth="1"/>
    <col min="11470" max="11470" width="11.5703125" style="662" customWidth="1"/>
    <col min="11471" max="11471" width="5.28515625" style="662" customWidth="1"/>
    <col min="11472" max="11472" width="18.140625" style="662" customWidth="1"/>
    <col min="11473" max="11473" width="16.85546875" style="662" customWidth="1"/>
    <col min="11474" max="11630" width="11.42578125" style="662" customWidth="1"/>
    <col min="11631" max="11631" width="15.140625" style="662" customWidth="1"/>
    <col min="11632" max="11632" width="60.42578125" style="662" customWidth="1"/>
    <col min="11633" max="11635" width="19.85546875" style="662" customWidth="1"/>
    <col min="11636" max="11636" width="23.5703125" style="662" customWidth="1"/>
    <col min="11637" max="11637" width="20.140625" style="662" customWidth="1"/>
    <col min="11638" max="11638" width="18.7109375" style="662" customWidth="1"/>
    <col min="11639" max="11639" width="14.140625" style="662" customWidth="1"/>
    <col min="11640" max="11640" width="11.5703125" style="662" bestFit="1" customWidth="1"/>
    <col min="11641" max="11695" width="11.42578125" style="662"/>
    <col min="11696" max="11696" width="2.7109375" style="662" customWidth="1"/>
    <col min="11697" max="11697" width="9.85546875" style="662" customWidth="1"/>
    <col min="11698" max="11698" width="54.140625" style="662" customWidth="1"/>
    <col min="11699" max="11699" width="15.7109375" style="662" customWidth="1"/>
    <col min="11700" max="11700" width="13.7109375" style="662" customWidth="1"/>
    <col min="11701" max="11701" width="15.140625" style="662" customWidth="1"/>
    <col min="11702" max="11702" width="14.7109375" style="662" customWidth="1"/>
    <col min="11703" max="11703" width="17.42578125" style="662" customWidth="1"/>
    <col min="11704" max="11704" width="15.140625" style="662" customWidth="1"/>
    <col min="11705" max="11705" width="11.85546875" style="662" customWidth="1"/>
    <col min="11706" max="11706" width="3.85546875" style="662" customWidth="1"/>
    <col min="11707" max="11707" width="19.5703125" style="662" customWidth="1"/>
    <col min="11708" max="11708" width="17.140625" style="662" customWidth="1"/>
    <col min="11709" max="11709" width="17.28515625" style="662" customWidth="1"/>
    <col min="11710" max="11710" width="19.140625" style="662" customWidth="1"/>
    <col min="11711" max="11711" width="17.7109375" style="662" customWidth="1"/>
    <col min="11712" max="11712" width="14.5703125" style="662" bestFit="1" customWidth="1"/>
    <col min="11713" max="11713" width="14.140625" style="662" customWidth="1"/>
    <col min="11714" max="11714" width="13.28515625" style="662" customWidth="1"/>
    <col min="11715" max="11715" width="14.42578125" style="662" customWidth="1"/>
    <col min="11716" max="11716" width="16.7109375" style="662" customWidth="1"/>
    <col min="11717" max="11717" width="16" style="662" customWidth="1"/>
    <col min="11718" max="11718" width="16.140625" style="662" customWidth="1"/>
    <col min="11719" max="11720" width="14.28515625" style="662" customWidth="1"/>
    <col min="11721" max="11721" width="13.85546875" style="662" customWidth="1"/>
    <col min="11722" max="11722" width="13.5703125" style="662" customWidth="1"/>
    <col min="11723" max="11723" width="13.85546875" style="662" customWidth="1"/>
    <col min="11724" max="11725" width="16.140625" style="662" customWidth="1"/>
    <col min="11726" max="11726" width="11.5703125" style="662" customWidth="1"/>
    <col min="11727" max="11727" width="5.28515625" style="662" customWidth="1"/>
    <col min="11728" max="11728" width="18.140625" style="662" customWidth="1"/>
    <col min="11729" max="11729" width="16.85546875" style="662" customWidth="1"/>
    <col min="11730" max="11886" width="11.42578125" style="662" customWidth="1"/>
    <col min="11887" max="11887" width="15.140625" style="662" customWidth="1"/>
    <col min="11888" max="11888" width="60.42578125" style="662" customWidth="1"/>
    <col min="11889" max="11891" width="19.85546875" style="662" customWidth="1"/>
    <col min="11892" max="11892" width="23.5703125" style="662" customWidth="1"/>
    <col min="11893" max="11893" width="20.140625" style="662" customWidth="1"/>
    <col min="11894" max="11894" width="18.7109375" style="662" customWidth="1"/>
    <col min="11895" max="11895" width="14.140625" style="662" customWidth="1"/>
    <col min="11896" max="11896" width="11.5703125" style="662" bestFit="1" customWidth="1"/>
    <col min="11897" max="11951" width="11.42578125" style="662"/>
    <col min="11952" max="11952" width="2.7109375" style="662" customWidth="1"/>
    <col min="11953" max="11953" width="9.85546875" style="662" customWidth="1"/>
    <col min="11954" max="11954" width="54.140625" style="662" customWidth="1"/>
    <col min="11955" max="11955" width="15.7109375" style="662" customWidth="1"/>
    <col min="11956" max="11956" width="13.7109375" style="662" customWidth="1"/>
    <col min="11957" max="11957" width="15.140625" style="662" customWidth="1"/>
    <col min="11958" max="11958" width="14.7109375" style="662" customWidth="1"/>
    <col min="11959" max="11959" width="17.42578125" style="662" customWidth="1"/>
    <col min="11960" max="11960" width="15.140625" style="662" customWidth="1"/>
    <col min="11961" max="11961" width="11.85546875" style="662" customWidth="1"/>
    <col min="11962" max="11962" width="3.85546875" style="662" customWidth="1"/>
    <col min="11963" max="11963" width="19.5703125" style="662" customWidth="1"/>
    <col min="11964" max="11964" width="17.140625" style="662" customWidth="1"/>
    <col min="11965" max="11965" width="17.28515625" style="662" customWidth="1"/>
    <col min="11966" max="11966" width="19.140625" style="662" customWidth="1"/>
    <col min="11967" max="11967" width="17.7109375" style="662" customWidth="1"/>
    <col min="11968" max="11968" width="14.5703125" style="662" bestFit="1" customWidth="1"/>
    <col min="11969" max="11969" width="14.140625" style="662" customWidth="1"/>
    <col min="11970" max="11970" width="13.28515625" style="662" customWidth="1"/>
    <col min="11971" max="11971" width="14.42578125" style="662" customWidth="1"/>
    <col min="11972" max="11972" width="16.7109375" style="662" customWidth="1"/>
    <col min="11973" max="11973" width="16" style="662" customWidth="1"/>
    <col min="11974" max="11974" width="16.140625" style="662" customWidth="1"/>
    <col min="11975" max="11976" width="14.28515625" style="662" customWidth="1"/>
    <col min="11977" max="11977" width="13.85546875" style="662" customWidth="1"/>
    <col min="11978" max="11978" width="13.5703125" style="662" customWidth="1"/>
    <col min="11979" max="11979" width="13.85546875" style="662" customWidth="1"/>
    <col min="11980" max="11981" width="16.140625" style="662" customWidth="1"/>
    <col min="11982" max="11982" width="11.5703125" style="662" customWidth="1"/>
    <col min="11983" max="11983" width="5.28515625" style="662" customWidth="1"/>
    <col min="11984" max="11984" width="18.140625" style="662" customWidth="1"/>
    <col min="11985" max="11985" width="16.85546875" style="662" customWidth="1"/>
    <col min="11986" max="12142" width="11.42578125" style="662" customWidth="1"/>
    <col min="12143" max="12143" width="15.140625" style="662" customWidth="1"/>
    <col min="12144" max="12144" width="60.42578125" style="662" customWidth="1"/>
    <col min="12145" max="12147" width="19.85546875" style="662" customWidth="1"/>
    <col min="12148" max="12148" width="23.5703125" style="662" customWidth="1"/>
    <col min="12149" max="12149" width="20.140625" style="662" customWidth="1"/>
    <col min="12150" max="12150" width="18.7109375" style="662" customWidth="1"/>
    <col min="12151" max="12151" width="14.140625" style="662" customWidth="1"/>
    <col min="12152" max="12152" width="11.5703125" style="662" bestFit="1" customWidth="1"/>
    <col min="12153" max="12207" width="11.42578125" style="662"/>
    <col min="12208" max="12208" width="2.7109375" style="662" customWidth="1"/>
    <col min="12209" max="12209" width="9.85546875" style="662" customWidth="1"/>
    <col min="12210" max="12210" width="54.140625" style="662" customWidth="1"/>
    <col min="12211" max="12211" width="15.7109375" style="662" customWidth="1"/>
    <col min="12212" max="12212" width="13.7109375" style="662" customWidth="1"/>
    <col min="12213" max="12213" width="15.140625" style="662" customWidth="1"/>
    <col min="12214" max="12214" width="14.7109375" style="662" customWidth="1"/>
    <col min="12215" max="12215" width="17.42578125" style="662" customWidth="1"/>
    <col min="12216" max="12216" width="15.140625" style="662" customWidth="1"/>
    <col min="12217" max="12217" width="11.85546875" style="662" customWidth="1"/>
    <col min="12218" max="12218" width="3.85546875" style="662" customWidth="1"/>
    <col min="12219" max="12219" width="19.5703125" style="662" customWidth="1"/>
    <col min="12220" max="12220" width="17.140625" style="662" customWidth="1"/>
    <col min="12221" max="12221" width="17.28515625" style="662" customWidth="1"/>
    <col min="12222" max="12222" width="19.140625" style="662" customWidth="1"/>
    <col min="12223" max="12223" width="17.7109375" style="662" customWidth="1"/>
    <col min="12224" max="12224" width="14.5703125" style="662" bestFit="1" customWidth="1"/>
    <col min="12225" max="12225" width="14.140625" style="662" customWidth="1"/>
    <col min="12226" max="12226" width="13.28515625" style="662" customWidth="1"/>
    <col min="12227" max="12227" width="14.42578125" style="662" customWidth="1"/>
    <col min="12228" max="12228" width="16.7109375" style="662" customWidth="1"/>
    <col min="12229" max="12229" width="16" style="662" customWidth="1"/>
    <col min="12230" max="12230" width="16.140625" style="662" customWidth="1"/>
    <col min="12231" max="12232" width="14.28515625" style="662" customWidth="1"/>
    <col min="12233" max="12233" width="13.85546875" style="662" customWidth="1"/>
    <col min="12234" max="12234" width="13.5703125" style="662" customWidth="1"/>
    <col min="12235" max="12235" width="13.85546875" style="662" customWidth="1"/>
    <col min="12236" max="12237" width="16.140625" style="662" customWidth="1"/>
    <col min="12238" max="12238" width="11.5703125" style="662" customWidth="1"/>
    <col min="12239" max="12239" width="5.28515625" style="662" customWidth="1"/>
    <col min="12240" max="12240" width="18.140625" style="662" customWidth="1"/>
    <col min="12241" max="12241" width="16.85546875" style="662" customWidth="1"/>
    <col min="12242" max="12398" width="11.42578125" style="662" customWidth="1"/>
    <col min="12399" max="12399" width="15.140625" style="662" customWidth="1"/>
    <col min="12400" max="12400" width="60.42578125" style="662" customWidth="1"/>
    <col min="12401" max="12403" width="19.85546875" style="662" customWidth="1"/>
    <col min="12404" max="12404" width="23.5703125" style="662" customWidth="1"/>
    <col min="12405" max="12405" width="20.140625" style="662" customWidth="1"/>
    <col min="12406" max="12406" width="18.7109375" style="662" customWidth="1"/>
    <col min="12407" max="12407" width="14.140625" style="662" customWidth="1"/>
    <col min="12408" max="12408" width="11.5703125" style="662" bestFit="1" customWidth="1"/>
    <col min="12409" max="12463" width="11.42578125" style="662"/>
    <col min="12464" max="12464" width="2.7109375" style="662" customWidth="1"/>
    <col min="12465" max="12465" width="9.85546875" style="662" customWidth="1"/>
    <col min="12466" max="12466" width="54.140625" style="662" customWidth="1"/>
    <col min="12467" max="12467" width="15.7109375" style="662" customWidth="1"/>
    <col min="12468" max="12468" width="13.7109375" style="662" customWidth="1"/>
    <col min="12469" max="12469" width="15.140625" style="662" customWidth="1"/>
    <col min="12470" max="12470" width="14.7109375" style="662" customWidth="1"/>
    <col min="12471" max="12471" width="17.42578125" style="662" customWidth="1"/>
    <col min="12472" max="12472" width="15.140625" style="662" customWidth="1"/>
    <col min="12473" max="12473" width="11.85546875" style="662" customWidth="1"/>
    <col min="12474" max="12474" width="3.85546875" style="662" customWidth="1"/>
    <col min="12475" max="12475" width="19.5703125" style="662" customWidth="1"/>
    <col min="12476" max="12476" width="17.140625" style="662" customWidth="1"/>
    <col min="12477" max="12477" width="17.28515625" style="662" customWidth="1"/>
    <col min="12478" max="12478" width="19.140625" style="662" customWidth="1"/>
    <col min="12479" max="12479" width="17.7109375" style="662" customWidth="1"/>
    <col min="12480" max="12480" width="14.5703125" style="662" bestFit="1" customWidth="1"/>
    <col min="12481" max="12481" width="14.140625" style="662" customWidth="1"/>
    <col min="12482" max="12482" width="13.28515625" style="662" customWidth="1"/>
    <col min="12483" max="12483" width="14.42578125" style="662" customWidth="1"/>
    <col min="12484" max="12484" width="16.7109375" style="662" customWidth="1"/>
    <col min="12485" max="12485" width="16" style="662" customWidth="1"/>
    <col min="12486" max="12486" width="16.140625" style="662" customWidth="1"/>
    <col min="12487" max="12488" width="14.28515625" style="662" customWidth="1"/>
    <col min="12489" max="12489" width="13.85546875" style="662" customWidth="1"/>
    <col min="12490" max="12490" width="13.5703125" style="662" customWidth="1"/>
    <col min="12491" max="12491" width="13.85546875" style="662" customWidth="1"/>
    <col min="12492" max="12493" width="16.140625" style="662" customWidth="1"/>
    <col min="12494" max="12494" width="11.5703125" style="662" customWidth="1"/>
    <col min="12495" max="12495" width="5.28515625" style="662" customWidth="1"/>
    <col min="12496" max="12496" width="18.140625" style="662" customWidth="1"/>
    <col min="12497" max="12497" width="16.85546875" style="662" customWidth="1"/>
    <col min="12498" max="12654" width="11.42578125" style="662" customWidth="1"/>
    <col min="12655" max="12655" width="15.140625" style="662" customWidth="1"/>
    <col min="12656" max="12656" width="60.42578125" style="662" customWidth="1"/>
    <col min="12657" max="12659" width="19.85546875" style="662" customWidth="1"/>
    <col min="12660" max="12660" width="23.5703125" style="662" customWidth="1"/>
    <col min="12661" max="12661" width="20.140625" style="662" customWidth="1"/>
    <col min="12662" max="12662" width="18.7109375" style="662" customWidth="1"/>
    <col min="12663" max="12663" width="14.140625" style="662" customWidth="1"/>
    <col min="12664" max="12664" width="11.5703125" style="662" bestFit="1" customWidth="1"/>
    <col min="12665" max="12719" width="11.42578125" style="662"/>
    <col min="12720" max="12720" width="2.7109375" style="662" customWidth="1"/>
    <col min="12721" max="12721" width="9.85546875" style="662" customWidth="1"/>
    <col min="12722" max="12722" width="54.140625" style="662" customWidth="1"/>
    <col min="12723" max="12723" width="15.7109375" style="662" customWidth="1"/>
    <col min="12724" max="12724" width="13.7109375" style="662" customWidth="1"/>
    <col min="12725" max="12725" width="15.140625" style="662" customWidth="1"/>
    <col min="12726" max="12726" width="14.7109375" style="662" customWidth="1"/>
    <col min="12727" max="12727" width="17.42578125" style="662" customWidth="1"/>
    <col min="12728" max="12728" width="15.140625" style="662" customWidth="1"/>
    <col min="12729" max="12729" width="11.85546875" style="662" customWidth="1"/>
    <col min="12730" max="12730" width="3.85546875" style="662" customWidth="1"/>
    <col min="12731" max="12731" width="19.5703125" style="662" customWidth="1"/>
    <col min="12732" max="12732" width="17.140625" style="662" customWidth="1"/>
    <col min="12733" max="12733" width="17.28515625" style="662" customWidth="1"/>
    <col min="12734" max="12734" width="19.140625" style="662" customWidth="1"/>
    <col min="12735" max="12735" width="17.7109375" style="662" customWidth="1"/>
    <col min="12736" max="12736" width="14.5703125" style="662" bestFit="1" customWidth="1"/>
    <col min="12737" max="12737" width="14.140625" style="662" customWidth="1"/>
    <col min="12738" max="12738" width="13.28515625" style="662" customWidth="1"/>
    <col min="12739" max="12739" width="14.42578125" style="662" customWidth="1"/>
    <col min="12740" max="12740" width="16.7109375" style="662" customWidth="1"/>
    <col min="12741" max="12741" width="16" style="662" customWidth="1"/>
    <col min="12742" max="12742" width="16.140625" style="662" customWidth="1"/>
    <col min="12743" max="12744" width="14.28515625" style="662" customWidth="1"/>
    <col min="12745" max="12745" width="13.85546875" style="662" customWidth="1"/>
    <col min="12746" max="12746" width="13.5703125" style="662" customWidth="1"/>
    <col min="12747" max="12747" width="13.85546875" style="662" customWidth="1"/>
    <col min="12748" max="12749" width="16.140625" style="662" customWidth="1"/>
    <col min="12750" max="12750" width="11.5703125" style="662" customWidth="1"/>
    <col min="12751" max="12751" width="5.28515625" style="662" customWidth="1"/>
    <col min="12752" max="12752" width="18.140625" style="662" customWidth="1"/>
    <col min="12753" max="12753" width="16.85546875" style="662" customWidth="1"/>
    <col min="12754" max="12910" width="11.42578125" style="662" customWidth="1"/>
    <col min="12911" max="12911" width="15.140625" style="662" customWidth="1"/>
    <col min="12912" max="12912" width="60.42578125" style="662" customWidth="1"/>
    <col min="12913" max="12915" width="19.85546875" style="662" customWidth="1"/>
    <col min="12916" max="12916" width="23.5703125" style="662" customWidth="1"/>
    <col min="12917" max="12917" width="20.140625" style="662" customWidth="1"/>
    <col min="12918" max="12918" width="18.7109375" style="662" customWidth="1"/>
    <col min="12919" max="12919" width="14.140625" style="662" customWidth="1"/>
    <col min="12920" max="12920" width="11.5703125" style="662" bestFit="1" customWidth="1"/>
    <col min="12921" max="12975" width="11.42578125" style="662"/>
    <col min="12976" max="12976" width="2.7109375" style="662" customWidth="1"/>
    <col min="12977" max="12977" width="9.85546875" style="662" customWidth="1"/>
    <col min="12978" max="12978" width="54.140625" style="662" customWidth="1"/>
    <col min="12979" max="12979" width="15.7109375" style="662" customWidth="1"/>
    <col min="12980" max="12980" width="13.7109375" style="662" customWidth="1"/>
    <col min="12981" max="12981" width="15.140625" style="662" customWidth="1"/>
    <col min="12982" max="12982" width="14.7109375" style="662" customWidth="1"/>
    <col min="12983" max="12983" width="17.42578125" style="662" customWidth="1"/>
    <col min="12984" max="12984" width="15.140625" style="662" customWidth="1"/>
    <col min="12985" max="12985" width="11.85546875" style="662" customWidth="1"/>
    <col min="12986" max="12986" width="3.85546875" style="662" customWidth="1"/>
    <col min="12987" max="12987" width="19.5703125" style="662" customWidth="1"/>
    <col min="12988" max="12988" width="17.140625" style="662" customWidth="1"/>
    <col min="12989" max="12989" width="17.28515625" style="662" customWidth="1"/>
    <col min="12990" max="12990" width="19.140625" style="662" customWidth="1"/>
    <col min="12991" max="12991" width="17.7109375" style="662" customWidth="1"/>
    <col min="12992" max="12992" width="14.5703125" style="662" bestFit="1" customWidth="1"/>
    <col min="12993" max="12993" width="14.140625" style="662" customWidth="1"/>
    <col min="12994" max="12994" width="13.28515625" style="662" customWidth="1"/>
    <col min="12995" max="12995" width="14.42578125" style="662" customWidth="1"/>
    <col min="12996" max="12996" width="16.7109375" style="662" customWidth="1"/>
    <col min="12997" max="12997" width="16" style="662" customWidth="1"/>
    <col min="12998" max="12998" width="16.140625" style="662" customWidth="1"/>
    <col min="12999" max="13000" width="14.28515625" style="662" customWidth="1"/>
    <col min="13001" max="13001" width="13.85546875" style="662" customWidth="1"/>
    <col min="13002" max="13002" width="13.5703125" style="662" customWidth="1"/>
    <col min="13003" max="13003" width="13.85546875" style="662" customWidth="1"/>
    <col min="13004" max="13005" width="16.140625" style="662" customWidth="1"/>
    <col min="13006" max="13006" width="11.5703125" style="662" customWidth="1"/>
    <col min="13007" max="13007" width="5.28515625" style="662" customWidth="1"/>
    <col min="13008" max="13008" width="18.140625" style="662" customWidth="1"/>
    <col min="13009" max="13009" width="16.85546875" style="662" customWidth="1"/>
    <col min="13010" max="13166" width="11.42578125" style="662" customWidth="1"/>
    <col min="13167" max="13167" width="15.140625" style="662" customWidth="1"/>
    <col min="13168" max="13168" width="60.42578125" style="662" customWidth="1"/>
    <col min="13169" max="13171" width="19.85546875" style="662" customWidth="1"/>
    <col min="13172" max="13172" width="23.5703125" style="662" customWidth="1"/>
    <col min="13173" max="13173" width="20.140625" style="662" customWidth="1"/>
    <col min="13174" max="13174" width="18.7109375" style="662" customWidth="1"/>
    <col min="13175" max="13175" width="14.140625" style="662" customWidth="1"/>
    <col min="13176" max="13176" width="11.5703125" style="662" bestFit="1" customWidth="1"/>
    <col min="13177" max="13231" width="11.42578125" style="662"/>
    <col min="13232" max="13232" width="2.7109375" style="662" customWidth="1"/>
    <col min="13233" max="13233" width="9.85546875" style="662" customWidth="1"/>
    <col min="13234" max="13234" width="54.140625" style="662" customWidth="1"/>
    <col min="13235" max="13235" width="15.7109375" style="662" customWidth="1"/>
    <col min="13236" max="13236" width="13.7109375" style="662" customWidth="1"/>
    <col min="13237" max="13237" width="15.140625" style="662" customWidth="1"/>
    <col min="13238" max="13238" width="14.7109375" style="662" customWidth="1"/>
    <col min="13239" max="13239" width="17.42578125" style="662" customWidth="1"/>
    <col min="13240" max="13240" width="15.140625" style="662" customWidth="1"/>
    <col min="13241" max="13241" width="11.85546875" style="662" customWidth="1"/>
    <col min="13242" max="13242" width="3.85546875" style="662" customWidth="1"/>
    <col min="13243" max="13243" width="19.5703125" style="662" customWidth="1"/>
    <col min="13244" max="13244" width="17.140625" style="662" customWidth="1"/>
    <col min="13245" max="13245" width="17.28515625" style="662" customWidth="1"/>
    <col min="13246" max="13246" width="19.140625" style="662" customWidth="1"/>
    <col min="13247" max="13247" width="17.7109375" style="662" customWidth="1"/>
    <col min="13248" max="13248" width="14.5703125" style="662" bestFit="1" customWidth="1"/>
    <col min="13249" max="13249" width="14.140625" style="662" customWidth="1"/>
    <col min="13250" max="13250" width="13.28515625" style="662" customWidth="1"/>
    <col min="13251" max="13251" width="14.42578125" style="662" customWidth="1"/>
    <col min="13252" max="13252" width="16.7109375" style="662" customWidth="1"/>
    <col min="13253" max="13253" width="16" style="662" customWidth="1"/>
    <col min="13254" max="13254" width="16.140625" style="662" customWidth="1"/>
    <col min="13255" max="13256" width="14.28515625" style="662" customWidth="1"/>
    <col min="13257" max="13257" width="13.85546875" style="662" customWidth="1"/>
    <col min="13258" max="13258" width="13.5703125" style="662" customWidth="1"/>
    <col min="13259" max="13259" width="13.85546875" style="662" customWidth="1"/>
    <col min="13260" max="13261" width="16.140625" style="662" customWidth="1"/>
    <col min="13262" max="13262" width="11.5703125" style="662" customWidth="1"/>
    <col min="13263" max="13263" width="5.28515625" style="662" customWidth="1"/>
    <col min="13264" max="13264" width="18.140625" style="662" customWidth="1"/>
    <col min="13265" max="13265" width="16.85546875" style="662" customWidth="1"/>
    <col min="13266" max="13422" width="11.42578125" style="662" customWidth="1"/>
    <col min="13423" max="13423" width="15.140625" style="662" customWidth="1"/>
    <col min="13424" max="13424" width="60.42578125" style="662" customWidth="1"/>
    <col min="13425" max="13427" width="19.85546875" style="662" customWidth="1"/>
    <col min="13428" max="13428" width="23.5703125" style="662" customWidth="1"/>
    <col min="13429" max="13429" width="20.140625" style="662" customWidth="1"/>
    <col min="13430" max="13430" width="18.7109375" style="662" customWidth="1"/>
    <col min="13431" max="13431" width="14.140625" style="662" customWidth="1"/>
    <col min="13432" max="13432" width="11.5703125" style="662" bestFit="1" customWidth="1"/>
    <col min="13433" max="13487" width="11.42578125" style="662"/>
    <col min="13488" max="13488" width="2.7109375" style="662" customWidth="1"/>
    <col min="13489" max="13489" width="9.85546875" style="662" customWidth="1"/>
    <col min="13490" max="13490" width="54.140625" style="662" customWidth="1"/>
    <col min="13491" max="13491" width="15.7109375" style="662" customWidth="1"/>
    <col min="13492" max="13492" width="13.7109375" style="662" customWidth="1"/>
    <col min="13493" max="13493" width="15.140625" style="662" customWidth="1"/>
    <col min="13494" max="13494" width="14.7109375" style="662" customWidth="1"/>
    <col min="13495" max="13495" width="17.42578125" style="662" customWidth="1"/>
    <col min="13496" max="13496" width="15.140625" style="662" customWidth="1"/>
    <col min="13497" max="13497" width="11.85546875" style="662" customWidth="1"/>
    <col min="13498" max="13498" width="3.85546875" style="662" customWidth="1"/>
    <col min="13499" max="13499" width="19.5703125" style="662" customWidth="1"/>
    <col min="13500" max="13500" width="17.140625" style="662" customWidth="1"/>
    <col min="13501" max="13501" width="17.28515625" style="662" customWidth="1"/>
    <col min="13502" max="13502" width="19.140625" style="662" customWidth="1"/>
    <col min="13503" max="13503" width="17.7109375" style="662" customWidth="1"/>
    <col min="13504" max="13504" width="14.5703125" style="662" bestFit="1" customWidth="1"/>
    <col min="13505" max="13505" width="14.140625" style="662" customWidth="1"/>
    <col min="13506" max="13506" width="13.28515625" style="662" customWidth="1"/>
    <col min="13507" max="13507" width="14.42578125" style="662" customWidth="1"/>
    <col min="13508" max="13508" width="16.7109375" style="662" customWidth="1"/>
    <col min="13509" max="13509" width="16" style="662" customWidth="1"/>
    <col min="13510" max="13510" width="16.140625" style="662" customWidth="1"/>
    <col min="13511" max="13512" width="14.28515625" style="662" customWidth="1"/>
    <col min="13513" max="13513" width="13.85546875" style="662" customWidth="1"/>
    <col min="13514" max="13514" width="13.5703125" style="662" customWidth="1"/>
    <col min="13515" max="13515" width="13.85546875" style="662" customWidth="1"/>
    <col min="13516" max="13517" width="16.140625" style="662" customWidth="1"/>
    <col min="13518" max="13518" width="11.5703125" style="662" customWidth="1"/>
    <col min="13519" max="13519" width="5.28515625" style="662" customWidth="1"/>
    <col min="13520" max="13520" width="18.140625" style="662" customWidth="1"/>
    <col min="13521" max="13521" width="16.85546875" style="662" customWidth="1"/>
    <col min="13522" max="13678" width="11.42578125" style="662" customWidth="1"/>
    <col min="13679" max="13679" width="15.140625" style="662" customWidth="1"/>
    <col min="13680" max="13680" width="60.42578125" style="662" customWidth="1"/>
    <col min="13681" max="13683" width="19.85546875" style="662" customWidth="1"/>
    <col min="13684" max="13684" width="23.5703125" style="662" customWidth="1"/>
    <col min="13685" max="13685" width="20.140625" style="662" customWidth="1"/>
    <col min="13686" max="13686" width="18.7109375" style="662" customWidth="1"/>
    <col min="13687" max="13687" width="14.140625" style="662" customWidth="1"/>
    <col min="13688" max="13688" width="11.5703125" style="662" bestFit="1" customWidth="1"/>
    <col min="13689" max="13743" width="11.42578125" style="662"/>
    <col min="13744" max="13744" width="2.7109375" style="662" customWidth="1"/>
    <col min="13745" max="13745" width="9.85546875" style="662" customWidth="1"/>
    <col min="13746" max="13746" width="54.140625" style="662" customWidth="1"/>
    <col min="13747" max="13747" width="15.7109375" style="662" customWidth="1"/>
    <col min="13748" max="13748" width="13.7109375" style="662" customWidth="1"/>
    <col min="13749" max="13749" width="15.140625" style="662" customWidth="1"/>
    <col min="13750" max="13750" width="14.7109375" style="662" customWidth="1"/>
    <col min="13751" max="13751" width="17.42578125" style="662" customWidth="1"/>
    <col min="13752" max="13752" width="15.140625" style="662" customWidth="1"/>
    <col min="13753" max="13753" width="11.85546875" style="662" customWidth="1"/>
    <col min="13754" max="13754" width="3.85546875" style="662" customWidth="1"/>
    <col min="13755" max="13755" width="19.5703125" style="662" customWidth="1"/>
    <col min="13756" max="13756" width="17.140625" style="662" customWidth="1"/>
    <col min="13757" max="13757" width="17.28515625" style="662" customWidth="1"/>
    <col min="13758" max="13758" width="19.140625" style="662" customWidth="1"/>
    <col min="13759" max="13759" width="17.7109375" style="662" customWidth="1"/>
    <col min="13760" max="13760" width="14.5703125" style="662" bestFit="1" customWidth="1"/>
    <col min="13761" max="13761" width="14.140625" style="662" customWidth="1"/>
    <col min="13762" max="13762" width="13.28515625" style="662" customWidth="1"/>
    <col min="13763" max="13763" width="14.42578125" style="662" customWidth="1"/>
    <col min="13764" max="13764" width="16.7109375" style="662" customWidth="1"/>
    <col min="13765" max="13765" width="16" style="662" customWidth="1"/>
    <col min="13766" max="13766" width="16.140625" style="662" customWidth="1"/>
    <col min="13767" max="13768" width="14.28515625" style="662" customWidth="1"/>
    <col min="13769" max="13769" width="13.85546875" style="662" customWidth="1"/>
    <col min="13770" max="13770" width="13.5703125" style="662" customWidth="1"/>
    <col min="13771" max="13771" width="13.85546875" style="662" customWidth="1"/>
    <col min="13772" max="13773" width="16.140625" style="662" customWidth="1"/>
    <col min="13774" max="13774" width="11.5703125" style="662" customWidth="1"/>
    <col min="13775" max="13775" width="5.28515625" style="662" customWidth="1"/>
    <col min="13776" max="13776" width="18.140625" style="662" customWidth="1"/>
    <col min="13777" max="13777" width="16.85546875" style="662" customWidth="1"/>
    <col min="13778" max="13934" width="11.42578125" style="662" customWidth="1"/>
    <col min="13935" max="13935" width="15.140625" style="662" customWidth="1"/>
    <col min="13936" max="13936" width="60.42578125" style="662" customWidth="1"/>
    <col min="13937" max="13939" width="19.85546875" style="662" customWidth="1"/>
    <col min="13940" max="13940" width="23.5703125" style="662" customWidth="1"/>
    <col min="13941" max="13941" width="20.140625" style="662" customWidth="1"/>
    <col min="13942" max="13942" width="18.7109375" style="662" customWidth="1"/>
    <col min="13943" max="13943" width="14.140625" style="662" customWidth="1"/>
    <col min="13944" max="13944" width="11.5703125" style="662" bestFit="1" customWidth="1"/>
    <col min="13945" max="13999" width="11.42578125" style="662"/>
    <col min="14000" max="14000" width="2.7109375" style="662" customWidth="1"/>
    <col min="14001" max="14001" width="9.85546875" style="662" customWidth="1"/>
    <col min="14002" max="14002" width="54.140625" style="662" customWidth="1"/>
    <col min="14003" max="14003" width="15.7109375" style="662" customWidth="1"/>
    <col min="14004" max="14004" width="13.7109375" style="662" customWidth="1"/>
    <col min="14005" max="14005" width="15.140625" style="662" customWidth="1"/>
    <col min="14006" max="14006" width="14.7109375" style="662" customWidth="1"/>
    <col min="14007" max="14007" width="17.42578125" style="662" customWidth="1"/>
    <col min="14008" max="14008" width="15.140625" style="662" customWidth="1"/>
    <col min="14009" max="14009" width="11.85546875" style="662" customWidth="1"/>
    <col min="14010" max="14010" width="3.85546875" style="662" customWidth="1"/>
    <col min="14011" max="14011" width="19.5703125" style="662" customWidth="1"/>
    <col min="14012" max="14012" width="17.140625" style="662" customWidth="1"/>
    <col min="14013" max="14013" width="17.28515625" style="662" customWidth="1"/>
    <col min="14014" max="14014" width="19.140625" style="662" customWidth="1"/>
    <col min="14015" max="14015" width="17.7109375" style="662" customWidth="1"/>
    <col min="14016" max="14016" width="14.5703125" style="662" bestFit="1" customWidth="1"/>
    <col min="14017" max="14017" width="14.140625" style="662" customWidth="1"/>
    <col min="14018" max="14018" width="13.28515625" style="662" customWidth="1"/>
    <col min="14019" max="14019" width="14.42578125" style="662" customWidth="1"/>
    <col min="14020" max="14020" width="16.7109375" style="662" customWidth="1"/>
    <col min="14021" max="14021" width="16" style="662" customWidth="1"/>
    <col min="14022" max="14022" width="16.140625" style="662" customWidth="1"/>
    <col min="14023" max="14024" width="14.28515625" style="662" customWidth="1"/>
    <col min="14025" max="14025" width="13.85546875" style="662" customWidth="1"/>
    <col min="14026" max="14026" width="13.5703125" style="662" customWidth="1"/>
    <col min="14027" max="14027" width="13.85546875" style="662" customWidth="1"/>
    <col min="14028" max="14029" width="16.140625" style="662" customWidth="1"/>
    <col min="14030" max="14030" width="11.5703125" style="662" customWidth="1"/>
    <col min="14031" max="14031" width="5.28515625" style="662" customWidth="1"/>
    <col min="14032" max="14032" width="18.140625" style="662" customWidth="1"/>
    <col min="14033" max="14033" width="16.85546875" style="662" customWidth="1"/>
    <col min="14034" max="14190" width="11.42578125" style="662" customWidth="1"/>
    <col min="14191" max="14191" width="15.140625" style="662" customWidth="1"/>
    <col min="14192" max="14192" width="60.42578125" style="662" customWidth="1"/>
    <col min="14193" max="14195" width="19.85546875" style="662" customWidth="1"/>
    <col min="14196" max="14196" width="23.5703125" style="662" customWidth="1"/>
    <col min="14197" max="14197" width="20.140625" style="662" customWidth="1"/>
    <col min="14198" max="14198" width="18.7109375" style="662" customWidth="1"/>
    <col min="14199" max="14199" width="14.140625" style="662" customWidth="1"/>
    <col min="14200" max="14200" width="11.5703125" style="662" bestFit="1" customWidth="1"/>
    <col min="14201" max="14255" width="11.42578125" style="662"/>
    <col min="14256" max="14256" width="2.7109375" style="662" customWidth="1"/>
    <col min="14257" max="14257" width="9.85546875" style="662" customWidth="1"/>
    <col min="14258" max="14258" width="54.140625" style="662" customWidth="1"/>
    <col min="14259" max="14259" width="15.7109375" style="662" customWidth="1"/>
    <col min="14260" max="14260" width="13.7109375" style="662" customWidth="1"/>
    <col min="14261" max="14261" width="15.140625" style="662" customWidth="1"/>
    <col min="14262" max="14262" width="14.7109375" style="662" customWidth="1"/>
    <col min="14263" max="14263" width="17.42578125" style="662" customWidth="1"/>
    <col min="14264" max="14264" width="15.140625" style="662" customWidth="1"/>
    <col min="14265" max="14265" width="11.85546875" style="662" customWidth="1"/>
    <col min="14266" max="14266" width="3.85546875" style="662" customWidth="1"/>
    <col min="14267" max="14267" width="19.5703125" style="662" customWidth="1"/>
    <col min="14268" max="14268" width="17.140625" style="662" customWidth="1"/>
    <col min="14269" max="14269" width="17.28515625" style="662" customWidth="1"/>
    <col min="14270" max="14270" width="19.140625" style="662" customWidth="1"/>
    <col min="14271" max="14271" width="17.7109375" style="662" customWidth="1"/>
    <col min="14272" max="14272" width="14.5703125" style="662" bestFit="1" customWidth="1"/>
    <col min="14273" max="14273" width="14.140625" style="662" customWidth="1"/>
    <col min="14274" max="14274" width="13.28515625" style="662" customWidth="1"/>
    <col min="14275" max="14275" width="14.42578125" style="662" customWidth="1"/>
    <col min="14276" max="14276" width="16.7109375" style="662" customWidth="1"/>
    <col min="14277" max="14277" width="16" style="662" customWidth="1"/>
    <col min="14278" max="14278" width="16.140625" style="662" customWidth="1"/>
    <col min="14279" max="14280" width="14.28515625" style="662" customWidth="1"/>
    <col min="14281" max="14281" width="13.85546875" style="662" customWidth="1"/>
    <col min="14282" max="14282" width="13.5703125" style="662" customWidth="1"/>
    <col min="14283" max="14283" width="13.85546875" style="662" customWidth="1"/>
    <col min="14284" max="14285" width="16.140625" style="662" customWidth="1"/>
    <col min="14286" max="14286" width="11.5703125" style="662" customWidth="1"/>
    <col min="14287" max="14287" width="5.28515625" style="662" customWidth="1"/>
    <col min="14288" max="14288" width="18.140625" style="662" customWidth="1"/>
    <col min="14289" max="14289" width="16.85546875" style="662" customWidth="1"/>
    <col min="14290" max="14446" width="11.42578125" style="662" customWidth="1"/>
    <col min="14447" max="14447" width="15.140625" style="662" customWidth="1"/>
    <col min="14448" max="14448" width="60.42578125" style="662" customWidth="1"/>
    <col min="14449" max="14451" width="19.85546875" style="662" customWidth="1"/>
    <col min="14452" max="14452" width="23.5703125" style="662" customWidth="1"/>
    <col min="14453" max="14453" width="20.140625" style="662" customWidth="1"/>
    <col min="14454" max="14454" width="18.7109375" style="662" customWidth="1"/>
    <col min="14455" max="14455" width="14.140625" style="662" customWidth="1"/>
    <col min="14456" max="14456" width="11.5703125" style="662" bestFit="1" customWidth="1"/>
    <col min="14457" max="14511" width="11.42578125" style="662"/>
    <col min="14512" max="14512" width="2.7109375" style="662" customWidth="1"/>
    <col min="14513" max="14513" width="9.85546875" style="662" customWidth="1"/>
    <col min="14514" max="14514" width="54.140625" style="662" customWidth="1"/>
    <col min="14515" max="14515" width="15.7109375" style="662" customWidth="1"/>
    <col min="14516" max="14516" width="13.7109375" style="662" customWidth="1"/>
    <col min="14517" max="14517" width="15.140625" style="662" customWidth="1"/>
    <col min="14518" max="14518" width="14.7109375" style="662" customWidth="1"/>
    <col min="14519" max="14519" width="17.42578125" style="662" customWidth="1"/>
    <col min="14520" max="14520" width="15.140625" style="662" customWidth="1"/>
    <col min="14521" max="14521" width="11.85546875" style="662" customWidth="1"/>
    <col min="14522" max="14522" width="3.85546875" style="662" customWidth="1"/>
    <col min="14523" max="14523" width="19.5703125" style="662" customWidth="1"/>
    <col min="14524" max="14524" width="17.140625" style="662" customWidth="1"/>
    <col min="14525" max="14525" width="17.28515625" style="662" customWidth="1"/>
    <col min="14526" max="14526" width="19.140625" style="662" customWidth="1"/>
    <col min="14527" max="14527" width="17.7109375" style="662" customWidth="1"/>
    <col min="14528" max="14528" width="14.5703125" style="662" bestFit="1" customWidth="1"/>
    <col min="14529" max="14529" width="14.140625" style="662" customWidth="1"/>
    <col min="14530" max="14530" width="13.28515625" style="662" customWidth="1"/>
    <col min="14531" max="14531" width="14.42578125" style="662" customWidth="1"/>
    <col min="14532" max="14532" width="16.7109375" style="662" customWidth="1"/>
    <col min="14533" max="14533" width="16" style="662" customWidth="1"/>
    <col min="14534" max="14534" width="16.140625" style="662" customWidth="1"/>
    <col min="14535" max="14536" width="14.28515625" style="662" customWidth="1"/>
    <col min="14537" max="14537" width="13.85546875" style="662" customWidth="1"/>
    <col min="14538" max="14538" width="13.5703125" style="662" customWidth="1"/>
    <col min="14539" max="14539" width="13.85546875" style="662" customWidth="1"/>
    <col min="14540" max="14541" width="16.140625" style="662" customWidth="1"/>
    <col min="14542" max="14542" width="11.5703125" style="662" customWidth="1"/>
    <col min="14543" max="14543" width="5.28515625" style="662" customWidth="1"/>
    <col min="14544" max="14544" width="18.140625" style="662" customWidth="1"/>
    <col min="14545" max="14545" width="16.85546875" style="662" customWidth="1"/>
    <col min="14546" max="14702" width="11.42578125" style="662" customWidth="1"/>
    <col min="14703" max="14703" width="15.140625" style="662" customWidth="1"/>
    <col min="14704" max="14704" width="60.42578125" style="662" customWidth="1"/>
    <col min="14705" max="14707" width="19.85546875" style="662" customWidth="1"/>
    <col min="14708" max="14708" width="23.5703125" style="662" customWidth="1"/>
    <col min="14709" max="14709" width="20.140625" style="662" customWidth="1"/>
    <col min="14710" max="14710" width="18.7109375" style="662" customWidth="1"/>
    <col min="14711" max="14711" width="14.140625" style="662" customWidth="1"/>
    <col min="14712" max="14712" width="11.5703125" style="662" bestFit="1" customWidth="1"/>
    <col min="14713" max="14767" width="11.42578125" style="662"/>
    <col min="14768" max="14768" width="2.7109375" style="662" customWidth="1"/>
    <col min="14769" max="14769" width="9.85546875" style="662" customWidth="1"/>
    <col min="14770" max="14770" width="54.140625" style="662" customWidth="1"/>
    <col min="14771" max="14771" width="15.7109375" style="662" customWidth="1"/>
    <col min="14772" max="14772" width="13.7109375" style="662" customWidth="1"/>
    <col min="14773" max="14773" width="15.140625" style="662" customWidth="1"/>
    <col min="14774" max="14774" width="14.7109375" style="662" customWidth="1"/>
    <col min="14775" max="14775" width="17.42578125" style="662" customWidth="1"/>
    <col min="14776" max="14776" width="15.140625" style="662" customWidth="1"/>
    <col min="14777" max="14777" width="11.85546875" style="662" customWidth="1"/>
    <col min="14778" max="14778" width="3.85546875" style="662" customWidth="1"/>
    <col min="14779" max="14779" width="19.5703125" style="662" customWidth="1"/>
    <col min="14780" max="14780" width="17.140625" style="662" customWidth="1"/>
    <col min="14781" max="14781" width="17.28515625" style="662" customWidth="1"/>
    <col min="14782" max="14782" width="19.140625" style="662" customWidth="1"/>
    <col min="14783" max="14783" width="17.7109375" style="662" customWidth="1"/>
    <col min="14784" max="14784" width="14.5703125" style="662" bestFit="1" customWidth="1"/>
    <col min="14785" max="14785" width="14.140625" style="662" customWidth="1"/>
    <col min="14786" max="14786" width="13.28515625" style="662" customWidth="1"/>
    <col min="14787" max="14787" width="14.42578125" style="662" customWidth="1"/>
    <col min="14788" max="14788" width="16.7109375" style="662" customWidth="1"/>
    <col min="14789" max="14789" width="16" style="662" customWidth="1"/>
    <col min="14790" max="14790" width="16.140625" style="662" customWidth="1"/>
    <col min="14791" max="14792" width="14.28515625" style="662" customWidth="1"/>
    <col min="14793" max="14793" width="13.85546875" style="662" customWidth="1"/>
    <col min="14794" max="14794" width="13.5703125" style="662" customWidth="1"/>
    <col min="14795" max="14795" width="13.85546875" style="662" customWidth="1"/>
    <col min="14796" max="14797" width="16.140625" style="662" customWidth="1"/>
    <col min="14798" max="14798" width="11.5703125" style="662" customWidth="1"/>
    <col min="14799" max="14799" width="5.28515625" style="662" customWidth="1"/>
    <col min="14800" max="14800" width="18.140625" style="662" customWidth="1"/>
    <col min="14801" max="14801" width="16.85546875" style="662" customWidth="1"/>
    <col min="14802" max="14958" width="11.42578125" style="662" customWidth="1"/>
    <col min="14959" max="14959" width="15.140625" style="662" customWidth="1"/>
    <col min="14960" max="14960" width="60.42578125" style="662" customWidth="1"/>
    <col min="14961" max="14963" width="19.85546875" style="662" customWidth="1"/>
    <col min="14964" max="14964" width="23.5703125" style="662" customWidth="1"/>
    <col min="14965" max="14965" width="20.140625" style="662" customWidth="1"/>
    <col min="14966" max="14966" width="18.7109375" style="662" customWidth="1"/>
    <col min="14967" max="14967" width="14.140625" style="662" customWidth="1"/>
    <col min="14968" max="14968" width="11.5703125" style="662" bestFit="1" customWidth="1"/>
    <col min="14969" max="15023" width="11.42578125" style="662"/>
    <col min="15024" max="15024" width="2.7109375" style="662" customWidth="1"/>
    <col min="15025" max="15025" width="9.85546875" style="662" customWidth="1"/>
    <col min="15026" max="15026" width="54.140625" style="662" customWidth="1"/>
    <col min="15027" max="15027" width="15.7109375" style="662" customWidth="1"/>
    <col min="15028" max="15028" width="13.7109375" style="662" customWidth="1"/>
    <col min="15029" max="15029" width="15.140625" style="662" customWidth="1"/>
    <col min="15030" max="15030" width="14.7109375" style="662" customWidth="1"/>
    <col min="15031" max="15031" width="17.42578125" style="662" customWidth="1"/>
    <col min="15032" max="15032" width="15.140625" style="662" customWidth="1"/>
    <col min="15033" max="15033" width="11.85546875" style="662" customWidth="1"/>
    <col min="15034" max="15034" width="3.85546875" style="662" customWidth="1"/>
    <col min="15035" max="15035" width="19.5703125" style="662" customWidth="1"/>
    <col min="15036" max="15036" width="17.140625" style="662" customWidth="1"/>
    <col min="15037" max="15037" width="17.28515625" style="662" customWidth="1"/>
    <col min="15038" max="15038" width="19.140625" style="662" customWidth="1"/>
    <col min="15039" max="15039" width="17.7109375" style="662" customWidth="1"/>
    <col min="15040" max="15040" width="14.5703125" style="662" bestFit="1" customWidth="1"/>
    <col min="15041" max="15041" width="14.140625" style="662" customWidth="1"/>
    <col min="15042" max="15042" width="13.28515625" style="662" customWidth="1"/>
    <col min="15043" max="15043" width="14.42578125" style="662" customWidth="1"/>
    <col min="15044" max="15044" width="16.7109375" style="662" customWidth="1"/>
    <col min="15045" max="15045" width="16" style="662" customWidth="1"/>
    <col min="15046" max="15046" width="16.140625" style="662" customWidth="1"/>
    <col min="15047" max="15048" width="14.28515625" style="662" customWidth="1"/>
    <col min="15049" max="15049" width="13.85546875" style="662" customWidth="1"/>
    <col min="15050" max="15050" width="13.5703125" style="662" customWidth="1"/>
    <col min="15051" max="15051" width="13.85546875" style="662" customWidth="1"/>
    <col min="15052" max="15053" width="16.140625" style="662" customWidth="1"/>
    <col min="15054" max="15054" width="11.5703125" style="662" customWidth="1"/>
    <col min="15055" max="15055" width="5.28515625" style="662" customWidth="1"/>
    <col min="15056" max="15056" width="18.140625" style="662" customWidth="1"/>
    <col min="15057" max="15057" width="16.85546875" style="662" customWidth="1"/>
    <col min="15058" max="15214" width="11.42578125" style="662" customWidth="1"/>
    <col min="15215" max="15215" width="15.140625" style="662" customWidth="1"/>
    <col min="15216" max="15216" width="60.42578125" style="662" customWidth="1"/>
    <col min="15217" max="15219" width="19.85546875" style="662" customWidth="1"/>
    <col min="15220" max="15220" width="23.5703125" style="662" customWidth="1"/>
    <col min="15221" max="15221" width="20.140625" style="662" customWidth="1"/>
    <col min="15222" max="15222" width="18.7109375" style="662" customWidth="1"/>
    <col min="15223" max="15223" width="14.140625" style="662" customWidth="1"/>
    <col min="15224" max="15224" width="11.5703125" style="662" bestFit="1" customWidth="1"/>
    <col min="15225" max="15279" width="11.42578125" style="662"/>
    <col min="15280" max="15280" width="2.7109375" style="662" customWidth="1"/>
    <col min="15281" max="15281" width="9.85546875" style="662" customWidth="1"/>
    <col min="15282" max="15282" width="54.140625" style="662" customWidth="1"/>
    <col min="15283" max="15283" width="15.7109375" style="662" customWidth="1"/>
    <col min="15284" max="15284" width="13.7109375" style="662" customWidth="1"/>
    <col min="15285" max="15285" width="15.140625" style="662" customWidth="1"/>
    <col min="15286" max="15286" width="14.7109375" style="662" customWidth="1"/>
    <col min="15287" max="15287" width="17.42578125" style="662" customWidth="1"/>
    <col min="15288" max="15288" width="15.140625" style="662" customWidth="1"/>
    <col min="15289" max="15289" width="11.85546875" style="662" customWidth="1"/>
    <col min="15290" max="15290" width="3.85546875" style="662" customWidth="1"/>
    <col min="15291" max="15291" width="19.5703125" style="662" customWidth="1"/>
    <col min="15292" max="15292" width="17.140625" style="662" customWidth="1"/>
    <col min="15293" max="15293" width="17.28515625" style="662" customWidth="1"/>
    <col min="15294" max="15294" width="19.140625" style="662" customWidth="1"/>
    <col min="15295" max="15295" width="17.7109375" style="662" customWidth="1"/>
    <col min="15296" max="15296" width="14.5703125" style="662" bestFit="1" customWidth="1"/>
    <col min="15297" max="15297" width="14.140625" style="662" customWidth="1"/>
    <col min="15298" max="15298" width="13.28515625" style="662" customWidth="1"/>
    <col min="15299" max="15299" width="14.42578125" style="662" customWidth="1"/>
    <col min="15300" max="15300" width="16.7109375" style="662" customWidth="1"/>
    <col min="15301" max="15301" width="16" style="662" customWidth="1"/>
    <col min="15302" max="15302" width="16.140625" style="662" customWidth="1"/>
    <col min="15303" max="15304" width="14.28515625" style="662" customWidth="1"/>
    <col min="15305" max="15305" width="13.85546875" style="662" customWidth="1"/>
    <col min="15306" max="15306" width="13.5703125" style="662" customWidth="1"/>
    <col min="15307" max="15307" width="13.85546875" style="662" customWidth="1"/>
    <col min="15308" max="15309" width="16.140625" style="662" customWidth="1"/>
    <col min="15310" max="15310" width="11.5703125" style="662" customWidth="1"/>
    <col min="15311" max="15311" width="5.28515625" style="662" customWidth="1"/>
    <col min="15312" max="15312" width="18.140625" style="662" customWidth="1"/>
    <col min="15313" max="15313" width="16.85546875" style="662" customWidth="1"/>
    <col min="15314" max="15470" width="11.42578125" style="662" customWidth="1"/>
    <col min="15471" max="15471" width="15.140625" style="662" customWidth="1"/>
    <col min="15472" max="15472" width="60.42578125" style="662" customWidth="1"/>
    <col min="15473" max="15475" width="19.85546875" style="662" customWidth="1"/>
    <col min="15476" max="15476" width="23.5703125" style="662" customWidth="1"/>
    <col min="15477" max="15477" width="20.140625" style="662" customWidth="1"/>
    <col min="15478" max="15478" width="18.7109375" style="662" customWidth="1"/>
    <col min="15479" max="15479" width="14.140625" style="662" customWidth="1"/>
    <col min="15480" max="15480" width="11.5703125" style="662" bestFit="1" customWidth="1"/>
    <col min="15481" max="15535" width="11.42578125" style="662"/>
    <col min="15536" max="15536" width="2.7109375" style="662" customWidth="1"/>
    <col min="15537" max="15537" width="9.85546875" style="662" customWidth="1"/>
    <col min="15538" max="15538" width="54.140625" style="662" customWidth="1"/>
    <col min="15539" max="15539" width="15.7109375" style="662" customWidth="1"/>
    <col min="15540" max="15540" width="13.7109375" style="662" customWidth="1"/>
    <col min="15541" max="15541" width="15.140625" style="662" customWidth="1"/>
    <col min="15542" max="15542" width="14.7109375" style="662" customWidth="1"/>
    <col min="15543" max="15543" width="17.42578125" style="662" customWidth="1"/>
    <col min="15544" max="15544" width="15.140625" style="662" customWidth="1"/>
    <col min="15545" max="15545" width="11.85546875" style="662" customWidth="1"/>
    <col min="15546" max="15546" width="3.85546875" style="662" customWidth="1"/>
    <col min="15547" max="15547" width="19.5703125" style="662" customWidth="1"/>
    <col min="15548" max="15548" width="17.140625" style="662" customWidth="1"/>
    <col min="15549" max="15549" width="17.28515625" style="662" customWidth="1"/>
    <col min="15550" max="15550" width="19.140625" style="662" customWidth="1"/>
    <col min="15551" max="15551" width="17.7109375" style="662" customWidth="1"/>
    <col min="15552" max="15552" width="14.5703125" style="662" bestFit="1" customWidth="1"/>
    <col min="15553" max="15553" width="14.140625" style="662" customWidth="1"/>
    <col min="15554" max="15554" width="13.28515625" style="662" customWidth="1"/>
    <col min="15555" max="15555" width="14.42578125" style="662" customWidth="1"/>
    <col min="15556" max="15556" width="16.7109375" style="662" customWidth="1"/>
    <col min="15557" max="15557" width="16" style="662" customWidth="1"/>
    <col min="15558" max="15558" width="16.140625" style="662" customWidth="1"/>
    <col min="15559" max="15560" width="14.28515625" style="662" customWidth="1"/>
    <col min="15561" max="15561" width="13.85546875" style="662" customWidth="1"/>
    <col min="15562" max="15562" width="13.5703125" style="662" customWidth="1"/>
    <col min="15563" max="15563" width="13.85546875" style="662" customWidth="1"/>
    <col min="15564" max="15565" width="16.140625" style="662" customWidth="1"/>
    <col min="15566" max="15566" width="11.5703125" style="662" customWidth="1"/>
    <col min="15567" max="15567" width="5.28515625" style="662" customWidth="1"/>
    <col min="15568" max="15568" width="18.140625" style="662" customWidth="1"/>
    <col min="15569" max="15569" width="16.85546875" style="662" customWidth="1"/>
    <col min="15570" max="15726" width="11.42578125" style="662" customWidth="1"/>
    <col min="15727" max="15727" width="15.140625" style="662" customWidth="1"/>
    <col min="15728" max="15728" width="60.42578125" style="662" customWidth="1"/>
    <col min="15729" max="15731" width="19.85546875" style="662" customWidth="1"/>
    <col min="15732" max="15732" width="23.5703125" style="662" customWidth="1"/>
    <col min="15733" max="15733" width="20.140625" style="662" customWidth="1"/>
    <col min="15734" max="15734" width="18.7109375" style="662" customWidth="1"/>
    <col min="15735" max="15735" width="14.140625" style="662" customWidth="1"/>
    <col min="15736" max="15736" width="11.5703125" style="662" bestFit="1" customWidth="1"/>
    <col min="15737" max="15791" width="11.42578125" style="662"/>
    <col min="15792" max="15792" width="2.7109375" style="662" customWidth="1"/>
    <col min="15793" max="15793" width="9.85546875" style="662" customWidth="1"/>
    <col min="15794" max="15794" width="54.140625" style="662" customWidth="1"/>
    <col min="15795" max="15795" width="15.7109375" style="662" customWidth="1"/>
    <col min="15796" max="15796" width="13.7109375" style="662" customWidth="1"/>
    <col min="15797" max="15797" width="15.140625" style="662" customWidth="1"/>
    <col min="15798" max="15798" width="14.7109375" style="662" customWidth="1"/>
    <col min="15799" max="15799" width="17.42578125" style="662" customWidth="1"/>
    <col min="15800" max="15800" width="15.140625" style="662" customWidth="1"/>
    <col min="15801" max="15801" width="11.85546875" style="662" customWidth="1"/>
    <col min="15802" max="15802" width="3.85546875" style="662" customWidth="1"/>
    <col min="15803" max="15803" width="19.5703125" style="662" customWidth="1"/>
    <col min="15804" max="15804" width="17.140625" style="662" customWidth="1"/>
    <col min="15805" max="15805" width="17.28515625" style="662" customWidth="1"/>
    <col min="15806" max="15806" width="19.140625" style="662" customWidth="1"/>
    <col min="15807" max="15807" width="17.7109375" style="662" customWidth="1"/>
    <col min="15808" max="15808" width="14.5703125" style="662" bestFit="1" customWidth="1"/>
    <col min="15809" max="15809" width="14.140625" style="662" customWidth="1"/>
    <col min="15810" max="15810" width="13.28515625" style="662" customWidth="1"/>
    <col min="15811" max="15811" width="14.42578125" style="662" customWidth="1"/>
    <col min="15812" max="15812" width="16.7109375" style="662" customWidth="1"/>
    <col min="15813" max="15813" width="16" style="662" customWidth="1"/>
    <col min="15814" max="15814" width="16.140625" style="662" customWidth="1"/>
    <col min="15815" max="15816" width="14.28515625" style="662" customWidth="1"/>
    <col min="15817" max="15817" width="13.85546875" style="662" customWidth="1"/>
    <col min="15818" max="15818" width="13.5703125" style="662" customWidth="1"/>
    <col min="15819" max="15819" width="13.85546875" style="662" customWidth="1"/>
    <col min="15820" max="15821" width="16.140625" style="662" customWidth="1"/>
    <col min="15822" max="15822" width="11.5703125" style="662" customWidth="1"/>
    <col min="15823" max="15823" width="5.28515625" style="662" customWidth="1"/>
    <col min="15824" max="15824" width="18.140625" style="662" customWidth="1"/>
    <col min="15825" max="15825" width="16.85546875" style="662" customWidth="1"/>
    <col min="15826" max="15982" width="11.42578125" style="662" customWidth="1"/>
    <col min="15983" max="15983" width="15.140625" style="662" customWidth="1"/>
    <col min="15984" max="15984" width="60.42578125" style="662" customWidth="1"/>
    <col min="15985" max="15987" width="19.85546875" style="662" customWidth="1"/>
    <col min="15988" max="15988" width="23.5703125" style="662" customWidth="1"/>
    <col min="15989" max="15989" width="20.140625" style="662" customWidth="1"/>
    <col min="15990" max="15990" width="18.7109375" style="662" customWidth="1"/>
    <col min="15991" max="15991" width="14.140625" style="662" customWidth="1"/>
    <col min="15992" max="15992" width="11.5703125" style="662" bestFit="1" customWidth="1"/>
    <col min="15993" max="16047" width="11.42578125" style="662"/>
    <col min="16048" max="16048" width="2.7109375" style="662" customWidth="1"/>
    <col min="16049" max="16049" width="9.85546875" style="662" customWidth="1"/>
    <col min="16050" max="16050" width="54.140625" style="662" customWidth="1"/>
    <col min="16051" max="16051" width="15.7109375" style="662" customWidth="1"/>
    <col min="16052" max="16052" width="13.7109375" style="662" customWidth="1"/>
    <col min="16053" max="16053" width="15.140625" style="662" customWidth="1"/>
    <col min="16054" max="16054" width="14.7109375" style="662" customWidth="1"/>
    <col min="16055" max="16055" width="17.42578125" style="662" customWidth="1"/>
    <col min="16056" max="16056" width="15.140625" style="662" customWidth="1"/>
    <col min="16057" max="16057" width="11.85546875" style="662" customWidth="1"/>
    <col min="16058" max="16058" width="3.85546875" style="662" customWidth="1"/>
    <col min="16059" max="16059" width="19.5703125" style="662" customWidth="1"/>
    <col min="16060" max="16060" width="17.140625" style="662" customWidth="1"/>
    <col min="16061" max="16061" width="17.28515625" style="662" customWidth="1"/>
    <col min="16062" max="16062" width="19.140625" style="662" customWidth="1"/>
    <col min="16063" max="16063" width="17.7109375" style="662" customWidth="1"/>
    <col min="16064" max="16064" width="14.5703125" style="662" bestFit="1" customWidth="1"/>
    <col min="16065" max="16065" width="14.140625" style="662" customWidth="1"/>
    <col min="16066" max="16066" width="13.28515625" style="662" customWidth="1"/>
    <col min="16067" max="16067" width="14.42578125" style="662" customWidth="1"/>
    <col min="16068" max="16068" width="16.7109375" style="662" customWidth="1"/>
    <col min="16069" max="16069" width="16" style="662" customWidth="1"/>
    <col min="16070" max="16070" width="16.140625" style="662" customWidth="1"/>
    <col min="16071" max="16072" width="14.28515625" style="662" customWidth="1"/>
    <col min="16073" max="16073" width="13.85546875" style="662" customWidth="1"/>
    <col min="16074" max="16074" width="13.5703125" style="662" customWidth="1"/>
    <col min="16075" max="16075" width="13.85546875" style="662" customWidth="1"/>
    <col min="16076" max="16077" width="16.140625" style="662" customWidth="1"/>
    <col min="16078" max="16078" width="11.5703125" style="662" customWidth="1"/>
    <col min="16079" max="16079" width="5.28515625" style="662" customWidth="1"/>
    <col min="16080" max="16080" width="18.140625" style="662" customWidth="1"/>
    <col min="16081" max="16081" width="16.85546875" style="662" customWidth="1"/>
    <col min="16082" max="16238" width="11.42578125" style="662" customWidth="1"/>
    <col min="16239" max="16239" width="15.140625" style="662" customWidth="1"/>
    <col min="16240" max="16240" width="60.42578125" style="662" customWidth="1"/>
    <col min="16241" max="16243" width="19.85546875" style="662" customWidth="1"/>
    <col min="16244" max="16244" width="23.5703125" style="662" customWidth="1"/>
    <col min="16245" max="16245" width="20.140625" style="662" customWidth="1"/>
    <col min="16246" max="16246" width="18.7109375" style="662" customWidth="1"/>
    <col min="16247" max="16247" width="14.140625" style="662" customWidth="1"/>
    <col min="16248" max="16248" width="11.5703125" style="662" bestFit="1" customWidth="1"/>
    <col min="16249" max="16384" width="11.42578125" style="662"/>
  </cols>
  <sheetData>
    <row r="1" spans="1:10" ht="18" customHeight="1" x14ac:dyDescent="0.25">
      <c r="A1" s="1480" t="s">
        <v>148</v>
      </c>
      <c r="B1" s="1480"/>
      <c r="C1" s="1480"/>
      <c r="D1" s="1480"/>
      <c r="E1" s="1480"/>
      <c r="F1" s="1480"/>
      <c r="G1" s="1480"/>
      <c r="H1" s="1480"/>
      <c r="I1" s="1480"/>
      <c r="J1" s="1020"/>
    </row>
    <row r="2" spans="1:10" ht="8.25" customHeight="1" x14ac:dyDescent="0.25">
      <c r="A2" s="773"/>
      <c r="B2" s="773"/>
      <c r="C2" s="773"/>
      <c r="D2" s="774"/>
      <c r="E2" s="773"/>
      <c r="F2" s="787"/>
      <c r="G2" s="787"/>
      <c r="H2" s="773"/>
      <c r="I2" s="773"/>
      <c r="J2" s="773"/>
    </row>
    <row r="3" spans="1:10" s="589" customFormat="1" ht="22.5" customHeight="1" x14ac:dyDescent="0.25">
      <c r="A3" s="1409" t="s">
        <v>326</v>
      </c>
      <c r="B3" s="1409"/>
      <c r="C3" s="1409"/>
      <c r="D3" s="1409"/>
      <c r="E3" s="1409"/>
      <c r="F3" s="1409"/>
      <c r="G3" s="1409"/>
      <c r="H3" s="1409"/>
      <c r="I3" s="1409"/>
      <c r="J3" s="1021"/>
    </row>
    <row r="4" spans="1:10" s="589" customFormat="1" ht="22.5" customHeight="1" x14ac:dyDescent="0.25">
      <c r="A4" s="1409" t="s">
        <v>399</v>
      </c>
      <c r="B4" s="1409"/>
      <c r="C4" s="1409"/>
      <c r="D4" s="1409"/>
      <c r="E4" s="1409"/>
      <c r="F4" s="1409"/>
      <c r="G4" s="1409"/>
      <c r="H4" s="1409"/>
      <c r="I4" s="1409"/>
      <c r="J4" s="1021"/>
    </row>
    <row r="5" spans="1:10" s="589" customFormat="1" ht="22.5" customHeight="1" x14ac:dyDescent="0.25">
      <c r="A5" s="1481" t="s">
        <v>847</v>
      </c>
      <c r="B5" s="1481"/>
      <c r="C5" s="1481"/>
      <c r="D5" s="1481"/>
      <c r="E5" s="1481"/>
      <c r="F5" s="1481"/>
      <c r="G5" s="1481"/>
      <c r="H5" s="1481"/>
      <c r="I5" s="1481"/>
      <c r="J5" s="1022"/>
    </row>
    <row r="6" spans="1:10" s="589" customFormat="1" ht="22.5" customHeight="1" x14ac:dyDescent="0.25">
      <c r="A6" s="1482" t="s">
        <v>152</v>
      </c>
      <c r="B6" s="1482"/>
      <c r="C6" s="1482"/>
      <c r="D6" s="1482"/>
      <c r="E6" s="1482"/>
      <c r="F6" s="1482"/>
      <c r="G6" s="1482"/>
      <c r="H6" s="1482"/>
      <c r="I6" s="1482"/>
      <c r="J6" s="1023"/>
    </row>
    <row r="7" spans="1:10" s="589" customFormat="1" x14ac:dyDescent="0.25">
      <c r="A7" s="693"/>
      <c r="B7" s="693"/>
      <c r="C7" s="693"/>
      <c r="D7" s="650"/>
      <c r="E7" s="650"/>
      <c r="F7" s="693"/>
      <c r="G7" s="693"/>
      <c r="H7" s="693"/>
      <c r="I7" s="693"/>
    </row>
    <row r="8" spans="1:10" s="589" customFormat="1" ht="42.75" customHeight="1" x14ac:dyDescent="0.25">
      <c r="A8" s="1484" t="s">
        <v>346</v>
      </c>
      <c r="B8" s="1485"/>
      <c r="C8" s="1483" t="s">
        <v>347</v>
      </c>
      <c r="D8" s="1483"/>
      <c r="E8" s="1483"/>
      <c r="F8" s="1483"/>
      <c r="G8" s="1483"/>
      <c r="H8" s="1483"/>
      <c r="I8" s="1483"/>
    </row>
    <row r="9" spans="1:10" s="618" customFormat="1" ht="33.75" customHeight="1" x14ac:dyDescent="0.25">
      <c r="A9" s="1484"/>
      <c r="B9" s="1485"/>
      <c r="C9" s="1297" t="s">
        <v>348</v>
      </c>
      <c r="D9" s="1297" t="s">
        <v>349</v>
      </c>
      <c r="E9" s="1297" t="s">
        <v>350</v>
      </c>
      <c r="F9" s="1297" t="s">
        <v>34</v>
      </c>
      <c r="G9" s="1297" t="s">
        <v>153</v>
      </c>
      <c r="H9" s="1297" t="s">
        <v>351</v>
      </c>
      <c r="I9" s="1297" t="s">
        <v>352</v>
      </c>
    </row>
    <row r="10" spans="1:10" s="600" customFormat="1" ht="15.75" x14ac:dyDescent="0.25">
      <c r="A10" s="789"/>
      <c r="B10" s="809"/>
      <c r="C10" s="106"/>
      <c r="D10" s="224"/>
      <c r="E10" s="224"/>
      <c r="F10" s="106"/>
      <c r="G10" s="225"/>
      <c r="H10" s="225"/>
      <c r="I10" s="790"/>
    </row>
    <row r="11" spans="1:10" s="686" customFormat="1" ht="22.5" customHeight="1" x14ac:dyDescent="0.25">
      <c r="A11" s="775" t="s">
        <v>704</v>
      </c>
      <c r="B11" s="810"/>
      <c r="C11" s="106"/>
      <c r="D11" s="224"/>
      <c r="E11" s="224"/>
      <c r="F11" s="106"/>
      <c r="G11" s="225"/>
      <c r="H11" s="225"/>
      <c r="I11" s="790"/>
    </row>
    <row r="12" spans="1:10" s="599" customFormat="1" ht="21" customHeight="1" x14ac:dyDescent="0.25">
      <c r="A12" s="1256"/>
      <c r="B12" s="1257" t="s">
        <v>707</v>
      </c>
      <c r="C12" s="177">
        <v>36712395</v>
      </c>
      <c r="D12" s="177">
        <v>3108692</v>
      </c>
      <c r="E12" s="177">
        <v>0</v>
      </c>
      <c r="F12" s="151">
        <v>39821087</v>
      </c>
      <c r="G12" s="177">
        <v>36980201</v>
      </c>
      <c r="H12" s="177">
        <v>36980201</v>
      </c>
      <c r="I12" s="177">
        <v>2840886</v>
      </c>
    </row>
    <row r="13" spans="1:10" s="599" customFormat="1" ht="21" customHeight="1" x14ac:dyDescent="0.25">
      <c r="A13" s="1256"/>
      <c r="B13" s="1257" t="s">
        <v>708</v>
      </c>
      <c r="C13" s="177">
        <v>0</v>
      </c>
      <c r="D13" s="177">
        <v>0</v>
      </c>
      <c r="E13" s="177">
        <v>0</v>
      </c>
      <c r="F13" s="151">
        <v>0</v>
      </c>
      <c r="G13" s="177">
        <v>0</v>
      </c>
      <c r="H13" s="177">
        <v>0</v>
      </c>
      <c r="I13" s="177">
        <v>0</v>
      </c>
    </row>
    <row r="14" spans="1:10" s="599" customFormat="1" ht="21" customHeight="1" x14ac:dyDescent="0.25">
      <c r="A14" s="1256"/>
      <c r="B14" s="1257" t="s">
        <v>709</v>
      </c>
      <c r="C14" s="177">
        <v>293075</v>
      </c>
      <c r="D14" s="177">
        <v>57651</v>
      </c>
      <c r="E14" s="177">
        <v>0</v>
      </c>
      <c r="F14" s="151">
        <v>350726</v>
      </c>
      <c r="G14" s="177">
        <v>0</v>
      </c>
      <c r="H14" s="177">
        <v>0</v>
      </c>
      <c r="I14" s="177">
        <v>350726</v>
      </c>
    </row>
    <row r="15" spans="1:10" s="599" customFormat="1" ht="21" customHeight="1" x14ac:dyDescent="0.25">
      <c r="A15" s="1256"/>
      <c r="B15" s="1257" t="s">
        <v>710</v>
      </c>
      <c r="C15" s="177">
        <v>462330</v>
      </c>
      <c r="D15" s="177">
        <v>83328</v>
      </c>
      <c r="E15" s="177">
        <v>0</v>
      </c>
      <c r="F15" s="151">
        <v>545658</v>
      </c>
      <c r="G15" s="177">
        <v>0</v>
      </c>
      <c r="H15" s="177">
        <v>0</v>
      </c>
      <c r="I15" s="177">
        <v>545658</v>
      </c>
    </row>
    <row r="16" spans="1:10" s="599" customFormat="1" ht="21" customHeight="1" x14ac:dyDescent="0.25">
      <c r="A16" s="1256"/>
      <c r="B16" s="1257" t="s">
        <v>711</v>
      </c>
      <c r="C16" s="177">
        <v>0</v>
      </c>
      <c r="D16" s="177">
        <v>0</v>
      </c>
      <c r="E16" s="177">
        <v>0</v>
      </c>
      <c r="F16" s="151">
        <v>0</v>
      </c>
      <c r="G16" s="177">
        <v>0</v>
      </c>
      <c r="H16" s="177">
        <v>0</v>
      </c>
      <c r="I16" s="177">
        <v>0</v>
      </c>
    </row>
    <row r="17" spans="1:9" s="599" customFormat="1" ht="21" customHeight="1" x14ac:dyDescent="0.25">
      <c r="A17" s="1256"/>
      <c r="B17" s="1257" t="s">
        <v>712</v>
      </c>
      <c r="C17" s="177">
        <v>0</v>
      </c>
      <c r="D17" s="177">
        <v>0</v>
      </c>
      <c r="E17" s="177">
        <v>0</v>
      </c>
      <c r="F17" s="151">
        <v>0</v>
      </c>
      <c r="G17" s="177">
        <v>0</v>
      </c>
      <c r="H17" s="177">
        <v>0</v>
      </c>
      <c r="I17" s="177">
        <v>0</v>
      </c>
    </row>
    <row r="18" spans="1:9" s="599" customFormat="1" ht="21" customHeight="1" x14ac:dyDescent="0.25">
      <c r="A18" s="1256"/>
      <c r="B18" s="1257" t="s">
        <v>713</v>
      </c>
      <c r="C18" s="177">
        <v>0</v>
      </c>
      <c r="D18" s="177">
        <v>0</v>
      </c>
      <c r="E18" s="177">
        <v>0</v>
      </c>
      <c r="F18" s="151">
        <v>0</v>
      </c>
      <c r="G18" s="177">
        <v>0</v>
      </c>
      <c r="H18" s="177">
        <v>0</v>
      </c>
      <c r="I18" s="177">
        <v>0</v>
      </c>
    </row>
    <row r="19" spans="1:9" s="667" customFormat="1" ht="22.5" customHeight="1" x14ac:dyDescent="0.25">
      <c r="A19" s="794"/>
      <c r="B19" s="799" t="s">
        <v>76</v>
      </c>
      <c r="C19" s="218">
        <v>37467800</v>
      </c>
      <c r="D19" s="218">
        <v>3249671</v>
      </c>
      <c r="E19" s="218">
        <v>0</v>
      </c>
      <c r="F19" s="218">
        <v>40717471</v>
      </c>
      <c r="G19" s="218">
        <v>36980201</v>
      </c>
      <c r="H19" s="218">
        <v>36980201</v>
      </c>
      <c r="I19" s="218">
        <v>3737270</v>
      </c>
    </row>
    <row r="20" spans="1:9" s="667" customFormat="1" ht="22.5" customHeight="1" x14ac:dyDescent="0.25">
      <c r="A20" s="775" t="s">
        <v>705</v>
      </c>
      <c r="B20" s="795"/>
      <c r="C20" s="177"/>
      <c r="D20" s="177"/>
      <c r="E20" s="177"/>
      <c r="F20" s="177"/>
      <c r="G20" s="177"/>
      <c r="H20" s="177"/>
      <c r="I20" s="388"/>
    </row>
    <row r="21" spans="1:9" s="698" customFormat="1" ht="30" x14ac:dyDescent="0.25">
      <c r="A21" s="914"/>
      <c r="B21" s="798" t="s">
        <v>714</v>
      </c>
      <c r="C21" s="151">
        <v>494200</v>
      </c>
      <c r="D21" s="177">
        <v>192318</v>
      </c>
      <c r="E21" s="177">
        <v>0</v>
      </c>
      <c r="F21" s="151">
        <v>686518</v>
      </c>
      <c r="G21" s="177">
        <v>444879</v>
      </c>
      <c r="H21" s="177">
        <v>444879</v>
      </c>
      <c r="I21" s="151">
        <v>241639</v>
      </c>
    </row>
    <row r="22" spans="1:9" s="698" customFormat="1" ht="21" customHeight="1" x14ac:dyDescent="0.25">
      <c r="A22" s="798"/>
      <c r="B22" s="798" t="s">
        <v>715</v>
      </c>
      <c r="C22" s="151">
        <v>179250</v>
      </c>
      <c r="D22" s="177">
        <v>29250</v>
      </c>
      <c r="E22" s="177">
        <v>0</v>
      </c>
      <c r="F22" s="151">
        <v>208500</v>
      </c>
      <c r="G22" s="177">
        <v>82713</v>
      </c>
      <c r="H22" s="177">
        <v>82713</v>
      </c>
      <c r="I22" s="151">
        <v>125787</v>
      </c>
    </row>
    <row r="23" spans="1:9" s="698" customFormat="1" ht="39.75" customHeight="1" x14ac:dyDescent="0.25">
      <c r="A23" s="798"/>
      <c r="B23" s="798" t="s">
        <v>525</v>
      </c>
      <c r="C23" s="151">
        <v>15000</v>
      </c>
      <c r="D23" s="177">
        <v>40000</v>
      </c>
      <c r="E23" s="177">
        <v>0</v>
      </c>
      <c r="F23" s="151">
        <v>55000</v>
      </c>
      <c r="G23" s="177">
        <v>0</v>
      </c>
      <c r="H23" s="177">
        <v>0</v>
      </c>
      <c r="I23" s="151">
        <v>55000</v>
      </c>
    </row>
    <row r="24" spans="1:9" s="698" customFormat="1" ht="41.25" customHeight="1" x14ac:dyDescent="0.25">
      <c r="A24" s="798"/>
      <c r="B24" s="798" t="s">
        <v>343</v>
      </c>
      <c r="C24" s="151">
        <v>69200</v>
      </c>
      <c r="D24" s="177">
        <v>302700</v>
      </c>
      <c r="E24" s="177">
        <v>0</v>
      </c>
      <c r="F24" s="151">
        <v>371900</v>
      </c>
      <c r="G24" s="177">
        <v>249717</v>
      </c>
      <c r="H24" s="177">
        <v>249717</v>
      </c>
      <c r="I24" s="151">
        <v>122183</v>
      </c>
    </row>
    <row r="25" spans="1:9" s="698" customFormat="1" ht="21" customHeight="1" x14ac:dyDescent="0.25">
      <c r="A25" s="798"/>
      <c r="B25" s="798" t="s">
        <v>342</v>
      </c>
      <c r="C25" s="151">
        <v>97500</v>
      </c>
      <c r="D25" s="177">
        <v>25000</v>
      </c>
      <c r="E25" s="177">
        <v>20000</v>
      </c>
      <c r="F25" s="151">
        <v>102500</v>
      </c>
      <c r="G25" s="177">
        <v>39362</v>
      </c>
      <c r="H25" s="177">
        <v>38874</v>
      </c>
      <c r="I25" s="151">
        <v>63138</v>
      </c>
    </row>
    <row r="26" spans="1:9" s="698" customFormat="1" ht="21" customHeight="1" x14ac:dyDescent="0.25">
      <c r="A26" s="798"/>
      <c r="B26" s="798" t="s">
        <v>341</v>
      </c>
      <c r="C26" s="151">
        <v>907000</v>
      </c>
      <c r="D26" s="177">
        <v>243000</v>
      </c>
      <c r="E26" s="177">
        <v>0</v>
      </c>
      <c r="F26" s="151">
        <v>1150000</v>
      </c>
      <c r="G26" s="177">
        <v>704384</v>
      </c>
      <c r="H26" s="177">
        <v>704384</v>
      </c>
      <c r="I26" s="151">
        <v>445616</v>
      </c>
    </row>
    <row r="27" spans="1:9" s="698" customFormat="1" ht="30" x14ac:dyDescent="0.25">
      <c r="A27" s="798"/>
      <c r="B27" s="798" t="s">
        <v>340</v>
      </c>
      <c r="C27" s="151">
        <v>691000</v>
      </c>
      <c r="D27" s="177">
        <v>29000</v>
      </c>
      <c r="E27" s="177">
        <v>0</v>
      </c>
      <c r="F27" s="151">
        <v>720000</v>
      </c>
      <c r="G27" s="177">
        <v>110803</v>
      </c>
      <c r="H27" s="177">
        <v>110803</v>
      </c>
      <c r="I27" s="151">
        <v>609197</v>
      </c>
    </row>
    <row r="28" spans="1:9" s="698" customFormat="1" ht="21" customHeight="1" x14ac:dyDescent="0.25">
      <c r="A28" s="798"/>
      <c r="B28" s="798" t="s">
        <v>716</v>
      </c>
      <c r="C28" s="151">
        <v>0</v>
      </c>
      <c r="D28" s="177">
        <v>0</v>
      </c>
      <c r="E28" s="177">
        <v>0</v>
      </c>
      <c r="F28" s="151">
        <v>0</v>
      </c>
      <c r="G28" s="177">
        <v>0</v>
      </c>
      <c r="H28" s="177">
        <v>0</v>
      </c>
      <c r="I28" s="151">
        <v>0</v>
      </c>
    </row>
    <row r="29" spans="1:9" s="698" customFormat="1" ht="21" customHeight="1" x14ac:dyDescent="0.25">
      <c r="A29" s="798"/>
      <c r="B29" s="798" t="s">
        <v>339</v>
      </c>
      <c r="C29" s="151">
        <v>228500</v>
      </c>
      <c r="D29" s="177">
        <v>40000</v>
      </c>
      <c r="E29" s="177">
        <v>0</v>
      </c>
      <c r="F29" s="151">
        <v>268500</v>
      </c>
      <c r="G29" s="177">
        <v>121482</v>
      </c>
      <c r="H29" s="177">
        <v>121482</v>
      </c>
      <c r="I29" s="151">
        <v>147018</v>
      </c>
    </row>
    <row r="30" spans="1:9" s="667" customFormat="1" ht="22.5" customHeight="1" x14ac:dyDescent="0.25">
      <c r="A30" s="794"/>
      <c r="B30" s="799" t="s">
        <v>82</v>
      </c>
      <c r="C30" s="218">
        <v>2681650</v>
      </c>
      <c r="D30" s="218">
        <v>901268</v>
      </c>
      <c r="E30" s="218">
        <v>20000</v>
      </c>
      <c r="F30" s="219">
        <v>3562918</v>
      </c>
      <c r="G30" s="218">
        <v>1753340</v>
      </c>
      <c r="H30" s="218">
        <v>1752852</v>
      </c>
      <c r="I30" s="218">
        <v>1809578</v>
      </c>
    </row>
    <row r="31" spans="1:9" s="667" customFormat="1" ht="22.5" customHeight="1" x14ac:dyDescent="0.25">
      <c r="A31" s="775" t="s">
        <v>706</v>
      </c>
      <c r="B31" s="797"/>
      <c r="C31" s="152"/>
      <c r="D31" s="152"/>
      <c r="E31" s="152"/>
      <c r="F31" s="178"/>
      <c r="G31" s="151"/>
      <c r="H31" s="151"/>
      <c r="I31" s="151"/>
    </row>
    <row r="32" spans="1:9" s="698" customFormat="1" ht="21" customHeight="1" x14ac:dyDescent="0.25">
      <c r="A32" s="798"/>
      <c r="B32" s="798" t="s">
        <v>338</v>
      </c>
      <c r="C32" s="151">
        <v>708950</v>
      </c>
      <c r="D32" s="177">
        <v>0</v>
      </c>
      <c r="E32" s="177">
        <v>30000</v>
      </c>
      <c r="F32" s="151">
        <v>678950</v>
      </c>
      <c r="G32" s="177">
        <v>197167</v>
      </c>
      <c r="H32" s="177">
        <v>192730</v>
      </c>
      <c r="I32" s="151">
        <v>481783</v>
      </c>
    </row>
    <row r="33" spans="1:10" s="698" customFormat="1" ht="21" customHeight="1" x14ac:dyDescent="0.25">
      <c r="A33" s="798"/>
      <c r="B33" s="915" t="s">
        <v>337</v>
      </c>
      <c r="C33" s="151">
        <v>1335167</v>
      </c>
      <c r="D33" s="177">
        <v>200000</v>
      </c>
      <c r="E33" s="177">
        <v>20000</v>
      </c>
      <c r="F33" s="151">
        <v>1515167</v>
      </c>
      <c r="G33" s="177">
        <v>1277622</v>
      </c>
      <c r="H33" s="177">
        <v>1277622</v>
      </c>
      <c r="I33" s="151">
        <v>237545</v>
      </c>
    </row>
    <row r="34" spans="1:10" s="698" customFormat="1" ht="39.75" customHeight="1" x14ac:dyDescent="0.25">
      <c r="A34" s="798"/>
      <c r="B34" s="798" t="s">
        <v>336</v>
      </c>
      <c r="C34" s="151">
        <v>5639598</v>
      </c>
      <c r="D34" s="177">
        <v>1052500</v>
      </c>
      <c r="E34" s="177">
        <v>50000</v>
      </c>
      <c r="F34" s="151">
        <v>6642098</v>
      </c>
      <c r="G34" s="177">
        <v>4427788</v>
      </c>
      <c r="H34" s="177">
        <v>4422358</v>
      </c>
      <c r="I34" s="151">
        <v>2214310</v>
      </c>
    </row>
    <row r="35" spans="1:10" s="79" customFormat="1" ht="21" customHeight="1" x14ac:dyDescent="0.25">
      <c r="A35" s="798"/>
      <c r="B35" s="798" t="s">
        <v>335</v>
      </c>
      <c r="C35" s="151">
        <v>1230750</v>
      </c>
      <c r="D35" s="177">
        <v>274000</v>
      </c>
      <c r="E35" s="177">
        <v>0</v>
      </c>
      <c r="F35" s="151">
        <v>1504750</v>
      </c>
      <c r="G35" s="177">
        <v>866538</v>
      </c>
      <c r="H35" s="177">
        <v>864653</v>
      </c>
      <c r="I35" s="151">
        <v>638212</v>
      </c>
    </row>
    <row r="36" spans="1:10" s="79" customFormat="1" ht="39.75" customHeight="1" x14ac:dyDescent="0.25">
      <c r="A36" s="798"/>
      <c r="B36" s="798" t="s">
        <v>334</v>
      </c>
      <c r="C36" s="151">
        <v>1231174</v>
      </c>
      <c r="D36" s="177">
        <v>160000</v>
      </c>
      <c r="E36" s="177">
        <v>5100</v>
      </c>
      <c r="F36" s="151">
        <v>1386074</v>
      </c>
      <c r="G36" s="177">
        <v>910806</v>
      </c>
      <c r="H36" s="177">
        <v>910806</v>
      </c>
      <c r="I36" s="151">
        <v>475268</v>
      </c>
    </row>
    <row r="37" spans="1:10" s="698" customFormat="1" ht="21" customHeight="1" x14ac:dyDescent="0.25">
      <c r="A37" s="798"/>
      <c r="B37" s="798" t="s">
        <v>333</v>
      </c>
      <c r="C37" s="151">
        <v>525814</v>
      </c>
      <c r="D37" s="177">
        <v>0</v>
      </c>
      <c r="E37" s="177">
        <v>371224</v>
      </c>
      <c r="F37" s="151">
        <v>154590</v>
      </c>
      <c r="G37" s="177">
        <v>34088</v>
      </c>
      <c r="H37" s="177">
        <v>34088</v>
      </c>
      <c r="I37" s="151">
        <v>120502</v>
      </c>
    </row>
    <row r="38" spans="1:10" s="698" customFormat="1" ht="21" customHeight="1" x14ac:dyDescent="0.25">
      <c r="A38" s="798"/>
      <c r="B38" s="798" t="s">
        <v>332</v>
      </c>
      <c r="C38" s="151">
        <v>781031</v>
      </c>
      <c r="D38" s="177">
        <v>113969</v>
      </c>
      <c r="E38" s="177">
        <v>0</v>
      </c>
      <c r="F38" s="151">
        <v>895000</v>
      </c>
      <c r="G38" s="177">
        <v>363162</v>
      </c>
      <c r="H38" s="177">
        <v>361912</v>
      </c>
      <c r="I38" s="151">
        <v>531838</v>
      </c>
    </row>
    <row r="39" spans="1:10" s="698" customFormat="1" ht="21" customHeight="1" x14ac:dyDescent="0.25">
      <c r="A39" s="798"/>
      <c r="B39" s="798" t="s">
        <v>331</v>
      </c>
      <c r="C39" s="151">
        <v>25000</v>
      </c>
      <c r="D39" s="177">
        <v>10000</v>
      </c>
      <c r="E39" s="177">
        <v>0</v>
      </c>
      <c r="F39" s="151">
        <v>35000</v>
      </c>
      <c r="G39" s="177">
        <v>3776</v>
      </c>
      <c r="H39" s="177">
        <v>3776</v>
      </c>
      <c r="I39" s="151">
        <v>31224</v>
      </c>
    </row>
    <row r="40" spans="1:10" s="698" customFormat="1" ht="21" customHeight="1" x14ac:dyDescent="0.25">
      <c r="A40" s="798"/>
      <c r="B40" s="798" t="s">
        <v>330</v>
      </c>
      <c r="C40" s="151">
        <v>1393138</v>
      </c>
      <c r="D40" s="177">
        <v>119382</v>
      </c>
      <c r="E40" s="177">
        <v>10000</v>
      </c>
      <c r="F40" s="151">
        <v>1502520</v>
      </c>
      <c r="G40" s="177">
        <v>930070</v>
      </c>
      <c r="H40" s="177">
        <v>930050</v>
      </c>
      <c r="I40" s="151">
        <v>572450</v>
      </c>
    </row>
    <row r="41" spans="1:10" s="667" customFormat="1" ht="22.5" customHeight="1" x14ac:dyDescent="0.25">
      <c r="A41" s="777"/>
      <c r="B41" s="799" t="s">
        <v>91</v>
      </c>
      <c r="C41" s="217">
        <v>12870622</v>
      </c>
      <c r="D41" s="217">
        <v>1929851</v>
      </c>
      <c r="E41" s="217">
        <v>486324</v>
      </c>
      <c r="F41" s="219">
        <v>14314149</v>
      </c>
      <c r="G41" s="217">
        <v>9011017</v>
      </c>
      <c r="H41" s="217">
        <v>8997995</v>
      </c>
      <c r="I41" s="217">
        <v>5303132</v>
      </c>
    </row>
    <row r="42" spans="1:10" s="475" customFormat="1" ht="22.5" customHeight="1" x14ac:dyDescent="0.25">
      <c r="A42" s="775" t="s">
        <v>150</v>
      </c>
      <c r="B42" s="800"/>
      <c r="C42" s="178"/>
      <c r="D42" s="178"/>
      <c r="E42" s="178"/>
      <c r="F42" s="178"/>
      <c r="G42" s="178"/>
      <c r="H42" s="178"/>
      <c r="I42" s="178"/>
      <c r="J42" s="667"/>
    </row>
    <row r="43" spans="1:10" s="475" customFormat="1" ht="37.5" customHeight="1" x14ac:dyDescent="0.25">
      <c r="A43" s="775"/>
      <c r="B43" s="1257" t="s">
        <v>611</v>
      </c>
      <c r="C43" s="178">
        <v>0</v>
      </c>
      <c r="D43" s="178">
        <v>0</v>
      </c>
      <c r="E43" s="178">
        <v>0</v>
      </c>
      <c r="F43" s="177">
        <v>0</v>
      </c>
      <c r="G43" s="178">
        <v>0</v>
      </c>
      <c r="H43" s="178">
        <v>0</v>
      </c>
      <c r="I43" s="151">
        <v>0</v>
      </c>
      <c r="J43" s="667"/>
    </row>
    <row r="44" spans="1:10" s="79" customFormat="1" ht="21" customHeight="1" x14ac:dyDescent="0.25">
      <c r="A44" s="798"/>
      <c r="B44" s="1257" t="s">
        <v>392</v>
      </c>
      <c r="C44" s="151">
        <v>51434220</v>
      </c>
      <c r="D44" s="177">
        <v>6699783</v>
      </c>
      <c r="E44" s="177">
        <v>53059713</v>
      </c>
      <c r="F44" s="177">
        <v>5074290</v>
      </c>
      <c r="G44" s="177">
        <v>3108461</v>
      </c>
      <c r="H44" s="177">
        <v>3108461</v>
      </c>
      <c r="I44" s="151">
        <v>1965829</v>
      </c>
    </row>
    <row r="45" spans="1:10" s="79" customFormat="1" ht="21" customHeight="1" x14ac:dyDescent="0.25">
      <c r="A45" s="798"/>
      <c r="B45" s="1257" t="s">
        <v>383</v>
      </c>
      <c r="C45" s="177">
        <v>0</v>
      </c>
      <c r="D45" s="177">
        <v>42501000</v>
      </c>
      <c r="E45" s="177">
        <v>6695509</v>
      </c>
      <c r="F45" s="177">
        <v>35805491</v>
      </c>
      <c r="G45" s="177">
        <v>14690014</v>
      </c>
      <c r="H45" s="177">
        <v>14690014</v>
      </c>
      <c r="I45" s="151">
        <v>21115477</v>
      </c>
    </row>
    <row r="46" spans="1:10" s="79" customFormat="1" ht="21" customHeight="1" x14ac:dyDescent="0.25">
      <c r="A46" s="798"/>
      <c r="B46" s="1257" t="s">
        <v>151</v>
      </c>
      <c r="C46" s="151">
        <v>36000</v>
      </c>
      <c r="D46" s="177">
        <v>0</v>
      </c>
      <c r="E46" s="177">
        <v>0</v>
      </c>
      <c r="F46" s="177">
        <v>36000</v>
      </c>
      <c r="G46" s="177">
        <v>5000</v>
      </c>
      <c r="H46" s="177">
        <v>5000</v>
      </c>
      <c r="I46" s="151">
        <v>31000</v>
      </c>
    </row>
    <row r="47" spans="1:10" s="79" customFormat="1" ht="21" customHeight="1" x14ac:dyDescent="0.25">
      <c r="A47" s="798"/>
      <c r="B47" s="1257" t="s">
        <v>612</v>
      </c>
      <c r="C47" s="178">
        <v>0</v>
      </c>
      <c r="D47" s="178">
        <v>0</v>
      </c>
      <c r="E47" s="178">
        <v>0</v>
      </c>
      <c r="F47" s="177">
        <v>0</v>
      </c>
      <c r="G47" s="178">
        <v>0</v>
      </c>
      <c r="H47" s="178">
        <v>0</v>
      </c>
      <c r="I47" s="151">
        <v>0</v>
      </c>
    </row>
    <row r="48" spans="1:10" s="79" customFormat="1" ht="32.25" customHeight="1" x14ac:dyDescent="0.25">
      <c r="A48" s="798"/>
      <c r="B48" s="1257" t="s">
        <v>717</v>
      </c>
      <c r="C48" s="178">
        <v>0</v>
      </c>
      <c r="D48" s="178">
        <v>0</v>
      </c>
      <c r="E48" s="178">
        <v>0</v>
      </c>
      <c r="F48" s="177">
        <v>0</v>
      </c>
      <c r="G48" s="178">
        <v>0</v>
      </c>
      <c r="H48" s="178">
        <v>0</v>
      </c>
      <c r="I48" s="151">
        <v>0</v>
      </c>
    </row>
    <row r="49" spans="1:9" s="79" customFormat="1" ht="21" customHeight="1" x14ac:dyDescent="0.25">
      <c r="A49" s="798"/>
      <c r="B49" s="1257" t="s">
        <v>614</v>
      </c>
      <c r="C49" s="178">
        <v>0</v>
      </c>
      <c r="D49" s="178">
        <v>0</v>
      </c>
      <c r="E49" s="178">
        <v>0</v>
      </c>
      <c r="F49" s="177">
        <v>0</v>
      </c>
      <c r="G49" s="178">
        <v>0</v>
      </c>
      <c r="H49" s="178">
        <v>0</v>
      </c>
      <c r="I49" s="151">
        <v>0</v>
      </c>
    </row>
    <row r="50" spans="1:9" s="79" customFormat="1" ht="21" customHeight="1" x14ac:dyDescent="0.25">
      <c r="A50" s="798"/>
      <c r="B50" s="1257" t="s">
        <v>615</v>
      </c>
      <c r="C50" s="178">
        <v>0</v>
      </c>
      <c r="D50" s="178">
        <v>0</v>
      </c>
      <c r="E50" s="178">
        <v>0</v>
      </c>
      <c r="F50" s="177">
        <v>0</v>
      </c>
      <c r="G50" s="178">
        <v>0</v>
      </c>
      <c r="H50" s="178">
        <v>0</v>
      </c>
      <c r="I50" s="151">
        <v>0</v>
      </c>
    </row>
    <row r="51" spans="1:9" s="79" customFormat="1" ht="21" customHeight="1" x14ac:dyDescent="0.25">
      <c r="A51" s="798"/>
      <c r="B51" s="1257" t="s">
        <v>616</v>
      </c>
      <c r="C51" s="178">
        <v>0</v>
      </c>
      <c r="D51" s="178">
        <v>0</v>
      </c>
      <c r="E51" s="178">
        <v>0</v>
      </c>
      <c r="F51" s="177">
        <v>0</v>
      </c>
      <c r="G51" s="178">
        <v>0</v>
      </c>
      <c r="H51" s="178">
        <v>0</v>
      </c>
      <c r="I51" s="151">
        <v>0</v>
      </c>
    </row>
    <row r="52" spans="1:9" s="475" customFormat="1" ht="22.5" customHeight="1" x14ac:dyDescent="0.25">
      <c r="A52" s="794"/>
      <c r="B52" s="799" t="s">
        <v>92</v>
      </c>
      <c r="C52" s="218">
        <v>51470220</v>
      </c>
      <c r="D52" s="218">
        <v>49200783</v>
      </c>
      <c r="E52" s="218">
        <v>59755222</v>
      </c>
      <c r="F52" s="218">
        <v>40915781</v>
      </c>
      <c r="G52" s="218">
        <v>17803475</v>
      </c>
      <c r="H52" s="218">
        <v>17803475</v>
      </c>
      <c r="I52" s="218">
        <v>23112306</v>
      </c>
    </row>
    <row r="53" spans="1:9" s="667" customFormat="1" ht="22.5" customHeight="1" x14ac:dyDescent="0.25">
      <c r="A53" s="775" t="s">
        <v>46</v>
      </c>
      <c r="B53" s="782"/>
      <c r="C53" s="455"/>
      <c r="D53" s="178"/>
      <c r="E53" s="178"/>
      <c r="F53" s="178"/>
      <c r="G53" s="178"/>
      <c r="H53" s="178"/>
      <c r="I53" s="178"/>
    </row>
    <row r="54" spans="1:9" s="698" customFormat="1" ht="21" customHeight="1" x14ac:dyDescent="0.25">
      <c r="A54" s="798"/>
      <c r="B54" s="798" t="s">
        <v>329</v>
      </c>
      <c r="C54" s="151">
        <v>190000</v>
      </c>
      <c r="D54" s="177">
        <v>0</v>
      </c>
      <c r="E54" s="177">
        <v>0</v>
      </c>
      <c r="F54" s="644">
        <v>190000</v>
      </c>
      <c r="G54" s="177">
        <v>7500</v>
      </c>
      <c r="H54" s="177">
        <v>7500</v>
      </c>
      <c r="I54" s="177">
        <v>182500</v>
      </c>
    </row>
    <row r="55" spans="1:9" s="698" customFormat="1" ht="21" customHeight="1" x14ac:dyDescent="0.25">
      <c r="A55" s="798"/>
      <c r="B55" s="798" t="s">
        <v>519</v>
      </c>
      <c r="C55" s="151">
        <v>20486</v>
      </c>
      <c r="D55" s="177">
        <v>0</v>
      </c>
      <c r="E55" s="177">
        <v>0</v>
      </c>
      <c r="F55" s="644">
        <v>20486</v>
      </c>
      <c r="G55" s="177">
        <v>0</v>
      </c>
      <c r="H55" s="177">
        <v>0</v>
      </c>
      <c r="I55" s="177">
        <v>20486</v>
      </c>
    </row>
    <row r="56" spans="1:9" s="698" customFormat="1" ht="21" customHeight="1" x14ac:dyDescent="0.25">
      <c r="A56" s="798"/>
      <c r="B56" s="1257" t="s">
        <v>718</v>
      </c>
      <c r="C56" s="178">
        <v>0</v>
      </c>
      <c r="D56" s="178">
        <v>0</v>
      </c>
      <c r="E56" s="178">
        <v>0</v>
      </c>
      <c r="F56" s="177">
        <v>0</v>
      </c>
      <c r="G56" s="178">
        <v>0</v>
      </c>
      <c r="H56" s="178">
        <v>0</v>
      </c>
      <c r="I56" s="151">
        <v>0</v>
      </c>
    </row>
    <row r="57" spans="1:9" s="698" customFormat="1" ht="30" x14ac:dyDescent="0.25">
      <c r="A57" s="798"/>
      <c r="B57" s="798" t="s">
        <v>530</v>
      </c>
      <c r="C57" s="151">
        <v>660000</v>
      </c>
      <c r="D57" s="177">
        <v>0</v>
      </c>
      <c r="E57" s="177">
        <v>0</v>
      </c>
      <c r="F57" s="644">
        <v>660000</v>
      </c>
      <c r="G57" s="177">
        <v>0</v>
      </c>
      <c r="H57" s="177">
        <v>0</v>
      </c>
      <c r="I57" s="177">
        <v>660000</v>
      </c>
    </row>
    <row r="58" spans="1:9" s="698" customFormat="1" ht="21" customHeight="1" x14ac:dyDescent="0.25">
      <c r="A58" s="798"/>
      <c r="B58" s="1257" t="s">
        <v>719</v>
      </c>
      <c r="C58" s="178">
        <v>0</v>
      </c>
      <c r="D58" s="178">
        <v>0</v>
      </c>
      <c r="E58" s="178">
        <v>0</v>
      </c>
      <c r="F58" s="177">
        <v>0</v>
      </c>
      <c r="G58" s="178">
        <v>0</v>
      </c>
      <c r="H58" s="178">
        <v>0</v>
      </c>
      <c r="I58" s="151">
        <v>0</v>
      </c>
    </row>
    <row r="59" spans="1:9" s="698" customFormat="1" ht="21" customHeight="1" x14ac:dyDescent="0.25">
      <c r="A59" s="798"/>
      <c r="B59" s="1257" t="s">
        <v>720</v>
      </c>
      <c r="C59" s="178">
        <v>0</v>
      </c>
      <c r="D59" s="178">
        <v>0</v>
      </c>
      <c r="E59" s="178">
        <v>0</v>
      </c>
      <c r="F59" s="177">
        <v>0</v>
      </c>
      <c r="G59" s="178">
        <v>0</v>
      </c>
      <c r="H59" s="178">
        <v>0</v>
      </c>
      <c r="I59" s="151">
        <v>0</v>
      </c>
    </row>
    <row r="60" spans="1:9" s="698" customFormat="1" ht="21" customHeight="1" x14ac:dyDescent="0.25">
      <c r="A60" s="798"/>
      <c r="B60" s="1257" t="s">
        <v>721</v>
      </c>
      <c r="C60" s="178">
        <v>0</v>
      </c>
      <c r="D60" s="178">
        <v>0</v>
      </c>
      <c r="E60" s="178">
        <v>0</v>
      </c>
      <c r="F60" s="177">
        <v>0</v>
      </c>
      <c r="G60" s="178">
        <v>0</v>
      </c>
      <c r="H60" s="178">
        <v>0</v>
      </c>
      <c r="I60" s="151">
        <v>0</v>
      </c>
    </row>
    <row r="61" spans="1:9" s="698" customFormat="1" ht="21" customHeight="1" x14ac:dyDescent="0.25">
      <c r="A61" s="798"/>
      <c r="B61" s="1257" t="s">
        <v>548</v>
      </c>
      <c r="C61" s="178">
        <v>0</v>
      </c>
      <c r="D61" s="178">
        <v>0</v>
      </c>
      <c r="E61" s="178">
        <v>0</v>
      </c>
      <c r="F61" s="177">
        <v>0</v>
      </c>
      <c r="G61" s="178">
        <v>0</v>
      </c>
      <c r="H61" s="178">
        <v>0</v>
      </c>
      <c r="I61" s="151">
        <v>0</v>
      </c>
    </row>
    <row r="62" spans="1:9" s="698" customFormat="1" ht="21" customHeight="1" x14ac:dyDescent="0.25">
      <c r="A62" s="798"/>
      <c r="B62" s="798" t="s">
        <v>328</v>
      </c>
      <c r="C62" s="151">
        <v>300000</v>
      </c>
      <c r="D62" s="177">
        <v>0</v>
      </c>
      <c r="E62" s="177">
        <v>0</v>
      </c>
      <c r="F62" s="644">
        <v>300000</v>
      </c>
      <c r="G62" s="177">
        <v>0</v>
      </c>
      <c r="H62" s="177">
        <v>0</v>
      </c>
      <c r="I62" s="177">
        <v>300000</v>
      </c>
    </row>
    <row r="63" spans="1:9" s="690" customFormat="1" ht="22.5" customHeight="1" x14ac:dyDescent="0.25">
      <c r="A63" s="784"/>
      <c r="B63" s="785" t="s">
        <v>95</v>
      </c>
      <c r="C63" s="219">
        <v>1170486</v>
      </c>
      <c r="D63" s="219">
        <v>0</v>
      </c>
      <c r="E63" s="219">
        <v>0</v>
      </c>
      <c r="F63" s="219">
        <v>1170486</v>
      </c>
      <c r="G63" s="219">
        <v>7500</v>
      </c>
      <c r="H63" s="219">
        <v>7500</v>
      </c>
      <c r="I63" s="219">
        <v>1162986</v>
      </c>
    </row>
    <row r="64" spans="1:9" s="667" customFormat="1" ht="22.5" customHeight="1" x14ac:dyDescent="0.25">
      <c r="A64" s="775" t="s">
        <v>658</v>
      </c>
      <c r="B64" s="782"/>
      <c r="C64" s="455"/>
      <c r="D64" s="178"/>
      <c r="E64" s="178"/>
      <c r="F64" s="178"/>
      <c r="G64" s="178"/>
      <c r="H64" s="178"/>
      <c r="I64" s="178"/>
    </row>
    <row r="65" spans="1:9" s="690" customFormat="1" ht="21" customHeight="1" x14ac:dyDescent="0.25">
      <c r="A65" s="782"/>
      <c r="B65" s="1257" t="s">
        <v>722</v>
      </c>
      <c r="C65" s="178">
        <v>0</v>
      </c>
      <c r="D65" s="178">
        <v>0</v>
      </c>
      <c r="E65" s="178">
        <v>0</v>
      </c>
      <c r="F65" s="177">
        <v>0</v>
      </c>
      <c r="G65" s="178">
        <v>0</v>
      </c>
      <c r="H65" s="178">
        <v>0</v>
      </c>
      <c r="I65" s="151">
        <v>0</v>
      </c>
    </row>
    <row r="66" spans="1:9" s="690" customFormat="1" ht="21" customHeight="1" x14ac:dyDescent="0.25">
      <c r="A66" s="782"/>
      <c r="B66" s="1257" t="s">
        <v>723</v>
      </c>
      <c r="C66" s="178">
        <v>0</v>
      </c>
      <c r="D66" s="178">
        <v>0</v>
      </c>
      <c r="E66" s="178">
        <v>0</v>
      </c>
      <c r="F66" s="177">
        <v>0</v>
      </c>
      <c r="G66" s="178">
        <v>0</v>
      </c>
      <c r="H66" s="178">
        <v>0</v>
      </c>
      <c r="I66" s="151">
        <v>0</v>
      </c>
    </row>
    <row r="67" spans="1:9" s="690" customFormat="1" ht="21" customHeight="1" x14ac:dyDescent="0.25">
      <c r="A67" s="782"/>
      <c r="B67" s="1257" t="s">
        <v>724</v>
      </c>
      <c r="C67" s="178">
        <v>0</v>
      </c>
      <c r="D67" s="178">
        <v>0</v>
      </c>
      <c r="E67" s="178">
        <v>0</v>
      </c>
      <c r="F67" s="177">
        <v>0</v>
      </c>
      <c r="G67" s="178">
        <v>0</v>
      </c>
      <c r="H67" s="178">
        <v>0</v>
      </c>
      <c r="I67" s="151">
        <v>0</v>
      </c>
    </row>
    <row r="68" spans="1:9" s="690" customFormat="1" ht="22.5" customHeight="1" x14ac:dyDescent="0.25">
      <c r="A68" s="784"/>
      <c r="B68" s="785" t="s">
        <v>725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</row>
    <row r="69" spans="1:9" s="589" customFormat="1" ht="15.75" x14ac:dyDescent="0.25">
      <c r="A69" s="779"/>
      <c r="B69" s="780"/>
      <c r="C69" s="152"/>
      <c r="D69" s="152"/>
      <c r="E69" s="152"/>
      <c r="F69" s="152"/>
      <c r="G69" s="151"/>
      <c r="H69" s="151"/>
      <c r="I69" s="151"/>
    </row>
    <row r="70" spans="1:9" s="589" customFormat="1" ht="21" customHeight="1" x14ac:dyDescent="0.25">
      <c r="A70" s="1257"/>
      <c r="B70" s="776" t="s">
        <v>327</v>
      </c>
      <c r="C70" s="178">
        <v>0</v>
      </c>
      <c r="D70" s="178">
        <v>0</v>
      </c>
      <c r="E70" s="178">
        <v>0</v>
      </c>
      <c r="F70" s="177">
        <v>0</v>
      </c>
      <c r="G70" s="178">
        <v>0</v>
      </c>
      <c r="H70" s="178">
        <v>0</v>
      </c>
      <c r="I70" s="151">
        <v>0</v>
      </c>
    </row>
    <row r="71" spans="1:9" s="589" customFormat="1" ht="31.5" customHeight="1" x14ac:dyDescent="0.25">
      <c r="A71" s="1257"/>
      <c r="B71" s="776" t="s">
        <v>386</v>
      </c>
      <c r="C71" s="178">
        <v>0</v>
      </c>
      <c r="D71" s="178">
        <v>0</v>
      </c>
      <c r="E71" s="178">
        <v>0</v>
      </c>
      <c r="F71" s="177">
        <v>0</v>
      </c>
      <c r="G71" s="178">
        <v>0</v>
      </c>
      <c r="H71" s="178">
        <v>0</v>
      </c>
      <c r="I71" s="151">
        <v>0</v>
      </c>
    </row>
    <row r="72" spans="1:9" s="589" customFormat="1" ht="21" customHeight="1" x14ac:dyDescent="0.25">
      <c r="A72" s="1257"/>
      <c r="B72" s="776" t="s">
        <v>726</v>
      </c>
      <c r="C72" s="178">
        <v>0</v>
      </c>
      <c r="D72" s="178">
        <v>0</v>
      </c>
      <c r="E72" s="178">
        <v>0</v>
      </c>
      <c r="F72" s="177">
        <v>0</v>
      </c>
      <c r="G72" s="178">
        <v>0</v>
      </c>
      <c r="H72" s="178">
        <v>0</v>
      </c>
      <c r="I72" s="151">
        <v>0</v>
      </c>
    </row>
    <row r="73" spans="1:9" s="589" customFormat="1" ht="21" customHeight="1" x14ac:dyDescent="0.25">
      <c r="A73" s="1257"/>
      <c r="B73" s="776" t="s">
        <v>526</v>
      </c>
      <c r="C73" s="178">
        <v>0</v>
      </c>
      <c r="D73" s="178">
        <v>0</v>
      </c>
      <c r="E73" s="178">
        <v>0</v>
      </c>
      <c r="F73" s="177">
        <v>0</v>
      </c>
      <c r="G73" s="178">
        <v>0</v>
      </c>
      <c r="H73" s="178">
        <v>0</v>
      </c>
      <c r="I73" s="151">
        <v>0</v>
      </c>
    </row>
    <row r="74" spans="1:9" s="589" customFormat="1" ht="41.25" customHeight="1" x14ac:dyDescent="0.25">
      <c r="A74" s="1257"/>
      <c r="B74" s="776" t="s">
        <v>727</v>
      </c>
      <c r="C74" s="178">
        <v>0</v>
      </c>
      <c r="D74" s="178">
        <v>0</v>
      </c>
      <c r="E74" s="178">
        <v>0</v>
      </c>
      <c r="F74" s="177">
        <v>0</v>
      </c>
      <c r="G74" s="178">
        <v>0</v>
      </c>
      <c r="H74" s="178">
        <v>0</v>
      </c>
      <c r="I74" s="151">
        <v>0</v>
      </c>
    </row>
    <row r="75" spans="1:9" s="589" customFormat="1" ht="21" customHeight="1" x14ac:dyDescent="0.25">
      <c r="A75" s="1257"/>
      <c r="B75" s="776" t="s">
        <v>728</v>
      </c>
      <c r="C75" s="178">
        <v>0</v>
      </c>
      <c r="D75" s="178">
        <v>0</v>
      </c>
      <c r="E75" s="178">
        <v>0</v>
      </c>
      <c r="F75" s="177">
        <v>0</v>
      </c>
      <c r="G75" s="178">
        <v>0</v>
      </c>
      <c r="H75" s="178">
        <v>0</v>
      </c>
      <c r="I75" s="151">
        <v>0</v>
      </c>
    </row>
    <row r="76" spans="1:9" s="589" customFormat="1" ht="30" x14ac:dyDescent="0.25">
      <c r="A76" s="1257"/>
      <c r="B76" s="776" t="s">
        <v>729</v>
      </c>
      <c r="C76" s="178">
        <v>0</v>
      </c>
      <c r="D76" s="178">
        <v>0</v>
      </c>
      <c r="E76" s="178">
        <v>0</v>
      </c>
      <c r="F76" s="177">
        <v>0</v>
      </c>
      <c r="G76" s="178">
        <v>0</v>
      </c>
      <c r="H76" s="178">
        <v>0</v>
      </c>
      <c r="I76" s="151">
        <v>0</v>
      </c>
    </row>
    <row r="77" spans="1:9" s="589" customFormat="1" ht="22.5" customHeight="1" x14ac:dyDescent="0.25">
      <c r="A77" s="781"/>
      <c r="B77" s="785" t="s">
        <v>269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</row>
    <row r="78" spans="1:9" s="667" customFormat="1" ht="22.5" customHeight="1" x14ac:dyDescent="0.25">
      <c r="A78" s="775" t="s">
        <v>149</v>
      </c>
      <c r="B78" s="782"/>
      <c r="C78" s="455"/>
      <c r="D78" s="178"/>
      <c r="E78" s="178"/>
      <c r="F78" s="178"/>
      <c r="G78" s="178"/>
      <c r="H78" s="178"/>
      <c r="I78" s="178"/>
    </row>
    <row r="79" spans="1:9" s="690" customFormat="1" ht="21" customHeight="1" x14ac:dyDescent="0.25">
      <c r="A79" s="782"/>
      <c r="B79" s="1257" t="s">
        <v>617</v>
      </c>
      <c r="C79" s="178">
        <v>0</v>
      </c>
      <c r="D79" s="178">
        <v>0</v>
      </c>
      <c r="E79" s="178">
        <v>0</v>
      </c>
      <c r="F79" s="177">
        <v>0</v>
      </c>
      <c r="G79" s="178">
        <v>0</v>
      </c>
      <c r="H79" s="178">
        <v>0</v>
      </c>
      <c r="I79" s="151">
        <v>0</v>
      </c>
    </row>
    <row r="80" spans="1:9" s="690" customFormat="1" ht="21" customHeight="1" x14ac:dyDescent="0.25">
      <c r="A80" s="782"/>
      <c r="B80" s="1257" t="s">
        <v>345</v>
      </c>
      <c r="C80" s="178">
        <v>0</v>
      </c>
      <c r="D80" s="178">
        <v>0</v>
      </c>
      <c r="E80" s="178">
        <v>0</v>
      </c>
      <c r="F80" s="177">
        <v>0</v>
      </c>
      <c r="G80" s="178">
        <v>0</v>
      </c>
      <c r="H80" s="178">
        <v>0</v>
      </c>
      <c r="I80" s="151">
        <v>0</v>
      </c>
    </row>
    <row r="81" spans="1:10" s="690" customFormat="1" ht="21" customHeight="1" x14ac:dyDescent="0.25">
      <c r="A81" s="782"/>
      <c r="B81" s="1257" t="s">
        <v>618</v>
      </c>
      <c r="C81" s="178">
        <v>0</v>
      </c>
      <c r="D81" s="178">
        <v>0</v>
      </c>
      <c r="E81" s="178">
        <v>0</v>
      </c>
      <c r="F81" s="177">
        <v>0</v>
      </c>
      <c r="G81" s="178">
        <v>0</v>
      </c>
      <c r="H81" s="178">
        <v>0</v>
      </c>
      <c r="I81" s="151">
        <v>0</v>
      </c>
    </row>
    <row r="82" spans="1:10" s="690" customFormat="1" ht="22.5" customHeight="1" x14ac:dyDescent="0.25">
      <c r="A82" s="784"/>
      <c r="B82" s="785" t="s">
        <v>737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</row>
    <row r="83" spans="1:10" s="667" customFormat="1" ht="22.5" customHeight="1" x14ac:dyDescent="0.25">
      <c r="A83" s="775" t="s">
        <v>730</v>
      </c>
      <c r="B83" s="782"/>
      <c r="C83" s="455"/>
      <c r="D83" s="178"/>
      <c r="E83" s="178"/>
      <c r="F83" s="178"/>
      <c r="G83" s="178"/>
      <c r="H83" s="178"/>
      <c r="I83" s="178"/>
    </row>
    <row r="84" spans="1:10" s="690" customFormat="1" ht="21" customHeight="1" x14ac:dyDescent="0.25">
      <c r="A84" s="782"/>
      <c r="B84" s="1257" t="s">
        <v>731</v>
      </c>
      <c r="C84" s="178">
        <v>0</v>
      </c>
      <c r="D84" s="178">
        <v>0</v>
      </c>
      <c r="E84" s="178">
        <v>0</v>
      </c>
      <c r="F84" s="177">
        <v>0</v>
      </c>
      <c r="G84" s="178">
        <v>0</v>
      </c>
      <c r="H84" s="178">
        <v>0</v>
      </c>
      <c r="I84" s="151">
        <v>0</v>
      </c>
    </row>
    <row r="85" spans="1:10" s="690" customFormat="1" ht="21" customHeight="1" x14ac:dyDescent="0.25">
      <c r="A85" s="782"/>
      <c r="B85" s="1257" t="s">
        <v>732</v>
      </c>
      <c r="C85" s="178">
        <v>0</v>
      </c>
      <c r="D85" s="178">
        <v>0</v>
      </c>
      <c r="E85" s="178">
        <v>0</v>
      </c>
      <c r="F85" s="177">
        <v>0</v>
      </c>
      <c r="G85" s="178">
        <v>0</v>
      </c>
      <c r="H85" s="178">
        <v>0</v>
      </c>
      <c r="I85" s="151">
        <v>0</v>
      </c>
    </row>
    <row r="86" spans="1:10" s="690" customFormat="1" ht="21" customHeight="1" x14ac:dyDescent="0.25">
      <c r="A86" s="782"/>
      <c r="B86" s="1257" t="s">
        <v>733</v>
      </c>
      <c r="C86" s="178">
        <v>0</v>
      </c>
      <c r="D86" s="178">
        <v>0</v>
      </c>
      <c r="E86" s="178">
        <v>0</v>
      </c>
      <c r="F86" s="177">
        <v>0</v>
      </c>
      <c r="G86" s="178">
        <v>0</v>
      </c>
      <c r="H86" s="178">
        <v>0</v>
      </c>
      <c r="I86" s="151">
        <v>0</v>
      </c>
    </row>
    <row r="87" spans="1:10" s="690" customFormat="1" ht="21" customHeight="1" x14ac:dyDescent="0.25">
      <c r="A87" s="782"/>
      <c r="B87" s="1257" t="s">
        <v>734</v>
      </c>
      <c r="C87" s="178">
        <v>0</v>
      </c>
      <c r="D87" s="178">
        <v>0</v>
      </c>
      <c r="E87" s="178">
        <v>0</v>
      </c>
      <c r="F87" s="177">
        <v>0</v>
      </c>
      <c r="G87" s="178">
        <v>0</v>
      </c>
      <c r="H87" s="178">
        <v>0</v>
      </c>
      <c r="I87" s="151">
        <v>0</v>
      </c>
    </row>
    <row r="88" spans="1:10" s="690" customFormat="1" ht="21" customHeight="1" x14ac:dyDescent="0.25">
      <c r="A88" s="782"/>
      <c r="B88" s="1257" t="s">
        <v>735</v>
      </c>
      <c r="C88" s="178">
        <v>0</v>
      </c>
      <c r="D88" s="178">
        <v>0</v>
      </c>
      <c r="E88" s="178">
        <v>0</v>
      </c>
      <c r="F88" s="177">
        <v>0</v>
      </c>
      <c r="G88" s="178">
        <v>0</v>
      </c>
      <c r="H88" s="178">
        <v>0</v>
      </c>
      <c r="I88" s="151">
        <v>0</v>
      </c>
    </row>
    <row r="89" spans="1:10" s="690" customFormat="1" ht="21" customHeight="1" x14ac:dyDescent="0.25">
      <c r="A89" s="782"/>
      <c r="B89" s="1257" t="s">
        <v>653</v>
      </c>
      <c r="C89" s="178">
        <v>0</v>
      </c>
      <c r="D89" s="178">
        <v>0</v>
      </c>
      <c r="E89" s="178">
        <v>0</v>
      </c>
      <c r="F89" s="177">
        <v>0</v>
      </c>
      <c r="G89" s="178">
        <v>0</v>
      </c>
      <c r="H89" s="178">
        <v>0</v>
      </c>
      <c r="I89" s="151">
        <v>0</v>
      </c>
    </row>
    <row r="90" spans="1:10" s="690" customFormat="1" ht="21" customHeight="1" x14ac:dyDescent="0.25">
      <c r="A90" s="782"/>
      <c r="B90" s="1257" t="s">
        <v>736</v>
      </c>
      <c r="C90" s="178">
        <v>0</v>
      </c>
      <c r="D90" s="178">
        <v>0</v>
      </c>
      <c r="E90" s="178">
        <v>0</v>
      </c>
      <c r="F90" s="177">
        <v>0</v>
      </c>
      <c r="G90" s="178">
        <v>0</v>
      </c>
      <c r="H90" s="178">
        <v>0</v>
      </c>
      <c r="I90" s="151">
        <v>0</v>
      </c>
    </row>
    <row r="91" spans="1:10" s="690" customFormat="1" ht="22.5" customHeight="1" x14ac:dyDescent="0.25">
      <c r="A91" s="784"/>
      <c r="B91" s="785" t="s">
        <v>738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</row>
    <row r="92" spans="1:10" s="667" customFormat="1" ht="22.5" customHeight="1" x14ac:dyDescent="0.25">
      <c r="A92" s="802" t="s">
        <v>570</v>
      </c>
      <c r="B92" s="1308"/>
      <c r="C92" s="220">
        <v>105660778</v>
      </c>
      <c r="D92" s="220">
        <v>55281573</v>
      </c>
      <c r="E92" s="220">
        <v>60261546</v>
      </c>
      <c r="F92" s="220">
        <v>100680805</v>
      </c>
      <c r="G92" s="220">
        <v>65555533</v>
      </c>
      <c r="H92" s="220">
        <v>65542023</v>
      </c>
      <c r="I92" s="220">
        <v>35125272</v>
      </c>
    </row>
    <row r="95" spans="1:10" s="470" customFormat="1" ht="15.75" x14ac:dyDescent="0.25">
      <c r="A95" s="896"/>
      <c r="B95" s="897"/>
      <c r="C95" s="898"/>
      <c r="D95" s="898"/>
      <c r="E95" s="358"/>
      <c r="F95" s="898"/>
      <c r="G95" s="898"/>
      <c r="H95" s="898"/>
      <c r="I95" s="129"/>
      <c r="J95" s="689"/>
    </row>
    <row r="96" spans="1:10" s="470" customFormat="1" ht="15.75" x14ac:dyDescent="0.25">
      <c r="A96" s="896"/>
      <c r="B96" s="897"/>
      <c r="C96" s="898"/>
      <c r="D96" s="898"/>
      <c r="E96" s="358"/>
      <c r="F96" s="898"/>
      <c r="G96" s="898"/>
      <c r="H96" s="898"/>
      <c r="I96" s="129"/>
      <c r="J96" s="689"/>
    </row>
    <row r="97" spans="1:10" s="470" customFormat="1" ht="15.75" x14ac:dyDescent="0.25">
      <c r="A97" s="896"/>
      <c r="B97" s="897"/>
      <c r="C97" s="898"/>
      <c r="D97" s="898"/>
      <c r="E97" s="358"/>
      <c r="F97" s="898"/>
      <c r="G97" s="898"/>
      <c r="H97" s="898"/>
      <c r="I97" s="129"/>
      <c r="J97" s="689"/>
    </row>
    <row r="98" spans="1:10" s="470" customFormat="1" ht="15.75" x14ac:dyDescent="0.25">
      <c r="A98" s="896"/>
      <c r="B98" s="897"/>
      <c r="C98" s="898"/>
      <c r="D98" s="898"/>
      <c r="E98" s="358"/>
      <c r="F98" s="898"/>
      <c r="G98" s="898"/>
      <c r="H98" s="898"/>
      <c r="I98" s="129"/>
      <c r="J98" s="689"/>
    </row>
    <row r="99" spans="1:10" s="475" customFormat="1" ht="50.25" customHeight="1" x14ac:dyDescent="0.25">
      <c r="A99" s="803"/>
      <c r="B99" s="804"/>
      <c r="C99" s="807"/>
      <c r="D99" s="807"/>
      <c r="E99" s="471"/>
      <c r="F99" s="472"/>
      <c r="G99" s="473"/>
      <c r="H99" s="474"/>
      <c r="I99" s="801"/>
    </row>
    <row r="100" spans="1:10" s="475" customFormat="1" ht="15.75" x14ac:dyDescent="0.25">
      <c r="A100" s="803"/>
      <c r="B100" s="1277"/>
      <c r="C100" s="791"/>
      <c r="D100" s="477"/>
      <c r="E100" s="477"/>
      <c r="G100" s="475">
        <v>0</v>
      </c>
      <c r="I100" s="801"/>
    </row>
    <row r="101" spans="1:10" s="587" customFormat="1" ht="15.75" x14ac:dyDescent="0.25">
      <c r="A101" s="631"/>
      <c r="B101" s="705"/>
      <c r="C101" s="598"/>
      <c r="D101" s="811"/>
      <c r="E101" s="811"/>
      <c r="J101" s="475"/>
    </row>
    <row r="102" spans="1:10" s="587" customFormat="1" ht="15.75" x14ac:dyDescent="0.25">
      <c r="A102" s="631"/>
      <c r="B102" s="705"/>
      <c r="C102" s="598"/>
      <c r="D102" s="811"/>
      <c r="E102" s="811"/>
      <c r="J102" s="475"/>
    </row>
    <row r="103" spans="1:10" s="587" customFormat="1" ht="15.75" x14ac:dyDescent="0.25">
      <c r="A103" s="631"/>
      <c r="B103" s="705"/>
      <c r="C103" s="598"/>
      <c r="D103" s="811"/>
      <c r="E103" s="811"/>
    </row>
    <row r="104" spans="1:10" s="587" customFormat="1" ht="15.75" x14ac:dyDescent="0.25">
      <c r="A104" s="631"/>
      <c r="B104" s="705"/>
      <c r="C104" s="598"/>
      <c r="D104" s="811"/>
      <c r="E104" s="811"/>
    </row>
    <row r="105" spans="1:10" s="587" customFormat="1" ht="15.75" x14ac:dyDescent="0.25">
      <c r="A105" s="631"/>
      <c r="B105" s="705"/>
      <c r="C105" s="598"/>
      <c r="D105" s="811"/>
      <c r="E105" s="811"/>
    </row>
    <row r="106" spans="1:10" s="587" customFormat="1" ht="15.75" x14ac:dyDescent="0.25">
      <c r="A106" s="631"/>
      <c r="B106" s="705"/>
      <c r="C106" s="598"/>
      <c r="D106" s="811"/>
      <c r="E106" s="811"/>
    </row>
    <row r="107" spans="1:10" s="587" customFormat="1" ht="15.75" x14ac:dyDescent="0.25">
      <c r="A107" s="631"/>
      <c r="B107" s="705"/>
      <c r="C107" s="598"/>
      <c r="D107" s="811"/>
      <c r="E107" s="811"/>
      <c r="F107" s="846"/>
      <c r="G107" s="916"/>
      <c r="H107" s="811"/>
    </row>
    <row r="108" spans="1:10" s="587" customFormat="1" ht="15.75" x14ac:dyDescent="0.25">
      <c r="A108" s="632"/>
      <c r="B108" s="606"/>
      <c r="C108" s="632"/>
      <c r="D108" s="261"/>
      <c r="E108" s="811"/>
      <c r="F108" s="632"/>
      <c r="G108" s="632"/>
      <c r="H108" s="632"/>
      <c r="I108" s="632"/>
      <c r="J108" s="632"/>
    </row>
    <row r="109" spans="1:10" s="587" customFormat="1" ht="15.75" x14ac:dyDescent="0.25">
      <c r="A109" s="632"/>
      <c r="B109" s="606"/>
      <c r="C109" s="632"/>
      <c r="D109" s="628"/>
      <c r="E109" s="642"/>
      <c r="F109" s="632"/>
      <c r="G109" s="632"/>
      <c r="H109" s="632"/>
      <c r="I109" s="632"/>
      <c r="J109" s="632"/>
    </row>
    <row r="110" spans="1:10" s="587" customFormat="1" ht="15.75" x14ac:dyDescent="0.25">
      <c r="A110" s="632"/>
      <c r="B110" s="640"/>
      <c r="C110" s="632"/>
      <c r="D110" s="651"/>
      <c r="E110" s="642"/>
      <c r="F110" s="632"/>
      <c r="G110" s="632"/>
      <c r="H110" s="632"/>
      <c r="I110" s="632"/>
      <c r="J110" s="632"/>
    </row>
    <row r="111" spans="1:10" s="587" customFormat="1" ht="15.75" x14ac:dyDescent="0.25">
      <c r="A111" s="632"/>
      <c r="B111" s="606"/>
      <c r="C111" s="632"/>
      <c r="D111" s="588"/>
      <c r="E111" s="642"/>
      <c r="F111" s="632"/>
      <c r="G111" s="632"/>
      <c r="H111" s="632"/>
      <c r="I111" s="632"/>
      <c r="J111" s="632"/>
    </row>
    <row r="112" spans="1:10" s="587" customFormat="1" ht="15.75" x14ac:dyDescent="0.25">
      <c r="A112" s="632"/>
      <c r="B112" s="606"/>
      <c r="C112" s="632"/>
      <c r="D112" s="703"/>
      <c r="E112" s="642"/>
      <c r="F112" s="694"/>
      <c r="G112" s="694"/>
      <c r="H112" s="694"/>
      <c r="I112" s="632"/>
      <c r="J112" s="632"/>
    </row>
    <row r="113" spans="1:10" s="587" customFormat="1" ht="15.75" x14ac:dyDescent="0.25">
      <c r="A113" s="632"/>
      <c r="B113" s="638"/>
      <c r="C113" s="632"/>
      <c r="D113" s="812"/>
      <c r="E113" s="812"/>
      <c r="F113" s="694"/>
      <c r="G113" s="694"/>
      <c r="H113" s="694"/>
      <c r="I113" s="632"/>
      <c r="J113" s="632"/>
    </row>
    <row r="114" spans="1:10" s="587" customFormat="1" ht="15.75" x14ac:dyDescent="0.25">
      <c r="A114" s="632"/>
      <c r="B114" s="606"/>
      <c r="C114" s="632"/>
      <c r="D114" s="812"/>
      <c r="E114" s="642"/>
      <c r="F114" s="632"/>
      <c r="G114" s="632"/>
      <c r="H114" s="632"/>
      <c r="I114" s="632"/>
      <c r="J114" s="632"/>
    </row>
    <row r="115" spans="1:10" s="620" customFormat="1" ht="15.75" x14ac:dyDescent="0.25">
      <c r="A115" s="729"/>
      <c r="B115" s="700"/>
      <c r="C115" s="729"/>
      <c r="D115" s="648"/>
      <c r="E115" s="630"/>
      <c r="F115" s="729"/>
      <c r="G115" s="729"/>
      <c r="H115" s="729"/>
      <c r="I115" s="729"/>
      <c r="J115" s="632"/>
    </row>
    <row r="116" spans="1:10" s="620" customFormat="1" ht="15.75" x14ac:dyDescent="0.25">
      <c r="B116" s="675"/>
      <c r="D116" s="678"/>
      <c r="E116" s="683"/>
      <c r="F116" s="666"/>
      <c r="J116" s="729"/>
    </row>
    <row r="117" spans="1:10" s="620" customFormat="1" ht="15.75" x14ac:dyDescent="0.25">
      <c r="B117" s="675"/>
      <c r="D117" s="704"/>
      <c r="E117" s="704"/>
      <c r="F117" s="666"/>
    </row>
    <row r="118" spans="1:10" s="620" customFormat="1" ht="15.75" x14ac:dyDescent="0.25">
      <c r="B118" s="675"/>
      <c r="D118" s="791"/>
      <c r="E118" s="879"/>
      <c r="F118" s="791"/>
      <c r="G118" s="791"/>
      <c r="H118" s="791"/>
    </row>
    <row r="119" spans="1:10" s="620" customFormat="1" ht="15.75" x14ac:dyDescent="0.25">
      <c r="B119" s="675"/>
      <c r="D119" s="791"/>
      <c r="E119" s="880"/>
      <c r="F119" s="791"/>
      <c r="G119" s="791"/>
      <c r="H119" s="791"/>
    </row>
    <row r="120" spans="1:10" s="620" customFormat="1" ht="15.75" x14ac:dyDescent="0.25">
      <c r="B120" s="675"/>
      <c r="D120" s="704"/>
      <c r="E120" s="704"/>
      <c r="F120" s="881"/>
      <c r="G120" s="917"/>
      <c r="H120" s="704"/>
    </row>
    <row r="121" spans="1:10" s="620" customFormat="1" ht="15.75" x14ac:dyDescent="0.25">
      <c r="B121" s="675"/>
      <c r="D121" s="704"/>
      <c r="E121" s="704"/>
      <c r="F121" s="881"/>
      <c r="G121" s="917"/>
      <c r="H121" s="704"/>
    </row>
    <row r="122" spans="1:10" s="620" customFormat="1" ht="15.75" x14ac:dyDescent="0.25">
      <c r="B122" s="675"/>
      <c r="D122" s="704"/>
      <c r="E122" s="704"/>
      <c r="F122" s="881"/>
      <c r="G122" s="917"/>
      <c r="H122" s="704"/>
    </row>
    <row r="123" spans="1:10" s="620" customFormat="1" ht="15.75" x14ac:dyDescent="0.25">
      <c r="B123" s="675"/>
      <c r="D123" s="704"/>
      <c r="E123" s="704"/>
      <c r="F123" s="881"/>
      <c r="G123" s="917"/>
      <c r="H123" s="704"/>
    </row>
    <row r="124" spans="1:10" s="620" customFormat="1" ht="15.75" x14ac:dyDescent="0.25">
      <c r="B124" s="675"/>
      <c r="D124" s="704"/>
      <c r="E124" s="704"/>
      <c r="F124" s="881"/>
      <c r="G124" s="917"/>
      <c r="H124" s="704"/>
    </row>
    <row r="125" spans="1:10" s="620" customFormat="1" ht="15.75" x14ac:dyDescent="0.25">
      <c r="B125" s="675"/>
      <c r="D125" s="704"/>
      <c r="E125" s="704"/>
      <c r="F125" s="666"/>
    </row>
    <row r="126" spans="1:10" s="620" customFormat="1" ht="15.75" x14ac:dyDescent="0.25">
      <c r="B126" s="675"/>
      <c r="D126" s="704"/>
      <c r="E126" s="704"/>
      <c r="F126" s="666"/>
    </row>
    <row r="127" spans="1:10" s="620" customFormat="1" ht="15.75" x14ac:dyDescent="0.25">
      <c r="B127" s="675"/>
      <c r="D127" s="704"/>
      <c r="E127" s="704"/>
      <c r="F127" s="666"/>
    </row>
    <row r="128" spans="1:10" s="620" customFormat="1" ht="15.75" x14ac:dyDescent="0.25">
      <c r="B128" s="675"/>
      <c r="D128" s="704"/>
      <c r="E128" s="704"/>
      <c r="F128" s="666"/>
    </row>
    <row r="129" spans="1:10" s="620" customFormat="1" ht="15.75" x14ac:dyDescent="0.25">
      <c r="B129" s="675"/>
      <c r="D129" s="704"/>
      <c r="E129" s="704"/>
      <c r="F129" s="666"/>
    </row>
    <row r="130" spans="1:10" s="620" customFormat="1" ht="15.75" x14ac:dyDescent="0.25">
      <c r="B130" s="675"/>
      <c r="D130" s="704"/>
      <c r="E130" s="704"/>
      <c r="F130" s="666"/>
    </row>
    <row r="131" spans="1:10" s="620" customFormat="1" ht="15.75" x14ac:dyDescent="0.25">
      <c r="B131" s="675"/>
      <c r="D131" s="704"/>
      <c r="E131" s="704"/>
      <c r="F131" s="666"/>
    </row>
    <row r="132" spans="1:10" x14ac:dyDescent="0.25">
      <c r="F132" s="699"/>
    </row>
    <row r="133" spans="1:10" x14ac:dyDescent="0.25">
      <c r="F133" s="699"/>
    </row>
    <row r="134" spans="1:10" x14ac:dyDescent="0.25">
      <c r="F134" s="699"/>
    </row>
    <row r="135" spans="1:10" x14ac:dyDescent="0.25">
      <c r="F135" s="699"/>
    </row>
    <row r="136" spans="1:10" x14ac:dyDescent="0.25">
      <c r="F136" s="699"/>
    </row>
    <row r="137" spans="1:10" x14ac:dyDescent="0.25">
      <c r="F137" s="699"/>
    </row>
    <row r="138" spans="1:10" x14ac:dyDescent="0.25">
      <c r="F138" s="699"/>
    </row>
    <row r="139" spans="1:10" x14ac:dyDescent="0.25">
      <c r="F139" s="699"/>
    </row>
    <row r="140" spans="1:10" s="592" customFormat="1" x14ac:dyDescent="0.25">
      <c r="A140" s="662"/>
      <c r="B140" s="786"/>
      <c r="C140" s="662"/>
      <c r="D140" s="656"/>
      <c r="E140" s="656"/>
      <c r="F140" s="699"/>
      <c r="G140" s="662"/>
      <c r="H140" s="662"/>
      <c r="I140" s="662"/>
      <c r="J140" s="662"/>
    </row>
    <row r="141" spans="1:10" s="592" customFormat="1" x14ac:dyDescent="0.25">
      <c r="A141" s="662"/>
      <c r="B141" s="786"/>
      <c r="C141" s="662"/>
      <c r="D141" s="656"/>
      <c r="E141" s="656"/>
      <c r="F141" s="699"/>
      <c r="G141" s="662"/>
      <c r="H141" s="662"/>
      <c r="I141" s="662"/>
      <c r="J141" s="662"/>
    </row>
    <row r="142" spans="1:10" s="592" customFormat="1" x14ac:dyDescent="0.25">
      <c r="A142" s="662"/>
      <c r="B142" s="786"/>
      <c r="C142" s="662"/>
      <c r="D142" s="656"/>
      <c r="E142" s="656"/>
      <c r="F142" s="699"/>
      <c r="G142" s="662"/>
      <c r="H142" s="662"/>
      <c r="I142" s="662"/>
      <c r="J142" s="662"/>
    </row>
    <row r="143" spans="1:10" s="592" customFormat="1" x14ac:dyDescent="0.25">
      <c r="A143" s="662"/>
      <c r="B143" s="786"/>
      <c r="C143" s="662"/>
      <c r="D143" s="656"/>
      <c r="E143" s="656"/>
      <c r="F143" s="699"/>
      <c r="G143" s="662"/>
      <c r="H143" s="662"/>
      <c r="I143" s="662"/>
      <c r="J143" s="662"/>
    </row>
    <row r="144" spans="1:10" s="592" customFormat="1" x14ac:dyDescent="0.25">
      <c r="A144" s="662"/>
      <c r="B144" s="786"/>
      <c r="C144" s="662"/>
      <c r="D144" s="656"/>
      <c r="E144" s="656"/>
      <c r="F144" s="699"/>
      <c r="G144" s="662"/>
      <c r="H144" s="662"/>
      <c r="I144" s="662"/>
      <c r="J144" s="662"/>
    </row>
    <row r="145" spans="1:10" s="592" customFormat="1" x14ac:dyDescent="0.25">
      <c r="A145" s="662"/>
      <c r="B145" s="786"/>
      <c r="C145" s="662"/>
      <c r="D145" s="656"/>
      <c r="E145" s="656"/>
      <c r="F145" s="699"/>
      <c r="G145" s="662"/>
      <c r="H145" s="662"/>
      <c r="I145" s="662"/>
      <c r="J145" s="662"/>
    </row>
    <row r="146" spans="1:10" s="592" customFormat="1" x14ac:dyDescent="0.25">
      <c r="A146" s="662"/>
      <c r="B146" s="786"/>
      <c r="C146" s="662"/>
      <c r="D146" s="656"/>
      <c r="E146" s="656"/>
      <c r="F146" s="699"/>
      <c r="G146" s="662"/>
      <c r="H146" s="662"/>
      <c r="I146" s="662"/>
      <c r="J146" s="662"/>
    </row>
    <row r="147" spans="1:10" s="592" customFormat="1" x14ac:dyDescent="0.25">
      <c r="A147" s="662"/>
      <c r="B147" s="786"/>
      <c r="C147" s="662"/>
      <c r="D147" s="656"/>
      <c r="E147" s="656"/>
      <c r="F147" s="699"/>
      <c r="G147" s="662"/>
      <c r="H147" s="662"/>
      <c r="I147" s="662"/>
      <c r="J147" s="662"/>
    </row>
    <row r="148" spans="1:10" s="592" customFormat="1" x14ac:dyDescent="0.25">
      <c r="A148" s="662"/>
      <c r="B148" s="786"/>
      <c r="C148" s="662"/>
      <c r="D148" s="656"/>
      <c r="E148" s="656"/>
      <c r="F148" s="699"/>
      <c r="G148" s="662"/>
      <c r="H148" s="662"/>
      <c r="I148" s="662"/>
      <c r="J148" s="662"/>
    </row>
    <row r="149" spans="1:10" s="592" customFormat="1" x14ac:dyDescent="0.25">
      <c r="A149" s="662"/>
      <c r="B149" s="786"/>
      <c r="C149" s="662"/>
      <c r="D149" s="656"/>
      <c r="E149" s="656"/>
      <c r="F149" s="699"/>
      <c r="G149" s="662"/>
      <c r="H149" s="662"/>
      <c r="I149" s="662"/>
      <c r="J149" s="662"/>
    </row>
    <row r="150" spans="1:10" s="592" customFormat="1" x14ac:dyDescent="0.25">
      <c r="A150" s="662"/>
      <c r="B150" s="786"/>
      <c r="C150" s="662"/>
      <c r="D150" s="656"/>
      <c r="E150" s="656"/>
      <c r="F150" s="699"/>
      <c r="G150" s="662"/>
      <c r="H150" s="662"/>
      <c r="I150" s="662"/>
      <c r="J150" s="662"/>
    </row>
    <row r="151" spans="1:10" s="592" customFormat="1" x14ac:dyDescent="0.25">
      <c r="A151" s="662"/>
      <c r="B151" s="786"/>
      <c r="C151" s="662"/>
      <c r="D151" s="656"/>
      <c r="E151" s="656"/>
      <c r="F151" s="699"/>
      <c r="G151" s="662"/>
      <c r="H151" s="662"/>
      <c r="I151" s="662"/>
      <c r="J151" s="662"/>
    </row>
    <row r="152" spans="1:10" s="592" customFormat="1" x14ac:dyDescent="0.25">
      <c r="A152" s="662"/>
      <c r="B152" s="786"/>
      <c r="C152" s="662"/>
      <c r="D152" s="656"/>
      <c r="E152" s="656"/>
      <c r="F152" s="699"/>
      <c r="G152" s="662"/>
      <c r="H152" s="662"/>
      <c r="I152" s="662"/>
      <c r="J152" s="662"/>
    </row>
    <row r="153" spans="1:10" s="592" customFormat="1" x14ac:dyDescent="0.25">
      <c r="A153" s="662"/>
      <c r="B153" s="786"/>
      <c r="C153" s="662"/>
      <c r="D153" s="656"/>
      <c r="E153" s="656"/>
      <c r="F153" s="699"/>
      <c r="G153" s="662"/>
      <c r="H153" s="662"/>
      <c r="I153" s="662"/>
      <c r="J153" s="662"/>
    </row>
    <row r="154" spans="1:10" s="592" customFormat="1" x14ac:dyDescent="0.25">
      <c r="A154" s="662"/>
      <c r="B154" s="786"/>
      <c r="C154" s="662"/>
      <c r="D154" s="656"/>
      <c r="E154" s="656"/>
      <c r="F154" s="699"/>
      <c r="G154" s="662"/>
      <c r="H154" s="662"/>
      <c r="I154" s="662"/>
      <c r="J154" s="662"/>
    </row>
    <row r="155" spans="1:10" s="592" customFormat="1" x14ac:dyDescent="0.25">
      <c r="A155" s="662"/>
      <c r="B155" s="786"/>
      <c r="C155" s="662"/>
      <c r="D155" s="656"/>
      <c r="E155" s="656"/>
      <c r="F155" s="699"/>
      <c r="G155" s="662"/>
      <c r="H155" s="662"/>
      <c r="I155" s="662"/>
      <c r="J155" s="662"/>
    </row>
    <row r="156" spans="1:10" s="592" customFormat="1" x14ac:dyDescent="0.25">
      <c r="A156" s="662"/>
      <c r="B156" s="786"/>
      <c r="C156" s="662"/>
      <c r="D156" s="656"/>
      <c r="E156" s="656"/>
      <c r="F156" s="699"/>
      <c r="G156" s="662"/>
      <c r="H156" s="662"/>
      <c r="I156" s="662"/>
      <c r="J156" s="662"/>
    </row>
    <row r="157" spans="1:10" s="592" customFormat="1" x14ac:dyDescent="0.25">
      <c r="A157" s="662"/>
      <c r="B157" s="786"/>
      <c r="C157" s="662"/>
      <c r="D157" s="656"/>
      <c r="E157" s="656"/>
      <c r="F157" s="699"/>
      <c r="G157" s="662"/>
      <c r="H157" s="662"/>
      <c r="I157" s="662"/>
      <c r="J157" s="662"/>
    </row>
    <row r="158" spans="1:10" s="592" customFormat="1" x14ac:dyDescent="0.25">
      <c r="A158" s="662"/>
      <c r="B158" s="786"/>
      <c r="C158" s="662"/>
      <c r="D158" s="656"/>
      <c r="E158" s="656"/>
      <c r="F158" s="699"/>
      <c r="G158" s="662"/>
      <c r="H158" s="662"/>
      <c r="I158" s="662"/>
      <c r="J158" s="662"/>
    </row>
    <row r="159" spans="1:10" s="592" customFormat="1" x14ac:dyDescent="0.25">
      <c r="A159" s="662"/>
      <c r="B159" s="786"/>
      <c r="C159" s="662"/>
      <c r="D159" s="656"/>
      <c r="E159" s="656"/>
      <c r="F159" s="699"/>
      <c r="G159" s="662"/>
      <c r="H159" s="662"/>
      <c r="I159" s="662"/>
      <c r="J159" s="662"/>
    </row>
    <row r="160" spans="1:10" s="592" customFormat="1" x14ac:dyDescent="0.25">
      <c r="A160" s="662"/>
      <c r="B160" s="786"/>
      <c r="C160" s="662"/>
      <c r="D160" s="656"/>
      <c r="E160" s="656"/>
      <c r="F160" s="699"/>
      <c r="G160" s="662"/>
      <c r="H160" s="662"/>
      <c r="I160" s="662"/>
      <c r="J160" s="662"/>
    </row>
    <row r="161" spans="1:10" s="592" customFormat="1" x14ac:dyDescent="0.25">
      <c r="A161" s="662"/>
      <c r="B161" s="786"/>
      <c r="C161" s="662"/>
      <c r="D161" s="656"/>
      <c r="E161" s="656"/>
      <c r="F161" s="699"/>
      <c r="G161" s="662"/>
      <c r="H161" s="662"/>
      <c r="I161" s="662"/>
      <c r="J161" s="662"/>
    </row>
    <row r="162" spans="1:10" s="592" customFormat="1" x14ac:dyDescent="0.25">
      <c r="A162" s="662"/>
      <c r="B162" s="786"/>
      <c r="C162" s="662"/>
      <c r="D162" s="656"/>
      <c r="E162" s="656"/>
      <c r="F162" s="699"/>
      <c r="G162" s="662"/>
      <c r="H162" s="662"/>
      <c r="I162" s="662"/>
      <c r="J162" s="662"/>
    </row>
    <row r="163" spans="1:10" s="592" customFormat="1" x14ac:dyDescent="0.25">
      <c r="A163" s="662"/>
      <c r="B163" s="786"/>
      <c r="C163" s="662"/>
      <c r="D163" s="656"/>
      <c r="E163" s="656"/>
      <c r="F163" s="699"/>
      <c r="G163" s="662"/>
      <c r="H163" s="662"/>
      <c r="I163" s="662"/>
      <c r="J163" s="662"/>
    </row>
    <row r="164" spans="1:10" s="592" customFormat="1" x14ac:dyDescent="0.25">
      <c r="A164" s="662"/>
      <c r="B164" s="786"/>
      <c r="C164" s="662"/>
      <c r="D164" s="656"/>
      <c r="E164" s="656"/>
      <c r="F164" s="699"/>
      <c r="G164" s="662"/>
      <c r="H164" s="662"/>
      <c r="I164" s="662"/>
      <c r="J164" s="662"/>
    </row>
    <row r="165" spans="1:10" s="592" customFormat="1" x14ac:dyDescent="0.25">
      <c r="A165" s="662"/>
      <c r="B165" s="786"/>
      <c r="C165" s="662"/>
      <c r="D165" s="656"/>
      <c r="E165" s="656"/>
      <c r="F165" s="699"/>
      <c r="G165" s="662"/>
      <c r="H165" s="662"/>
      <c r="I165" s="662"/>
      <c r="J165" s="662"/>
    </row>
    <row r="166" spans="1:10" s="592" customFormat="1" x14ac:dyDescent="0.25">
      <c r="A166" s="662"/>
      <c r="B166" s="786"/>
      <c r="C166" s="662"/>
      <c r="D166" s="656"/>
      <c r="E166" s="656"/>
      <c r="F166" s="699"/>
      <c r="G166" s="662"/>
      <c r="H166" s="662"/>
      <c r="I166" s="662"/>
      <c r="J166" s="662"/>
    </row>
    <row r="167" spans="1:10" s="592" customFormat="1" x14ac:dyDescent="0.25">
      <c r="A167" s="662"/>
      <c r="B167" s="786"/>
      <c r="C167" s="662"/>
      <c r="D167" s="656"/>
      <c r="E167" s="656"/>
      <c r="F167" s="699"/>
      <c r="G167" s="662"/>
      <c r="H167" s="662"/>
      <c r="I167" s="662"/>
      <c r="J167" s="662"/>
    </row>
    <row r="168" spans="1:10" s="592" customFormat="1" x14ac:dyDescent="0.25">
      <c r="A168" s="662"/>
      <c r="B168" s="786"/>
      <c r="C168" s="662"/>
      <c r="D168" s="656"/>
      <c r="E168" s="656"/>
      <c r="F168" s="699"/>
      <c r="G168" s="662"/>
      <c r="H168" s="662"/>
      <c r="I168" s="662"/>
      <c r="J168" s="662"/>
    </row>
    <row r="169" spans="1:10" s="592" customFormat="1" x14ac:dyDescent="0.25">
      <c r="A169" s="662"/>
      <c r="B169" s="786"/>
      <c r="C169" s="662"/>
      <c r="D169" s="656"/>
      <c r="E169" s="656"/>
      <c r="F169" s="699"/>
      <c r="G169" s="662"/>
      <c r="H169" s="662"/>
      <c r="I169" s="662"/>
      <c r="J169" s="662"/>
    </row>
    <row r="170" spans="1:10" s="592" customFormat="1" x14ac:dyDescent="0.25">
      <c r="A170" s="662"/>
      <c r="B170" s="786"/>
      <c r="C170" s="662"/>
      <c r="D170" s="656"/>
      <c r="E170" s="656"/>
      <c r="F170" s="699"/>
      <c r="G170" s="662"/>
      <c r="H170" s="662"/>
      <c r="I170" s="662"/>
      <c r="J170" s="662"/>
    </row>
    <row r="171" spans="1:10" s="592" customFormat="1" x14ac:dyDescent="0.25">
      <c r="A171" s="662"/>
      <c r="B171" s="786"/>
      <c r="C171" s="662"/>
      <c r="D171" s="656"/>
      <c r="E171" s="656"/>
      <c r="F171" s="699"/>
      <c r="G171" s="662"/>
      <c r="H171" s="662"/>
      <c r="I171" s="662"/>
      <c r="J171" s="662"/>
    </row>
    <row r="172" spans="1:10" s="592" customFormat="1" x14ac:dyDescent="0.25">
      <c r="A172" s="662"/>
      <c r="B172" s="786"/>
      <c r="C172" s="662"/>
      <c r="D172" s="656"/>
      <c r="E172" s="656"/>
      <c r="F172" s="699"/>
      <c r="G172" s="662"/>
      <c r="H172" s="662"/>
      <c r="I172" s="662"/>
      <c r="J172" s="662"/>
    </row>
    <row r="173" spans="1:10" s="592" customFormat="1" x14ac:dyDescent="0.25">
      <c r="A173" s="662"/>
      <c r="B173" s="786"/>
      <c r="C173" s="662"/>
      <c r="D173" s="656"/>
      <c r="E173" s="656"/>
      <c r="F173" s="699"/>
      <c r="G173" s="662"/>
      <c r="H173" s="662"/>
      <c r="I173" s="662"/>
      <c r="J173" s="662"/>
    </row>
    <row r="174" spans="1:10" s="592" customFormat="1" x14ac:dyDescent="0.25">
      <c r="A174" s="662"/>
      <c r="B174" s="786"/>
      <c r="C174" s="662"/>
      <c r="D174" s="656"/>
      <c r="E174" s="656"/>
      <c r="F174" s="699"/>
      <c r="G174" s="662"/>
      <c r="H174" s="662"/>
      <c r="I174" s="662"/>
      <c r="J174" s="662"/>
    </row>
    <row r="175" spans="1:10" s="592" customFormat="1" x14ac:dyDescent="0.25">
      <c r="A175" s="662"/>
      <c r="B175" s="786"/>
      <c r="C175" s="662"/>
      <c r="D175" s="656"/>
      <c r="E175" s="656"/>
      <c r="F175" s="699"/>
      <c r="G175" s="662"/>
      <c r="H175" s="662"/>
      <c r="I175" s="662"/>
      <c r="J175" s="662"/>
    </row>
    <row r="176" spans="1:10" s="592" customFormat="1" x14ac:dyDescent="0.25">
      <c r="A176" s="662"/>
      <c r="B176" s="786"/>
      <c r="C176" s="662"/>
      <c r="D176" s="656"/>
      <c r="E176" s="656"/>
      <c r="F176" s="699"/>
      <c r="G176" s="662"/>
      <c r="H176" s="662"/>
      <c r="I176" s="662"/>
      <c r="J176" s="662"/>
    </row>
    <row r="177" spans="1:10" s="592" customFormat="1" x14ac:dyDescent="0.25">
      <c r="A177" s="662"/>
      <c r="B177" s="786"/>
      <c r="C177" s="662"/>
      <c r="D177" s="656"/>
      <c r="E177" s="656"/>
      <c r="F177" s="699"/>
      <c r="G177" s="662"/>
      <c r="H177" s="662"/>
      <c r="I177" s="662"/>
      <c r="J177" s="662"/>
    </row>
    <row r="178" spans="1:10" s="592" customFormat="1" x14ac:dyDescent="0.25">
      <c r="A178" s="662"/>
      <c r="B178" s="786"/>
      <c r="C178" s="662"/>
      <c r="D178" s="656"/>
      <c r="E178" s="656"/>
      <c r="F178" s="699"/>
      <c r="G178" s="662"/>
      <c r="H178" s="662"/>
      <c r="I178" s="662"/>
      <c r="J178" s="662"/>
    </row>
    <row r="179" spans="1:10" s="592" customFormat="1" x14ac:dyDescent="0.25">
      <c r="A179" s="662"/>
      <c r="B179" s="786"/>
      <c r="C179" s="662"/>
      <c r="D179" s="656"/>
      <c r="E179" s="656"/>
      <c r="F179" s="699"/>
      <c r="G179" s="662"/>
      <c r="H179" s="662"/>
      <c r="I179" s="662"/>
      <c r="J179" s="662"/>
    </row>
    <row r="180" spans="1:10" s="592" customFormat="1" x14ac:dyDescent="0.25">
      <c r="A180" s="662"/>
      <c r="B180" s="786"/>
      <c r="C180" s="662"/>
      <c r="D180" s="656"/>
      <c r="E180" s="656"/>
      <c r="F180" s="699"/>
      <c r="G180" s="662"/>
      <c r="H180" s="662"/>
      <c r="I180" s="662"/>
      <c r="J180" s="662"/>
    </row>
    <row r="181" spans="1:10" s="592" customFormat="1" x14ac:dyDescent="0.25">
      <c r="A181" s="662"/>
      <c r="B181" s="786"/>
      <c r="C181" s="662"/>
      <c r="D181" s="656"/>
      <c r="E181" s="656"/>
      <c r="F181" s="699"/>
      <c r="G181" s="662"/>
      <c r="H181" s="662"/>
      <c r="I181" s="662"/>
      <c r="J181" s="662"/>
    </row>
    <row r="182" spans="1:10" s="592" customFormat="1" x14ac:dyDescent="0.25">
      <c r="A182" s="662"/>
      <c r="B182" s="786"/>
      <c r="C182" s="662"/>
      <c r="D182" s="656"/>
      <c r="E182" s="656"/>
      <c r="F182" s="699"/>
      <c r="G182" s="662"/>
      <c r="H182" s="662"/>
      <c r="I182" s="662"/>
      <c r="J182" s="662"/>
    </row>
    <row r="183" spans="1:10" s="592" customFormat="1" x14ac:dyDescent="0.25">
      <c r="A183" s="662"/>
      <c r="B183" s="786"/>
      <c r="C183" s="662"/>
      <c r="D183" s="656"/>
      <c r="E183" s="656"/>
      <c r="F183" s="699"/>
      <c r="G183" s="662"/>
      <c r="H183" s="662"/>
      <c r="I183" s="662"/>
      <c r="J183" s="662"/>
    </row>
    <row r="184" spans="1:10" s="592" customFormat="1" x14ac:dyDescent="0.25">
      <c r="A184" s="662"/>
      <c r="B184" s="786"/>
      <c r="C184" s="662"/>
      <c r="D184" s="656"/>
      <c r="E184" s="656"/>
      <c r="F184" s="699"/>
      <c r="G184" s="662"/>
      <c r="H184" s="662"/>
      <c r="I184" s="662"/>
      <c r="J184" s="662"/>
    </row>
    <row r="185" spans="1:10" s="592" customFormat="1" x14ac:dyDescent="0.25">
      <c r="A185" s="662"/>
      <c r="B185" s="786"/>
      <c r="C185" s="662"/>
      <c r="D185" s="656"/>
      <c r="E185" s="656"/>
      <c r="F185" s="699"/>
      <c r="G185" s="662"/>
      <c r="H185" s="662"/>
      <c r="I185" s="662"/>
      <c r="J185" s="662"/>
    </row>
    <row r="186" spans="1:10" s="592" customFormat="1" x14ac:dyDescent="0.25">
      <c r="A186" s="662"/>
      <c r="B186" s="786"/>
      <c r="C186" s="662"/>
      <c r="D186" s="656"/>
      <c r="E186" s="656"/>
      <c r="F186" s="699"/>
      <c r="G186" s="662"/>
      <c r="H186" s="662"/>
      <c r="I186" s="662"/>
      <c r="J186" s="662"/>
    </row>
    <row r="187" spans="1:10" s="592" customFormat="1" x14ac:dyDescent="0.25">
      <c r="A187" s="662"/>
      <c r="B187" s="786"/>
      <c r="C187" s="662"/>
      <c r="D187" s="656"/>
      <c r="E187" s="656"/>
      <c r="F187" s="699"/>
      <c r="G187" s="662"/>
      <c r="H187" s="662"/>
      <c r="I187" s="662"/>
      <c r="J187" s="662"/>
    </row>
    <row r="188" spans="1:10" s="592" customFormat="1" x14ac:dyDescent="0.25">
      <c r="A188" s="662"/>
      <c r="B188" s="786"/>
      <c r="C188" s="662"/>
      <c r="D188" s="656"/>
      <c r="E188" s="656"/>
      <c r="F188" s="699"/>
      <c r="G188" s="662"/>
      <c r="H188" s="662"/>
      <c r="I188" s="662"/>
      <c r="J188" s="662"/>
    </row>
    <row r="189" spans="1:10" s="592" customFormat="1" x14ac:dyDescent="0.25">
      <c r="A189" s="662"/>
      <c r="B189" s="786"/>
      <c r="C189" s="662"/>
      <c r="D189" s="656"/>
      <c r="E189" s="656"/>
      <c r="F189" s="699"/>
      <c r="G189" s="662"/>
      <c r="H189" s="662"/>
      <c r="I189" s="662"/>
      <c r="J189" s="662"/>
    </row>
    <row r="190" spans="1:10" s="592" customFormat="1" x14ac:dyDescent="0.25">
      <c r="A190" s="662"/>
      <c r="B190" s="786"/>
      <c r="C190" s="662"/>
      <c r="D190" s="656"/>
      <c r="E190" s="656"/>
      <c r="F190" s="699"/>
      <c r="G190" s="662"/>
      <c r="H190" s="662"/>
      <c r="I190" s="662"/>
      <c r="J190" s="662"/>
    </row>
    <row r="191" spans="1:10" s="592" customFormat="1" x14ac:dyDescent="0.25">
      <c r="A191" s="662"/>
      <c r="B191" s="786"/>
      <c r="C191" s="662"/>
      <c r="D191" s="656"/>
      <c r="E191" s="656"/>
      <c r="F191" s="699"/>
      <c r="G191" s="662"/>
      <c r="H191" s="662"/>
      <c r="I191" s="662"/>
      <c r="J191" s="662"/>
    </row>
    <row r="192" spans="1:10" s="592" customFormat="1" x14ac:dyDescent="0.25">
      <c r="A192" s="662"/>
      <c r="B192" s="786"/>
      <c r="C192" s="662"/>
      <c r="D192" s="656"/>
      <c r="E192" s="656"/>
      <c r="F192" s="699"/>
      <c r="G192" s="662"/>
      <c r="H192" s="662"/>
      <c r="I192" s="662"/>
      <c r="J192" s="662"/>
    </row>
    <row r="193" spans="1:10" s="592" customFormat="1" x14ac:dyDescent="0.25">
      <c r="A193" s="662"/>
      <c r="B193" s="786"/>
      <c r="C193" s="662"/>
      <c r="D193" s="656"/>
      <c r="E193" s="656"/>
      <c r="F193" s="699"/>
      <c r="G193" s="662"/>
      <c r="H193" s="662"/>
      <c r="I193" s="662"/>
      <c r="J193" s="662"/>
    </row>
    <row r="194" spans="1:10" s="592" customFormat="1" x14ac:dyDescent="0.25">
      <c r="A194" s="662"/>
      <c r="B194" s="786"/>
      <c r="C194" s="662"/>
      <c r="D194" s="656"/>
      <c r="E194" s="656"/>
      <c r="F194" s="699"/>
      <c r="G194" s="662"/>
      <c r="H194" s="662"/>
      <c r="I194" s="662"/>
      <c r="J194" s="662"/>
    </row>
    <row r="195" spans="1:10" s="592" customFormat="1" x14ac:dyDescent="0.25">
      <c r="A195" s="662"/>
      <c r="B195" s="786"/>
      <c r="C195" s="662"/>
      <c r="D195" s="656"/>
      <c r="E195" s="656"/>
      <c r="F195" s="699"/>
      <c r="G195" s="662"/>
      <c r="H195" s="662"/>
      <c r="I195" s="662"/>
      <c r="J195" s="662"/>
    </row>
    <row r="196" spans="1:10" s="592" customFormat="1" x14ac:dyDescent="0.25">
      <c r="A196" s="662"/>
      <c r="B196" s="786"/>
      <c r="C196" s="662"/>
      <c r="D196" s="656"/>
      <c r="E196" s="656"/>
      <c r="F196" s="699"/>
      <c r="G196" s="662"/>
      <c r="H196" s="662"/>
      <c r="I196" s="662"/>
      <c r="J196" s="662"/>
    </row>
    <row r="197" spans="1:10" s="592" customFormat="1" x14ac:dyDescent="0.25">
      <c r="A197" s="662"/>
      <c r="B197" s="786"/>
      <c r="C197" s="662"/>
      <c r="D197" s="656"/>
      <c r="E197" s="656"/>
      <c r="F197" s="699"/>
      <c r="G197" s="662"/>
      <c r="H197" s="662"/>
      <c r="I197" s="662"/>
      <c r="J197" s="662"/>
    </row>
    <row r="198" spans="1:10" s="592" customFormat="1" x14ac:dyDescent="0.25">
      <c r="A198" s="662"/>
      <c r="B198" s="786"/>
      <c r="C198" s="662"/>
      <c r="D198" s="656"/>
      <c r="E198" s="656"/>
      <c r="F198" s="699"/>
      <c r="G198" s="662"/>
      <c r="H198" s="662"/>
      <c r="I198" s="662"/>
      <c r="J198" s="662"/>
    </row>
    <row r="199" spans="1:10" s="592" customFormat="1" x14ac:dyDescent="0.25">
      <c r="A199" s="662"/>
      <c r="B199" s="786"/>
      <c r="C199" s="662"/>
      <c r="D199" s="656"/>
      <c r="E199" s="656"/>
      <c r="F199" s="699"/>
      <c r="G199" s="662"/>
      <c r="H199" s="662"/>
      <c r="I199" s="662"/>
      <c r="J199" s="662"/>
    </row>
    <row r="200" spans="1:10" s="592" customFormat="1" x14ac:dyDescent="0.25">
      <c r="A200" s="662"/>
      <c r="B200" s="786"/>
      <c r="C200" s="662"/>
      <c r="D200" s="656"/>
      <c r="E200" s="656"/>
      <c r="F200" s="699"/>
      <c r="G200" s="662"/>
      <c r="H200" s="662"/>
      <c r="I200" s="662"/>
      <c r="J200" s="662"/>
    </row>
    <row r="201" spans="1:10" s="592" customFormat="1" x14ac:dyDescent="0.25">
      <c r="A201" s="662"/>
      <c r="B201" s="786"/>
      <c r="C201" s="662"/>
      <c r="D201" s="656"/>
      <c r="E201" s="656"/>
      <c r="F201" s="699"/>
      <c r="G201" s="662"/>
      <c r="H201" s="662"/>
      <c r="I201" s="662"/>
      <c r="J201" s="662"/>
    </row>
    <row r="202" spans="1:10" s="592" customFormat="1" x14ac:dyDescent="0.25">
      <c r="A202" s="662"/>
      <c r="B202" s="786"/>
      <c r="C202" s="662"/>
      <c r="D202" s="656"/>
      <c r="E202" s="656"/>
      <c r="F202" s="699"/>
      <c r="G202" s="662"/>
      <c r="H202" s="662"/>
      <c r="I202" s="662"/>
      <c r="J202" s="662"/>
    </row>
    <row r="203" spans="1:10" s="592" customFormat="1" x14ac:dyDescent="0.25">
      <c r="A203" s="662"/>
      <c r="B203" s="786"/>
      <c r="C203" s="662"/>
      <c r="D203" s="656"/>
      <c r="E203" s="656"/>
      <c r="F203" s="699"/>
      <c r="G203" s="662"/>
      <c r="H203" s="662"/>
      <c r="I203" s="662"/>
      <c r="J203" s="662"/>
    </row>
    <row r="204" spans="1:10" s="592" customFormat="1" x14ac:dyDescent="0.25">
      <c r="A204" s="662"/>
      <c r="B204" s="786"/>
      <c r="C204" s="662"/>
      <c r="D204" s="656"/>
      <c r="E204" s="656"/>
      <c r="F204" s="699"/>
      <c r="G204" s="662"/>
      <c r="H204" s="662"/>
      <c r="I204" s="662"/>
      <c r="J204" s="662"/>
    </row>
    <row r="205" spans="1:10" s="592" customFormat="1" x14ac:dyDescent="0.25">
      <c r="A205" s="662"/>
      <c r="B205" s="786"/>
      <c r="C205" s="662"/>
      <c r="D205" s="656"/>
      <c r="E205" s="656"/>
      <c r="F205" s="699"/>
      <c r="G205" s="662"/>
      <c r="H205" s="662"/>
      <c r="I205" s="662"/>
      <c r="J205" s="662"/>
    </row>
    <row r="206" spans="1:10" s="592" customFormat="1" x14ac:dyDescent="0.25">
      <c r="A206" s="662"/>
      <c r="B206" s="786"/>
      <c r="C206" s="662"/>
      <c r="D206" s="656"/>
      <c r="E206" s="656"/>
      <c r="F206" s="699"/>
      <c r="G206" s="662"/>
      <c r="H206" s="662"/>
      <c r="I206" s="662"/>
      <c r="J206" s="662"/>
    </row>
    <row r="207" spans="1:10" s="592" customFormat="1" x14ac:dyDescent="0.25">
      <c r="A207" s="662"/>
      <c r="B207" s="786"/>
      <c r="C207" s="662"/>
      <c r="D207" s="656"/>
      <c r="E207" s="656"/>
      <c r="F207" s="699"/>
      <c r="G207" s="662"/>
      <c r="H207" s="662"/>
      <c r="I207" s="662"/>
      <c r="J207" s="662"/>
    </row>
    <row r="208" spans="1:10" s="592" customFormat="1" x14ac:dyDescent="0.25">
      <c r="A208" s="662"/>
      <c r="B208" s="786"/>
      <c r="C208" s="662"/>
      <c r="D208" s="656"/>
      <c r="E208" s="656"/>
      <c r="F208" s="699"/>
      <c r="G208" s="662"/>
      <c r="H208" s="662"/>
      <c r="I208" s="662"/>
      <c r="J208" s="662"/>
    </row>
    <row r="209" spans="1:10" s="592" customFormat="1" x14ac:dyDescent="0.25">
      <c r="A209" s="662"/>
      <c r="B209" s="786"/>
      <c r="C209" s="662"/>
      <c r="D209" s="656"/>
      <c r="E209" s="656"/>
      <c r="F209" s="699"/>
      <c r="G209" s="662"/>
      <c r="H209" s="662"/>
      <c r="I209" s="662"/>
      <c r="J209" s="662"/>
    </row>
    <row r="210" spans="1:10" s="592" customFormat="1" x14ac:dyDescent="0.25">
      <c r="A210" s="662"/>
      <c r="B210" s="786"/>
      <c r="C210" s="662"/>
      <c r="D210" s="656"/>
      <c r="E210" s="656"/>
      <c r="F210" s="699"/>
      <c r="G210" s="662"/>
      <c r="H210" s="662"/>
      <c r="I210" s="662"/>
      <c r="J210" s="662"/>
    </row>
    <row r="211" spans="1:10" s="592" customFormat="1" x14ac:dyDescent="0.25">
      <c r="A211" s="662"/>
      <c r="B211" s="786"/>
      <c r="C211" s="662"/>
      <c r="D211" s="656"/>
      <c r="E211" s="656"/>
      <c r="F211" s="699"/>
      <c r="G211" s="662"/>
      <c r="H211" s="662"/>
      <c r="I211" s="662"/>
      <c r="J211" s="662"/>
    </row>
    <row r="212" spans="1:10" s="592" customFormat="1" x14ac:dyDescent="0.25">
      <c r="A212" s="662"/>
      <c r="B212" s="786"/>
      <c r="C212" s="662"/>
      <c r="D212" s="656"/>
      <c r="E212" s="656"/>
      <c r="F212" s="699"/>
      <c r="G212" s="662"/>
      <c r="H212" s="662"/>
      <c r="I212" s="662"/>
      <c r="J212" s="662"/>
    </row>
    <row r="213" spans="1:10" s="592" customFormat="1" x14ac:dyDescent="0.25">
      <c r="A213" s="662"/>
      <c r="B213" s="786"/>
      <c r="C213" s="662"/>
      <c r="D213" s="656"/>
      <c r="E213" s="656"/>
      <c r="F213" s="699"/>
      <c r="G213" s="662"/>
      <c r="H213" s="662"/>
      <c r="I213" s="662"/>
      <c r="J213" s="662"/>
    </row>
    <row r="214" spans="1:10" s="592" customFormat="1" x14ac:dyDescent="0.25">
      <c r="A214" s="662"/>
      <c r="B214" s="786"/>
      <c r="C214" s="662"/>
      <c r="D214" s="656"/>
      <c r="E214" s="656"/>
      <c r="F214" s="699"/>
      <c r="G214" s="662"/>
      <c r="H214" s="662"/>
      <c r="I214" s="662"/>
      <c r="J214" s="662"/>
    </row>
    <row r="215" spans="1:10" s="592" customFormat="1" x14ac:dyDescent="0.25">
      <c r="A215" s="662"/>
      <c r="B215" s="786"/>
      <c r="C215" s="662"/>
      <c r="D215" s="656"/>
      <c r="E215" s="656"/>
      <c r="F215" s="699"/>
      <c r="G215" s="662"/>
      <c r="H215" s="662"/>
      <c r="I215" s="662"/>
      <c r="J215" s="662"/>
    </row>
    <row r="216" spans="1:10" s="592" customFormat="1" x14ac:dyDescent="0.25">
      <c r="A216" s="662"/>
      <c r="B216" s="786"/>
      <c r="C216" s="662"/>
      <c r="D216" s="656"/>
      <c r="E216" s="656"/>
      <c r="F216" s="699"/>
      <c r="G216" s="662"/>
      <c r="H216" s="662"/>
      <c r="I216" s="662"/>
      <c r="J216" s="662"/>
    </row>
    <row r="217" spans="1:10" s="592" customFormat="1" x14ac:dyDescent="0.25">
      <c r="A217" s="662"/>
      <c r="B217" s="786"/>
      <c r="C217" s="662"/>
      <c r="D217" s="656"/>
      <c r="E217" s="656"/>
      <c r="F217" s="699"/>
      <c r="G217" s="662"/>
      <c r="H217" s="662"/>
      <c r="I217" s="662"/>
      <c r="J217" s="662"/>
    </row>
    <row r="218" spans="1:10" s="592" customFormat="1" x14ac:dyDescent="0.25">
      <c r="A218" s="662"/>
      <c r="B218" s="786"/>
      <c r="C218" s="662"/>
      <c r="D218" s="656"/>
      <c r="E218" s="656"/>
      <c r="F218" s="699"/>
      <c r="G218" s="662"/>
      <c r="H218" s="662"/>
      <c r="I218" s="662"/>
      <c r="J218" s="662"/>
    </row>
    <row r="219" spans="1:10" s="592" customFormat="1" x14ac:dyDescent="0.25">
      <c r="A219" s="662"/>
      <c r="B219" s="786"/>
      <c r="C219" s="662"/>
      <c r="D219" s="656"/>
      <c r="E219" s="656"/>
      <c r="F219" s="699"/>
      <c r="G219" s="662"/>
      <c r="H219" s="662"/>
      <c r="I219" s="662"/>
      <c r="J219" s="662"/>
    </row>
    <row r="220" spans="1:10" s="592" customFormat="1" x14ac:dyDescent="0.25">
      <c r="A220" s="662"/>
      <c r="B220" s="786"/>
      <c r="C220" s="662"/>
      <c r="D220" s="656"/>
      <c r="E220" s="656"/>
      <c r="F220" s="699"/>
      <c r="G220" s="662"/>
      <c r="H220" s="662"/>
      <c r="I220" s="662"/>
      <c r="J220" s="662"/>
    </row>
    <row r="221" spans="1:10" s="592" customFormat="1" x14ac:dyDescent="0.25">
      <c r="A221" s="662"/>
      <c r="B221" s="786"/>
      <c r="C221" s="662"/>
      <c r="D221" s="656"/>
      <c r="E221" s="656"/>
      <c r="F221" s="699"/>
      <c r="G221" s="662"/>
      <c r="H221" s="662"/>
      <c r="I221" s="662"/>
      <c r="J221" s="662"/>
    </row>
    <row r="222" spans="1:10" s="592" customFormat="1" x14ac:dyDescent="0.25">
      <c r="A222" s="662"/>
      <c r="B222" s="786"/>
      <c r="C222" s="662"/>
      <c r="D222" s="656"/>
      <c r="E222" s="656"/>
      <c r="F222" s="699"/>
      <c r="G222" s="662"/>
      <c r="H222" s="662"/>
      <c r="I222" s="662"/>
      <c r="J222" s="662"/>
    </row>
    <row r="223" spans="1:10" s="592" customFormat="1" x14ac:dyDescent="0.25">
      <c r="A223" s="662"/>
      <c r="B223" s="786"/>
      <c r="C223" s="662"/>
      <c r="D223" s="656"/>
      <c r="E223" s="656"/>
      <c r="F223" s="699"/>
      <c r="G223" s="662"/>
      <c r="H223" s="662"/>
      <c r="I223" s="662"/>
      <c r="J223" s="662"/>
    </row>
    <row r="224" spans="1:10" s="592" customFormat="1" x14ac:dyDescent="0.25">
      <c r="A224" s="662"/>
      <c r="B224" s="786"/>
      <c r="C224" s="662"/>
      <c r="D224" s="656"/>
      <c r="E224" s="656"/>
      <c r="F224" s="699"/>
      <c r="G224" s="662"/>
      <c r="H224" s="662"/>
      <c r="I224" s="662"/>
      <c r="J224" s="662"/>
    </row>
    <row r="225" spans="1:10" s="592" customFormat="1" x14ac:dyDescent="0.25">
      <c r="A225" s="662"/>
      <c r="B225" s="786"/>
      <c r="C225" s="662"/>
      <c r="D225" s="656"/>
      <c r="E225" s="656"/>
      <c r="F225" s="699"/>
      <c r="G225" s="662"/>
      <c r="H225" s="662"/>
      <c r="I225" s="662"/>
      <c r="J225" s="662"/>
    </row>
    <row r="226" spans="1:10" s="592" customFormat="1" x14ac:dyDescent="0.25">
      <c r="A226" s="662"/>
      <c r="B226" s="786"/>
      <c r="C226" s="662"/>
      <c r="D226" s="656"/>
      <c r="E226" s="656"/>
      <c r="F226" s="699"/>
      <c r="G226" s="662"/>
      <c r="H226" s="662"/>
      <c r="I226" s="662"/>
      <c r="J226" s="662"/>
    </row>
    <row r="227" spans="1:10" s="592" customFormat="1" x14ac:dyDescent="0.25">
      <c r="A227" s="662"/>
      <c r="B227" s="786"/>
      <c r="C227" s="662"/>
      <c r="D227" s="656"/>
      <c r="E227" s="656"/>
      <c r="F227" s="699"/>
      <c r="G227" s="662"/>
      <c r="H227" s="662"/>
      <c r="I227" s="662"/>
      <c r="J227" s="662"/>
    </row>
    <row r="228" spans="1:10" s="592" customFormat="1" x14ac:dyDescent="0.25">
      <c r="A228" s="662"/>
      <c r="B228" s="786"/>
      <c r="C228" s="662"/>
      <c r="D228" s="656"/>
      <c r="E228" s="656"/>
      <c r="F228" s="699"/>
      <c r="G228" s="662"/>
      <c r="H228" s="662"/>
      <c r="I228" s="662"/>
      <c r="J228" s="662"/>
    </row>
    <row r="229" spans="1:10" s="592" customFormat="1" x14ac:dyDescent="0.25">
      <c r="A229" s="662"/>
      <c r="B229" s="786"/>
      <c r="C229" s="662"/>
      <c r="D229" s="656"/>
      <c r="E229" s="656"/>
      <c r="F229" s="699"/>
      <c r="G229" s="662"/>
      <c r="H229" s="662"/>
      <c r="I229" s="662"/>
      <c r="J229" s="662"/>
    </row>
    <row r="230" spans="1:10" s="592" customFormat="1" x14ac:dyDescent="0.25">
      <c r="A230" s="662"/>
      <c r="B230" s="786"/>
      <c r="C230" s="662"/>
      <c r="D230" s="656"/>
      <c r="E230" s="656"/>
      <c r="F230" s="699"/>
      <c r="G230" s="662"/>
      <c r="H230" s="662"/>
      <c r="I230" s="662"/>
      <c r="J230" s="662"/>
    </row>
  </sheetData>
  <mergeCells count="7">
    <mergeCell ref="C8:I8"/>
    <mergeCell ref="A8:B9"/>
    <mergeCell ref="A1:I1"/>
    <mergeCell ref="A3:I3"/>
    <mergeCell ref="A4:I4"/>
    <mergeCell ref="A5:I5"/>
    <mergeCell ref="A6:I6"/>
  </mergeCells>
  <pageMargins left="0.27559055118110237" right="0.19685039370078741" top="0.55118110236220474" bottom="0.59055118110236227" header="0.55118110236220474" footer="0.35433070866141736"/>
  <pageSetup scale="51" fitToHeight="0" orientation="portrait" copies="2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3:X160"/>
  <sheetViews>
    <sheetView showGridLines="0" zoomScale="55" zoomScaleNormal="55" workbookViewId="0"/>
  </sheetViews>
  <sheetFormatPr baseColWidth="10" defaultRowHeight="15" x14ac:dyDescent="0.25"/>
  <cols>
    <col min="1" max="1" width="9.85546875" style="674" customWidth="1"/>
    <col min="2" max="2" width="52.140625" style="601" customWidth="1"/>
    <col min="3" max="3" width="22.5703125" style="674" customWidth="1"/>
    <col min="4" max="4" width="21.28515625" style="603" customWidth="1"/>
    <col min="5" max="5" width="24.7109375" style="603" bestFit="1" customWidth="1"/>
    <col min="6" max="6" width="21.85546875" style="674" customWidth="1"/>
    <col min="7" max="8" width="22.7109375" style="674" bestFit="1" customWidth="1"/>
    <col min="9" max="9" width="21.140625" style="674" bestFit="1" customWidth="1"/>
    <col min="10" max="10" width="0.7109375" style="674" customWidth="1"/>
    <col min="11" max="11" width="23" style="674" customWidth="1"/>
    <col min="12" max="12" width="16" style="674" customWidth="1"/>
    <col min="13" max="13" width="26.5703125" style="674" customWidth="1"/>
    <col min="14" max="14" width="16.28515625" style="674" customWidth="1"/>
    <col min="15" max="15" width="15.140625" style="674" customWidth="1"/>
    <col min="16" max="16" width="16.28515625" style="674" customWidth="1"/>
    <col min="17" max="17" width="16.140625" style="674" customWidth="1"/>
    <col min="18" max="18" width="8" style="674" customWidth="1"/>
    <col min="19" max="20" width="21.140625" style="674" customWidth="1"/>
    <col min="21" max="21" width="17.28515625" style="674" customWidth="1"/>
    <col min="22" max="22" width="2.42578125" style="674" customWidth="1"/>
    <col min="23" max="23" width="11.42578125" style="674" customWidth="1"/>
    <col min="24" max="24" width="12.5703125" style="674" customWidth="1"/>
    <col min="25" max="131" width="11.42578125" style="674" customWidth="1"/>
    <col min="132" max="132" width="15.140625" style="674" customWidth="1"/>
    <col min="133" max="133" width="60.42578125" style="674" customWidth="1"/>
    <col min="134" max="136" width="19.85546875" style="674" customWidth="1"/>
    <col min="137" max="137" width="23.5703125" style="674" customWidth="1"/>
    <col min="138" max="138" width="20.140625" style="674" customWidth="1"/>
    <col min="139" max="139" width="18.7109375" style="674" customWidth="1"/>
    <col min="140" max="140" width="14.140625" style="674" customWidth="1"/>
    <col min="141" max="141" width="11.5703125" style="674" bestFit="1" customWidth="1"/>
    <col min="142" max="196" width="11.42578125" style="674"/>
    <col min="197" max="197" width="2.7109375" style="674" customWidth="1"/>
    <col min="198" max="198" width="9.85546875" style="674" customWidth="1"/>
    <col min="199" max="199" width="54.140625" style="674" customWidth="1"/>
    <col min="200" max="200" width="15.7109375" style="674" customWidth="1"/>
    <col min="201" max="201" width="13.7109375" style="674" customWidth="1"/>
    <col min="202" max="202" width="15.140625" style="674" customWidth="1"/>
    <col min="203" max="203" width="14.7109375" style="674" customWidth="1"/>
    <col min="204" max="204" width="17.42578125" style="674" customWidth="1"/>
    <col min="205" max="205" width="15.140625" style="674" customWidth="1"/>
    <col min="206" max="206" width="11.85546875" style="674" customWidth="1"/>
    <col min="207" max="207" width="3.85546875" style="674" customWidth="1"/>
    <col min="208" max="208" width="19.5703125" style="674" customWidth="1"/>
    <col min="209" max="209" width="17.140625" style="674" customWidth="1"/>
    <col min="210" max="210" width="17.28515625" style="674" customWidth="1"/>
    <col min="211" max="211" width="19.140625" style="674" customWidth="1"/>
    <col min="212" max="212" width="17.7109375" style="674" customWidth="1"/>
    <col min="213" max="213" width="14.5703125" style="674" bestFit="1" customWidth="1"/>
    <col min="214" max="214" width="14.140625" style="674" customWidth="1"/>
    <col min="215" max="215" width="13.28515625" style="674" customWidth="1"/>
    <col min="216" max="216" width="14.42578125" style="674" customWidth="1"/>
    <col min="217" max="217" width="16.7109375" style="674" customWidth="1"/>
    <col min="218" max="218" width="16" style="674" customWidth="1"/>
    <col min="219" max="219" width="16.140625" style="674" customWidth="1"/>
    <col min="220" max="221" width="14.28515625" style="674" customWidth="1"/>
    <col min="222" max="222" width="13.85546875" style="674" customWidth="1"/>
    <col min="223" max="223" width="13.5703125" style="674" customWidth="1"/>
    <col min="224" max="224" width="13.85546875" style="674" customWidth="1"/>
    <col min="225" max="226" width="16.140625" style="674" customWidth="1"/>
    <col min="227" max="227" width="11.5703125" style="674" customWidth="1"/>
    <col min="228" max="228" width="5.28515625" style="674" customWidth="1"/>
    <col min="229" max="229" width="18.140625" style="674" customWidth="1"/>
    <col min="230" max="230" width="16.85546875" style="674" customWidth="1"/>
    <col min="231" max="387" width="11.42578125" style="674" customWidth="1"/>
    <col min="388" max="388" width="15.140625" style="674" customWidth="1"/>
    <col min="389" max="389" width="60.42578125" style="674" customWidth="1"/>
    <col min="390" max="392" width="19.85546875" style="674" customWidth="1"/>
    <col min="393" max="393" width="23.5703125" style="674" customWidth="1"/>
    <col min="394" max="394" width="20.140625" style="674" customWidth="1"/>
    <col min="395" max="395" width="18.7109375" style="674" customWidth="1"/>
    <col min="396" max="396" width="14.140625" style="674" customWidth="1"/>
    <col min="397" max="397" width="11.5703125" style="674" bestFit="1" customWidth="1"/>
    <col min="398" max="452" width="11.42578125" style="674"/>
    <col min="453" max="453" width="2.7109375" style="674" customWidth="1"/>
    <col min="454" max="454" width="9.85546875" style="674" customWidth="1"/>
    <col min="455" max="455" width="54.140625" style="674" customWidth="1"/>
    <col min="456" max="456" width="15.7109375" style="674" customWidth="1"/>
    <col min="457" max="457" width="13.7109375" style="674" customWidth="1"/>
    <col min="458" max="458" width="15.140625" style="674" customWidth="1"/>
    <col min="459" max="459" width="14.7109375" style="674" customWidth="1"/>
    <col min="460" max="460" width="17.42578125" style="674" customWidth="1"/>
    <col min="461" max="461" width="15.140625" style="674" customWidth="1"/>
    <col min="462" max="462" width="11.85546875" style="674" customWidth="1"/>
    <col min="463" max="463" width="3.85546875" style="674" customWidth="1"/>
    <col min="464" max="464" width="19.5703125" style="674" customWidth="1"/>
    <col min="465" max="465" width="17.140625" style="674" customWidth="1"/>
    <col min="466" max="466" width="17.28515625" style="674" customWidth="1"/>
    <col min="467" max="467" width="19.140625" style="674" customWidth="1"/>
    <col min="468" max="468" width="17.7109375" style="674" customWidth="1"/>
    <col min="469" max="469" width="14.5703125" style="674" bestFit="1" customWidth="1"/>
    <col min="470" max="470" width="14.140625" style="674" customWidth="1"/>
    <col min="471" max="471" width="13.28515625" style="674" customWidth="1"/>
    <col min="472" max="472" width="14.42578125" style="674" customWidth="1"/>
    <col min="473" max="473" width="16.7109375" style="674" customWidth="1"/>
    <col min="474" max="474" width="16" style="674" customWidth="1"/>
    <col min="475" max="475" width="16.140625" style="674" customWidth="1"/>
    <col min="476" max="477" width="14.28515625" style="674" customWidth="1"/>
    <col min="478" max="478" width="13.85546875" style="674" customWidth="1"/>
    <col min="479" max="479" width="13.5703125" style="674" customWidth="1"/>
    <col min="480" max="480" width="13.85546875" style="674" customWidth="1"/>
    <col min="481" max="482" width="16.140625" style="674" customWidth="1"/>
    <col min="483" max="483" width="11.5703125" style="674" customWidth="1"/>
    <col min="484" max="484" width="5.28515625" style="674" customWidth="1"/>
    <col min="485" max="485" width="18.140625" style="674" customWidth="1"/>
    <col min="486" max="486" width="16.85546875" style="674" customWidth="1"/>
    <col min="487" max="643" width="11.42578125" style="674" customWidth="1"/>
    <col min="644" max="644" width="15.140625" style="674" customWidth="1"/>
    <col min="645" max="645" width="60.42578125" style="674" customWidth="1"/>
    <col min="646" max="648" width="19.85546875" style="674" customWidth="1"/>
    <col min="649" max="649" width="23.5703125" style="674" customWidth="1"/>
    <col min="650" max="650" width="20.140625" style="674" customWidth="1"/>
    <col min="651" max="651" width="18.7109375" style="674" customWidth="1"/>
    <col min="652" max="652" width="14.140625" style="674" customWidth="1"/>
    <col min="653" max="653" width="11.5703125" style="674" bestFit="1" customWidth="1"/>
    <col min="654" max="708" width="11.42578125" style="674"/>
    <col min="709" max="709" width="2.7109375" style="674" customWidth="1"/>
    <col min="710" max="710" width="9.85546875" style="674" customWidth="1"/>
    <col min="711" max="711" width="54.140625" style="674" customWidth="1"/>
    <col min="712" max="712" width="15.7109375" style="674" customWidth="1"/>
    <col min="713" max="713" width="13.7109375" style="674" customWidth="1"/>
    <col min="714" max="714" width="15.140625" style="674" customWidth="1"/>
    <col min="715" max="715" width="14.7109375" style="674" customWidth="1"/>
    <col min="716" max="716" width="17.42578125" style="674" customWidth="1"/>
    <col min="717" max="717" width="15.140625" style="674" customWidth="1"/>
    <col min="718" max="718" width="11.85546875" style="674" customWidth="1"/>
    <col min="719" max="719" width="3.85546875" style="674" customWidth="1"/>
    <col min="720" max="720" width="19.5703125" style="674" customWidth="1"/>
    <col min="721" max="721" width="17.140625" style="674" customWidth="1"/>
    <col min="722" max="722" width="17.28515625" style="674" customWidth="1"/>
    <col min="723" max="723" width="19.140625" style="674" customWidth="1"/>
    <col min="724" max="724" width="17.7109375" style="674" customWidth="1"/>
    <col min="725" max="725" width="14.5703125" style="674" bestFit="1" customWidth="1"/>
    <col min="726" max="726" width="14.140625" style="674" customWidth="1"/>
    <col min="727" max="727" width="13.28515625" style="674" customWidth="1"/>
    <col min="728" max="728" width="14.42578125" style="674" customWidth="1"/>
    <col min="729" max="729" width="16.7109375" style="674" customWidth="1"/>
    <col min="730" max="730" width="16" style="674" customWidth="1"/>
    <col min="731" max="731" width="16.140625" style="674" customWidth="1"/>
    <col min="732" max="733" width="14.28515625" style="674" customWidth="1"/>
    <col min="734" max="734" width="13.85546875" style="674" customWidth="1"/>
    <col min="735" max="735" width="13.5703125" style="674" customWidth="1"/>
    <col min="736" max="736" width="13.85546875" style="674" customWidth="1"/>
    <col min="737" max="738" width="16.140625" style="674" customWidth="1"/>
    <col min="739" max="739" width="11.5703125" style="674" customWidth="1"/>
    <col min="740" max="740" width="5.28515625" style="674" customWidth="1"/>
    <col min="741" max="741" width="18.140625" style="674" customWidth="1"/>
    <col min="742" max="742" width="16.85546875" style="674" customWidth="1"/>
    <col min="743" max="899" width="11.42578125" style="674" customWidth="1"/>
    <col min="900" max="900" width="15.140625" style="674" customWidth="1"/>
    <col min="901" max="901" width="60.42578125" style="674" customWidth="1"/>
    <col min="902" max="904" width="19.85546875" style="674" customWidth="1"/>
    <col min="905" max="905" width="23.5703125" style="674" customWidth="1"/>
    <col min="906" max="906" width="20.140625" style="674" customWidth="1"/>
    <col min="907" max="907" width="18.7109375" style="674" customWidth="1"/>
    <col min="908" max="908" width="14.140625" style="674" customWidth="1"/>
    <col min="909" max="909" width="11.5703125" style="674" bestFit="1" customWidth="1"/>
    <col min="910" max="964" width="11.42578125" style="674"/>
    <col min="965" max="965" width="2.7109375" style="674" customWidth="1"/>
    <col min="966" max="966" width="9.85546875" style="674" customWidth="1"/>
    <col min="967" max="967" width="54.140625" style="674" customWidth="1"/>
    <col min="968" max="968" width="15.7109375" style="674" customWidth="1"/>
    <col min="969" max="969" width="13.7109375" style="674" customWidth="1"/>
    <col min="970" max="970" width="15.140625" style="674" customWidth="1"/>
    <col min="971" max="971" width="14.7109375" style="674" customWidth="1"/>
    <col min="972" max="972" width="17.42578125" style="674" customWidth="1"/>
    <col min="973" max="973" width="15.140625" style="674" customWidth="1"/>
    <col min="974" max="974" width="11.85546875" style="674" customWidth="1"/>
    <col min="975" max="975" width="3.85546875" style="674" customWidth="1"/>
    <col min="976" max="976" width="19.5703125" style="674" customWidth="1"/>
    <col min="977" max="977" width="17.140625" style="674" customWidth="1"/>
    <col min="978" max="978" width="17.28515625" style="674" customWidth="1"/>
    <col min="979" max="979" width="19.140625" style="674" customWidth="1"/>
    <col min="980" max="980" width="17.7109375" style="674" customWidth="1"/>
    <col min="981" max="981" width="14.5703125" style="674" bestFit="1" customWidth="1"/>
    <col min="982" max="982" width="14.140625" style="674" customWidth="1"/>
    <col min="983" max="983" width="13.28515625" style="674" customWidth="1"/>
    <col min="984" max="984" width="14.42578125" style="674" customWidth="1"/>
    <col min="985" max="985" width="16.7109375" style="674" customWidth="1"/>
    <col min="986" max="986" width="16" style="674" customWidth="1"/>
    <col min="987" max="987" width="16.140625" style="674" customWidth="1"/>
    <col min="988" max="989" width="14.28515625" style="674" customWidth="1"/>
    <col min="990" max="990" width="13.85546875" style="674" customWidth="1"/>
    <col min="991" max="991" width="13.5703125" style="674" customWidth="1"/>
    <col min="992" max="992" width="13.85546875" style="674" customWidth="1"/>
    <col min="993" max="994" width="16.140625" style="674" customWidth="1"/>
    <col min="995" max="995" width="11.5703125" style="674" customWidth="1"/>
    <col min="996" max="996" width="5.28515625" style="674" customWidth="1"/>
    <col min="997" max="997" width="18.140625" style="674" customWidth="1"/>
    <col min="998" max="998" width="16.85546875" style="674" customWidth="1"/>
    <col min="999" max="1155" width="11.42578125" style="674" customWidth="1"/>
    <col min="1156" max="1156" width="15.140625" style="674" customWidth="1"/>
    <col min="1157" max="1157" width="60.42578125" style="674" customWidth="1"/>
    <col min="1158" max="1160" width="19.85546875" style="674" customWidth="1"/>
    <col min="1161" max="1161" width="23.5703125" style="674" customWidth="1"/>
    <col min="1162" max="1162" width="20.140625" style="674" customWidth="1"/>
    <col min="1163" max="1163" width="18.7109375" style="674" customWidth="1"/>
    <col min="1164" max="1164" width="14.140625" style="674" customWidth="1"/>
    <col min="1165" max="1165" width="11.5703125" style="674" bestFit="1" customWidth="1"/>
    <col min="1166" max="1220" width="11.42578125" style="674"/>
    <col min="1221" max="1221" width="2.7109375" style="674" customWidth="1"/>
    <col min="1222" max="1222" width="9.85546875" style="674" customWidth="1"/>
    <col min="1223" max="1223" width="54.140625" style="674" customWidth="1"/>
    <col min="1224" max="1224" width="15.7109375" style="674" customWidth="1"/>
    <col min="1225" max="1225" width="13.7109375" style="674" customWidth="1"/>
    <col min="1226" max="1226" width="15.140625" style="674" customWidth="1"/>
    <col min="1227" max="1227" width="14.7109375" style="674" customWidth="1"/>
    <col min="1228" max="1228" width="17.42578125" style="674" customWidth="1"/>
    <col min="1229" max="1229" width="15.140625" style="674" customWidth="1"/>
    <col min="1230" max="1230" width="11.85546875" style="674" customWidth="1"/>
    <col min="1231" max="1231" width="3.85546875" style="674" customWidth="1"/>
    <col min="1232" max="1232" width="19.5703125" style="674" customWidth="1"/>
    <col min="1233" max="1233" width="17.140625" style="674" customWidth="1"/>
    <col min="1234" max="1234" width="17.28515625" style="674" customWidth="1"/>
    <col min="1235" max="1235" width="19.140625" style="674" customWidth="1"/>
    <col min="1236" max="1236" width="17.7109375" style="674" customWidth="1"/>
    <col min="1237" max="1237" width="14.5703125" style="674" bestFit="1" customWidth="1"/>
    <col min="1238" max="1238" width="14.140625" style="674" customWidth="1"/>
    <col min="1239" max="1239" width="13.28515625" style="674" customWidth="1"/>
    <col min="1240" max="1240" width="14.42578125" style="674" customWidth="1"/>
    <col min="1241" max="1241" width="16.7109375" style="674" customWidth="1"/>
    <col min="1242" max="1242" width="16" style="674" customWidth="1"/>
    <col min="1243" max="1243" width="16.140625" style="674" customWidth="1"/>
    <col min="1244" max="1245" width="14.28515625" style="674" customWidth="1"/>
    <col min="1246" max="1246" width="13.85546875" style="674" customWidth="1"/>
    <col min="1247" max="1247" width="13.5703125" style="674" customWidth="1"/>
    <col min="1248" max="1248" width="13.85546875" style="674" customWidth="1"/>
    <col min="1249" max="1250" width="16.140625" style="674" customWidth="1"/>
    <col min="1251" max="1251" width="11.5703125" style="674" customWidth="1"/>
    <col min="1252" max="1252" width="5.28515625" style="674" customWidth="1"/>
    <col min="1253" max="1253" width="18.140625" style="674" customWidth="1"/>
    <col min="1254" max="1254" width="16.85546875" style="674" customWidth="1"/>
    <col min="1255" max="1411" width="11.42578125" style="674" customWidth="1"/>
    <col min="1412" max="1412" width="15.140625" style="674" customWidth="1"/>
    <col min="1413" max="1413" width="60.42578125" style="674" customWidth="1"/>
    <col min="1414" max="1416" width="19.85546875" style="674" customWidth="1"/>
    <col min="1417" max="1417" width="23.5703125" style="674" customWidth="1"/>
    <col min="1418" max="1418" width="20.140625" style="674" customWidth="1"/>
    <col min="1419" max="1419" width="18.7109375" style="674" customWidth="1"/>
    <col min="1420" max="1420" width="14.140625" style="674" customWidth="1"/>
    <col min="1421" max="1421" width="11.5703125" style="674" bestFit="1" customWidth="1"/>
    <col min="1422" max="1476" width="11.42578125" style="674"/>
    <col min="1477" max="1477" width="2.7109375" style="674" customWidth="1"/>
    <col min="1478" max="1478" width="9.85546875" style="674" customWidth="1"/>
    <col min="1479" max="1479" width="54.140625" style="674" customWidth="1"/>
    <col min="1480" max="1480" width="15.7109375" style="674" customWidth="1"/>
    <col min="1481" max="1481" width="13.7109375" style="674" customWidth="1"/>
    <col min="1482" max="1482" width="15.140625" style="674" customWidth="1"/>
    <col min="1483" max="1483" width="14.7109375" style="674" customWidth="1"/>
    <col min="1484" max="1484" width="17.42578125" style="674" customWidth="1"/>
    <col min="1485" max="1485" width="15.140625" style="674" customWidth="1"/>
    <col min="1486" max="1486" width="11.85546875" style="674" customWidth="1"/>
    <col min="1487" max="1487" width="3.85546875" style="674" customWidth="1"/>
    <col min="1488" max="1488" width="19.5703125" style="674" customWidth="1"/>
    <col min="1489" max="1489" width="17.140625" style="674" customWidth="1"/>
    <col min="1490" max="1490" width="17.28515625" style="674" customWidth="1"/>
    <col min="1491" max="1491" width="19.140625" style="674" customWidth="1"/>
    <col min="1492" max="1492" width="17.7109375" style="674" customWidth="1"/>
    <col min="1493" max="1493" width="14.5703125" style="674" bestFit="1" customWidth="1"/>
    <col min="1494" max="1494" width="14.140625" style="674" customWidth="1"/>
    <col min="1495" max="1495" width="13.28515625" style="674" customWidth="1"/>
    <col min="1496" max="1496" width="14.42578125" style="674" customWidth="1"/>
    <col min="1497" max="1497" width="16.7109375" style="674" customWidth="1"/>
    <col min="1498" max="1498" width="16" style="674" customWidth="1"/>
    <col min="1499" max="1499" width="16.140625" style="674" customWidth="1"/>
    <col min="1500" max="1501" width="14.28515625" style="674" customWidth="1"/>
    <col min="1502" max="1502" width="13.85546875" style="674" customWidth="1"/>
    <col min="1503" max="1503" width="13.5703125" style="674" customWidth="1"/>
    <col min="1504" max="1504" width="13.85546875" style="674" customWidth="1"/>
    <col min="1505" max="1506" width="16.140625" style="674" customWidth="1"/>
    <col min="1507" max="1507" width="11.5703125" style="674" customWidth="1"/>
    <col min="1508" max="1508" width="5.28515625" style="674" customWidth="1"/>
    <col min="1509" max="1509" width="18.140625" style="674" customWidth="1"/>
    <col min="1510" max="1510" width="16.85546875" style="674" customWidth="1"/>
    <col min="1511" max="1667" width="11.42578125" style="674" customWidth="1"/>
    <col min="1668" max="1668" width="15.140625" style="674" customWidth="1"/>
    <col min="1669" max="1669" width="60.42578125" style="674" customWidth="1"/>
    <col min="1670" max="1672" width="19.85546875" style="674" customWidth="1"/>
    <col min="1673" max="1673" width="23.5703125" style="674" customWidth="1"/>
    <col min="1674" max="1674" width="20.140625" style="674" customWidth="1"/>
    <col min="1675" max="1675" width="18.7109375" style="674" customWidth="1"/>
    <col min="1676" max="1676" width="14.140625" style="674" customWidth="1"/>
    <col min="1677" max="1677" width="11.5703125" style="674" bestFit="1" customWidth="1"/>
    <col min="1678" max="1732" width="11.42578125" style="674"/>
    <col min="1733" max="1733" width="2.7109375" style="674" customWidth="1"/>
    <col min="1734" max="1734" width="9.85546875" style="674" customWidth="1"/>
    <col min="1735" max="1735" width="54.140625" style="674" customWidth="1"/>
    <col min="1736" max="1736" width="15.7109375" style="674" customWidth="1"/>
    <col min="1737" max="1737" width="13.7109375" style="674" customWidth="1"/>
    <col min="1738" max="1738" width="15.140625" style="674" customWidth="1"/>
    <col min="1739" max="1739" width="14.7109375" style="674" customWidth="1"/>
    <col min="1740" max="1740" width="17.42578125" style="674" customWidth="1"/>
    <col min="1741" max="1741" width="15.140625" style="674" customWidth="1"/>
    <col min="1742" max="1742" width="11.85546875" style="674" customWidth="1"/>
    <col min="1743" max="1743" width="3.85546875" style="674" customWidth="1"/>
    <col min="1744" max="1744" width="19.5703125" style="674" customWidth="1"/>
    <col min="1745" max="1745" width="17.140625" style="674" customWidth="1"/>
    <col min="1746" max="1746" width="17.28515625" style="674" customWidth="1"/>
    <col min="1747" max="1747" width="19.140625" style="674" customWidth="1"/>
    <col min="1748" max="1748" width="17.7109375" style="674" customWidth="1"/>
    <col min="1749" max="1749" width="14.5703125" style="674" bestFit="1" customWidth="1"/>
    <col min="1750" max="1750" width="14.140625" style="674" customWidth="1"/>
    <col min="1751" max="1751" width="13.28515625" style="674" customWidth="1"/>
    <col min="1752" max="1752" width="14.42578125" style="674" customWidth="1"/>
    <col min="1753" max="1753" width="16.7109375" style="674" customWidth="1"/>
    <col min="1754" max="1754" width="16" style="674" customWidth="1"/>
    <col min="1755" max="1755" width="16.140625" style="674" customWidth="1"/>
    <col min="1756" max="1757" width="14.28515625" style="674" customWidth="1"/>
    <col min="1758" max="1758" width="13.85546875" style="674" customWidth="1"/>
    <col min="1759" max="1759" width="13.5703125" style="674" customWidth="1"/>
    <col min="1760" max="1760" width="13.85546875" style="674" customWidth="1"/>
    <col min="1761" max="1762" width="16.140625" style="674" customWidth="1"/>
    <col min="1763" max="1763" width="11.5703125" style="674" customWidth="1"/>
    <col min="1764" max="1764" width="5.28515625" style="674" customWidth="1"/>
    <col min="1765" max="1765" width="18.140625" style="674" customWidth="1"/>
    <col min="1766" max="1766" width="16.85546875" style="674" customWidth="1"/>
    <col min="1767" max="1923" width="11.42578125" style="674" customWidth="1"/>
    <col min="1924" max="1924" width="15.140625" style="674" customWidth="1"/>
    <col min="1925" max="1925" width="60.42578125" style="674" customWidth="1"/>
    <col min="1926" max="1928" width="19.85546875" style="674" customWidth="1"/>
    <col min="1929" max="1929" width="23.5703125" style="674" customWidth="1"/>
    <col min="1930" max="1930" width="20.140625" style="674" customWidth="1"/>
    <col min="1931" max="1931" width="18.7109375" style="674" customWidth="1"/>
    <col min="1932" max="1932" width="14.140625" style="674" customWidth="1"/>
    <col min="1933" max="1933" width="11.5703125" style="674" bestFit="1" customWidth="1"/>
    <col min="1934" max="1988" width="11.42578125" style="674"/>
    <col min="1989" max="1989" width="2.7109375" style="674" customWidth="1"/>
    <col min="1990" max="1990" width="9.85546875" style="674" customWidth="1"/>
    <col min="1991" max="1991" width="54.140625" style="674" customWidth="1"/>
    <col min="1992" max="1992" width="15.7109375" style="674" customWidth="1"/>
    <col min="1993" max="1993" width="13.7109375" style="674" customWidth="1"/>
    <col min="1994" max="1994" width="15.140625" style="674" customWidth="1"/>
    <col min="1995" max="1995" width="14.7109375" style="674" customWidth="1"/>
    <col min="1996" max="1996" width="17.42578125" style="674" customWidth="1"/>
    <col min="1997" max="1997" width="15.140625" style="674" customWidth="1"/>
    <col min="1998" max="1998" width="11.85546875" style="674" customWidth="1"/>
    <col min="1999" max="1999" width="3.85546875" style="674" customWidth="1"/>
    <col min="2000" max="2000" width="19.5703125" style="674" customWidth="1"/>
    <col min="2001" max="2001" width="17.140625" style="674" customWidth="1"/>
    <col min="2002" max="2002" width="17.28515625" style="674" customWidth="1"/>
    <col min="2003" max="2003" width="19.140625" style="674" customWidth="1"/>
    <col min="2004" max="2004" width="17.7109375" style="674" customWidth="1"/>
    <col min="2005" max="2005" width="14.5703125" style="674" bestFit="1" customWidth="1"/>
    <col min="2006" max="2006" width="14.140625" style="674" customWidth="1"/>
    <col min="2007" max="2007" width="13.28515625" style="674" customWidth="1"/>
    <col min="2008" max="2008" width="14.42578125" style="674" customWidth="1"/>
    <col min="2009" max="2009" width="16.7109375" style="674" customWidth="1"/>
    <col min="2010" max="2010" width="16" style="674" customWidth="1"/>
    <col min="2011" max="2011" width="16.140625" style="674" customWidth="1"/>
    <col min="2012" max="2013" width="14.28515625" style="674" customWidth="1"/>
    <col min="2014" max="2014" width="13.85546875" style="674" customWidth="1"/>
    <col min="2015" max="2015" width="13.5703125" style="674" customWidth="1"/>
    <col min="2016" max="2016" width="13.85546875" style="674" customWidth="1"/>
    <col min="2017" max="2018" width="16.140625" style="674" customWidth="1"/>
    <col min="2019" max="2019" width="11.5703125" style="674" customWidth="1"/>
    <col min="2020" max="2020" width="5.28515625" style="674" customWidth="1"/>
    <col min="2021" max="2021" width="18.140625" style="674" customWidth="1"/>
    <col min="2022" max="2022" width="16.85546875" style="674" customWidth="1"/>
    <col min="2023" max="2179" width="11.42578125" style="674" customWidth="1"/>
    <col min="2180" max="2180" width="15.140625" style="674" customWidth="1"/>
    <col min="2181" max="2181" width="60.42578125" style="674" customWidth="1"/>
    <col min="2182" max="2184" width="19.85546875" style="674" customWidth="1"/>
    <col min="2185" max="2185" width="23.5703125" style="674" customWidth="1"/>
    <col min="2186" max="2186" width="20.140625" style="674" customWidth="1"/>
    <col min="2187" max="2187" width="18.7109375" style="674" customWidth="1"/>
    <col min="2188" max="2188" width="14.140625" style="674" customWidth="1"/>
    <col min="2189" max="2189" width="11.5703125" style="674" bestFit="1" customWidth="1"/>
    <col min="2190" max="2244" width="11.42578125" style="674"/>
    <col min="2245" max="2245" width="2.7109375" style="674" customWidth="1"/>
    <col min="2246" max="2246" width="9.85546875" style="674" customWidth="1"/>
    <col min="2247" max="2247" width="54.140625" style="674" customWidth="1"/>
    <col min="2248" max="2248" width="15.7109375" style="674" customWidth="1"/>
    <col min="2249" max="2249" width="13.7109375" style="674" customWidth="1"/>
    <col min="2250" max="2250" width="15.140625" style="674" customWidth="1"/>
    <col min="2251" max="2251" width="14.7109375" style="674" customWidth="1"/>
    <col min="2252" max="2252" width="17.42578125" style="674" customWidth="1"/>
    <col min="2253" max="2253" width="15.140625" style="674" customWidth="1"/>
    <col min="2254" max="2254" width="11.85546875" style="674" customWidth="1"/>
    <col min="2255" max="2255" width="3.85546875" style="674" customWidth="1"/>
    <col min="2256" max="2256" width="19.5703125" style="674" customWidth="1"/>
    <col min="2257" max="2257" width="17.140625" style="674" customWidth="1"/>
    <col min="2258" max="2258" width="17.28515625" style="674" customWidth="1"/>
    <col min="2259" max="2259" width="19.140625" style="674" customWidth="1"/>
    <col min="2260" max="2260" width="17.7109375" style="674" customWidth="1"/>
    <col min="2261" max="2261" width="14.5703125" style="674" bestFit="1" customWidth="1"/>
    <col min="2262" max="2262" width="14.140625" style="674" customWidth="1"/>
    <col min="2263" max="2263" width="13.28515625" style="674" customWidth="1"/>
    <col min="2264" max="2264" width="14.42578125" style="674" customWidth="1"/>
    <col min="2265" max="2265" width="16.7109375" style="674" customWidth="1"/>
    <col min="2266" max="2266" width="16" style="674" customWidth="1"/>
    <col min="2267" max="2267" width="16.140625" style="674" customWidth="1"/>
    <col min="2268" max="2269" width="14.28515625" style="674" customWidth="1"/>
    <col min="2270" max="2270" width="13.85546875" style="674" customWidth="1"/>
    <col min="2271" max="2271" width="13.5703125" style="674" customWidth="1"/>
    <col min="2272" max="2272" width="13.85546875" style="674" customWidth="1"/>
    <col min="2273" max="2274" width="16.140625" style="674" customWidth="1"/>
    <col min="2275" max="2275" width="11.5703125" style="674" customWidth="1"/>
    <col min="2276" max="2276" width="5.28515625" style="674" customWidth="1"/>
    <col min="2277" max="2277" width="18.140625" style="674" customWidth="1"/>
    <col min="2278" max="2278" width="16.85546875" style="674" customWidth="1"/>
    <col min="2279" max="2435" width="11.42578125" style="674" customWidth="1"/>
    <col min="2436" max="2436" width="15.140625" style="674" customWidth="1"/>
    <col min="2437" max="2437" width="60.42578125" style="674" customWidth="1"/>
    <col min="2438" max="2440" width="19.85546875" style="674" customWidth="1"/>
    <col min="2441" max="2441" width="23.5703125" style="674" customWidth="1"/>
    <col min="2442" max="2442" width="20.140625" style="674" customWidth="1"/>
    <col min="2443" max="2443" width="18.7109375" style="674" customWidth="1"/>
    <col min="2444" max="2444" width="14.140625" style="674" customWidth="1"/>
    <col min="2445" max="2445" width="11.5703125" style="674" bestFit="1" customWidth="1"/>
    <col min="2446" max="2500" width="11.42578125" style="674"/>
    <col min="2501" max="2501" width="2.7109375" style="674" customWidth="1"/>
    <col min="2502" max="2502" width="9.85546875" style="674" customWidth="1"/>
    <col min="2503" max="2503" width="54.140625" style="674" customWidth="1"/>
    <col min="2504" max="2504" width="15.7109375" style="674" customWidth="1"/>
    <col min="2505" max="2505" width="13.7109375" style="674" customWidth="1"/>
    <col min="2506" max="2506" width="15.140625" style="674" customWidth="1"/>
    <col min="2507" max="2507" width="14.7109375" style="674" customWidth="1"/>
    <col min="2508" max="2508" width="17.42578125" style="674" customWidth="1"/>
    <col min="2509" max="2509" width="15.140625" style="674" customWidth="1"/>
    <col min="2510" max="2510" width="11.85546875" style="674" customWidth="1"/>
    <col min="2511" max="2511" width="3.85546875" style="674" customWidth="1"/>
    <col min="2512" max="2512" width="19.5703125" style="674" customWidth="1"/>
    <col min="2513" max="2513" width="17.140625" style="674" customWidth="1"/>
    <col min="2514" max="2514" width="17.28515625" style="674" customWidth="1"/>
    <col min="2515" max="2515" width="19.140625" style="674" customWidth="1"/>
    <col min="2516" max="2516" width="17.7109375" style="674" customWidth="1"/>
    <col min="2517" max="2517" width="14.5703125" style="674" bestFit="1" customWidth="1"/>
    <col min="2518" max="2518" width="14.140625" style="674" customWidth="1"/>
    <col min="2519" max="2519" width="13.28515625" style="674" customWidth="1"/>
    <col min="2520" max="2520" width="14.42578125" style="674" customWidth="1"/>
    <col min="2521" max="2521" width="16.7109375" style="674" customWidth="1"/>
    <col min="2522" max="2522" width="16" style="674" customWidth="1"/>
    <col min="2523" max="2523" width="16.140625" style="674" customWidth="1"/>
    <col min="2524" max="2525" width="14.28515625" style="674" customWidth="1"/>
    <col min="2526" max="2526" width="13.85546875" style="674" customWidth="1"/>
    <col min="2527" max="2527" width="13.5703125" style="674" customWidth="1"/>
    <col min="2528" max="2528" width="13.85546875" style="674" customWidth="1"/>
    <col min="2529" max="2530" width="16.140625" style="674" customWidth="1"/>
    <col min="2531" max="2531" width="11.5703125" style="674" customWidth="1"/>
    <col min="2532" max="2532" width="5.28515625" style="674" customWidth="1"/>
    <col min="2533" max="2533" width="18.140625" style="674" customWidth="1"/>
    <col min="2534" max="2534" width="16.85546875" style="674" customWidth="1"/>
    <col min="2535" max="2691" width="11.42578125" style="674" customWidth="1"/>
    <col min="2692" max="2692" width="15.140625" style="674" customWidth="1"/>
    <col min="2693" max="2693" width="60.42578125" style="674" customWidth="1"/>
    <col min="2694" max="2696" width="19.85546875" style="674" customWidth="1"/>
    <col min="2697" max="2697" width="23.5703125" style="674" customWidth="1"/>
    <col min="2698" max="2698" width="20.140625" style="674" customWidth="1"/>
    <col min="2699" max="2699" width="18.7109375" style="674" customWidth="1"/>
    <col min="2700" max="2700" width="14.140625" style="674" customWidth="1"/>
    <col min="2701" max="2701" width="11.5703125" style="674" bestFit="1" customWidth="1"/>
    <col min="2702" max="2756" width="11.42578125" style="674"/>
    <col min="2757" max="2757" width="2.7109375" style="674" customWidth="1"/>
    <col min="2758" max="2758" width="9.85546875" style="674" customWidth="1"/>
    <col min="2759" max="2759" width="54.140625" style="674" customWidth="1"/>
    <col min="2760" max="2760" width="15.7109375" style="674" customWidth="1"/>
    <col min="2761" max="2761" width="13.7109375" style="674" customWidth="1"/>
    <col min="2762" max="2762" width="15.140625" style="674" customWidth="1"/>
    <col min="2763" max="2763" width="14.7109375" style="674" customWidth="1"/>
    <col min="2764" max="2764" width="17.42578125" style="674" customWidth="1"/>
    <col min="2765" max="2765" width="15.140625" style="674" customWidth="1"/>
    <col min="2766" max="2766" width="11.85546875" style="674" customWidth="1"/>
    <col min="2767" max="2767" width="3.85546875" style="674" customWidth="1"/>
    <col min="2768" max="2768" width="19.5703125" style="674" customWidth="1"/>
    <col min="2769" max="2769" width="17.140625" style="674" customWidth="1"/>
    <col min="2770" max="2770" width="17.28515625" style="674" customWidth="1"/>
    <col min="2771" max="2771" width="19.140625" style="674" customWidth="1"/>
    <col min="2772" max="2772" width="17.7109375" style="674" customWidth="1"/>
    <col min="2773" max="2773" width="14.5703125" style="674" bestFit="1" customWidth="1"/>
    <col min="2774" max="2774" width="14.140625" style="674" customWidth="1"/>
    <col min="2775" max="2775" width="13.28515625" style="674" customWidth="1"/>
    <col min="2776" max="2776" width="14.42578125" style="674" customWidth="1"/>
    <col min="2777" max="2777" width="16.7109375" style="674" customWidth="1"/>
    <col min="2778" max="2778" width="16" style="674" customWidth="1"/>
    <col min="2779" max="2779" width="16.140625" style="674" customWidth="1"/>
    <col min="2780" max="2781" width="14.28515625" style="674" customWidth="1"/>
    <col min="2782" max="2782" width="13.85546875" style="674" customWidth="1"/>
    <col min="2783" max="2783" width="13.5703125" style="674" customWidth="1"/>
    <col min="2784" max="2784" width="13.85546875" style="674" customWidth="1"/>
    <col min="2785" max="2786" width="16.140625" style="674" customWidth="1"/>
    <col min="2787" max="2787" width="11.5703125" style="674" customWidth="1"/>
    <col min="2788" max="2788" width="5.28515625" style="674" customWidth="1"/>
    <col min="2789" max="2789" width="18.140625" style="674" customWidth="1"/>
    <col min="2790" max="2790" width="16.85546875" style="674" customWidth="1"/>
    <col min="2791" max="2947" width="11.42578125" style="674" customWidth="1"/>
    <col min="2948" max="2948" width="15.140625" style="674" customWidth="1"/>
    <col min="2949" max="2949" width="60.42578125" style="674" customWidth="1"/>
    <col min="2950" max="2952" width="19.85546875" style="674" customWidth="1"/>
    <col min="2953" max="2953" width="23.5703125" style="674" customWidth="1"/>
    <col min="2954" max="2954" width="20.140625" style="674" customWidth="1"/>
    <col min="2955" max="2955" width="18.7109375" style="674" customWidth="1"/>
    <col min="2956" max="2956" width="14.140625" style="674" customWidth="1"/>
    <col min="2957" max="2957" width="11.5703125" style="674" bestFit="1" customWidth="1"/>
    <col min="2958" max="3012" width="11.42578125" style="674"/>
    <col min="3013" max="3013" width="2.7109375" style="674" customWidth="1"/>
    <col min="3014" max="3014" width="9.85546875" style="674" customWidth="1"/>
    <col min="3015" max="3015" width="54.140625" style="674" customWidth="1"/>
    <col min="3016" max="3016" width="15.7109375" style="674" customWidth="1"/>
    <col min="3017" max="3017" width="13.7109375" style="674" customWidth="1"/>
    <col min="3018" max="3018" width="15.140625" style="674" customWidth="1"/>
    <col min="3019" max="3019" width="14.7109375" style="674" customWidth="1"/>
    <col min="3020" max="3020" width="17.42578125" style="674" customWidth="1"/>
    <col min="3021" max="3021" width="15.140625" style="674" customWidth="1"/>
    <col min="3022" max="3022" width="11.85546875" style="674" customWidth="1"/>
    <col min="3023" max="3023" width="3.85546875" style="674" customWidth="1"/>
    <col min="3024" max="3024" width="19.5703125" style="674" customWidth="1"/>
    <col min="3025" max="3025" width="17.140625" style="674" customWidth="1"/>
    <col min="3026" max="3026" width="17.28515625" style="674" customWidth="1"/>
    <col min="3027" max="3027" width="19.140625" style="674" customWidth="1"/>
    <col min="3028" max="3028" width="17.7109375" style="674" customWidth="1"/>
    <col min="3029" max="3029" width="14.5703125" style="674" bestFit="1" customWidth="1"/>
    <col min="3030" max="3030" width="14.140625" style="674" customWidth="1"/>
    <col min="3031" max="3031" width="13.28515625" style="674" customWidth="1"/>
    <col min="3032" max="3032" width="14.42578125" style="674" customWidth="1"/>
    <col min="3033" max="3033" width="16.7109375" style="674" customWidth="1"/>
    <col min="3034" max="3034" width="16" style="674" customWidth="1"/>
    <col min="3035" max="3035" width="16.140625" style="674" customWidth="1"/>
    <col min="3036" max="3037" width="14.28515625" style="674" customWidth="1"/>
    <col min="3038" max="3038" width="13.85546875" style="674" customWidth="1"/>
    <col min="3039" max="3039" width="13.5703125" style="674" customWidth="1"/>
    <col min="3040" max="3040" width="13.85546875" style="674" customWidth="1"/>
    <col min="3041" max="3042" width="16.140625" style="674" customWidth="1"/>
    <col min="3043" max="3043" width="11.5703125" style="674" customWidth="1"/>
    <col min="3044" max="3044" width="5.28515625" style="674" customWidth="1"/>
    <col min="3045" max="3045" width="18.140625" style="674" customWidth="1"/>
    <col min="3046" max="3046" width="16.85546875" style="674" customWidth="1"/>
    <col min="3047" max="3203" width="11.42578125" style="674" customWidth="1"/>
    <col min="3204" max="3204" width="15.140625" style="674" customWidth="1"/>
    <col min="3205" max="3205" width="60.42578125" style="674" customWidth="1"/>
    <col min="3206" max="3208" width="19.85546875" style="674" customWidth="1"/>
    <col min="3209" max="3209" width="23.5703125" style="674" customWidth="1"/>
    <col min="3210" max="3210" width="20.140625" style="674" customWidth="1"/>
    <col min="3211" max="3211" width="18.7109375" style="674" customWidth="1"/>
    <col min="3212" max="3212" width="14.140625" style="674" customWidth="1"/>
    <col min="3213" max="3213" width="11.5703125" style="674" bestFit="1" customWidth="1"/>
    <col min="3214" max="3268" width="11.42578125" style="674"/>
    <col min="3269" max="3269" width="2.7109375" style="674" customWidth="1"/>
    <col min="3270" max="3270" width="9.85546875" style="674" customWidth="1"/>
    <col min="3271" max="3271" width="54.140625" style="674" customWidth="1"/>
    <col min="3272" max="3272" width="15.7109375" style="674" customWidth="1"/>
    <col min="3273" max="3273" width="13.7109375" style="674" customWidth="1"/>
    <col min="3274" max="3274" width="15.140625" style="674" customWidth="1"/>
    <col min="3275" max="3275" width="14.7109375" style="674" customWidth="1"/>
    <col min="3276" max="3276" width="17.42578125" style="674" customWidth="1"/>
    <col min="3277" max="3277" width="15.140625" style="674" customWidth="1"/>
    <col min="3278" max="3278" width="11.85546875" style="674" customWidth="1"/>
    <col min="3279" max="3279" width="3.85546875" style="674" customWidth="1"/>
    <col min="3280" max="3280" width="19.5703125" style="674" customWidth="1"/>
    <col min="3281" max="3281" width="17.140625" style="674" customWidth="1"/>
    <col min="3282" max="3282" width="17.28515625" style="674" customWidth="1"/>
    <col min="3283" max="3283" width="19.140625" style="674" customWidth="1"/>
    <col min="3284" max="3284" width="17.7109375" style="674" customWidth="1"/>
    <col min="3285" max="3285" width="14.5703125" style="674" bestFit="1" customWidth="1"/>
    <col min="3286" max="3286" width="14.140625" style="674" customWidth="1"/>
    <col min="3287" max="3287" width="13.28515625" style="674" customWidth="1"/>
    <col min="3288" max="3288" width="14.42578125" style="674" customWidth="1"/>
    <col min="3289" max="3289" width="16.7109375" style="674" customWidth="1"/>
    <col min="3290" max="3290" width="16" style="674" customWidth="1"/>
    <col min="3291" max="3291" width="16.140625" style="674" customWidth="1"/>
    <col min="3292" max="3293" width="14.28515625" style="674" customWidth="1"/>
    <col min="3294" max="3294" width="13.85546875" style="674" customWidth="1"/>
    <col min="3295" max="3295" width="13.5703125" style="674" customWidth="1"/>
    <col min="3296" max="3296" width="13.85546875" style="674" customWidth="1"/>
    <col min="3297" max="3298" width="16.140625" style="674" customWidth="1"/>
    <col min="3299" max="3299" width="11.5703125" style="674" customWidth="1"/>
    <col min="3300" max="3300" width="5.28515625" style="674" customWidth="1"/>
    <col min="3301" max="3301" width="18.140625" style="674" customWidth="1"/>
    <col min="3302" max="3302" width="16.85546875" style="674" customWidth="1"/>
    <col min="3303" max="3459" width="11.42578125" style="674" customWidth="1"/>
    <col min="3460" max="3460" width="15.140625" style="674" customWidth="1"/>
    <col min="3461" max="3461" width="60.42578125" style="674" customWidth="1"/>
    <col min="3462" max="3464" width="19.85546875" style="674" customWidth="1"/>
    <col min="3465" max="3465" width="23.5703125" style="674" customWidth="1"/>
    <col min="3466" max="3466" width="20.140625" style="674" customWidth="1"/>
    <col min="3467" max="3467" width="18.7109375" style="674" customWidth="1"/>
    <col min="3468" max="3468" width="14.140625" style="674" customWidth="1"/>
    <col min="3469" max="3469" width="11.5703125" style="674" bestFit="1" customWidth="1"/>
    <col min="3470" max="3524" width="11.42578125" style="674"/>
    <col min="3525" max="3525" width="2.7109375" style="674" customWidth="1"/>
    <col min="3526" max="3526" width="9.85546875" style="674" customWidth="1"/>
    <col min="3527" max="3527" width="54.140625" style="674" customWidth="1"/>
    <col min="3528" max="3528" width="15.7109375" style="674" customWidth="1"/>
    <col min="3529" max="3529" width="13.7109375" style="674" customWidth="1"/>
    <col min="3530" max="3530" width="15.140625" style="674" customWidth="1"/>
    <col min="3531" max="3531" width="14.7109375" style="674" customWidth="1"/>
    <col min="3532" max="3532" width="17.42578125" style="674" customWidth="1"/>
    <col min="3533" max="3533" width="15.140625" style="674" customWidth="1"/>
    <col min="3534" max="3534" width="11.85546875" style="674" customWidth="1"/>
    <col min="3535" max="3535" width="3.85546875" style="674" customWidth="1"/>
    <col min="3536" max="3536" width="19.5703125" style="674" customWidth="1"/>
    <col min="3537" max="3537" width="17.140625" style="674" customWidth="1"/>
    <col min="3538" max="3538" width="17.28515625" style="674" customWidth="1"/>
    <col min="3539" max="3539" width="19.140625" style="674" customWidth="1"/>
    <col min="3540" max="3540" width="17.7109375" style="674" customWidth="1"/>
    <col min="3541" max="3541" width="14.5703125" style="674" bestFit="1" customWidth="1"/>
    <col min="3542" max="3542" width="14.140625" style="674" customWidth="1"/>
    <col min="3543" max="3543" width="13.28515625" style="674" customWidth="1"/>
    <col min="3544" max="3544" width="14.42578125" style="674" customWidth="1"/>
    <col min="3545" max="3545" width="16.7109375" style="674" customWidth="1"/>
    <col min="3546" max="3546" width="16" style="674" customWidth="1"/>
    <col min="3547" max="3547" width="16.140625" style="674" customWidth="1"/>
    <col min="3548" max="3549" width="14.28515625" style="674" customWidth="1"/>
    <col min="3550" max="3550" width="13.85546875" style="674" customWidth="1"/>
    <col min="3551" max="3551" width="13.5703125" style="674" customWidth="1"/>
    <col min="3552" max="3552" width="13.85546875" style="674" customWidth="1"/>
    <col min="3553" max="3554" width="16.140625" style="674" customWidth="1"/>
    <col min="3555" max="3555" width="11.5703125" style="674" customWidth="1"/>
    <col min="3556" max="3556" width="5.28515625" style="674" customWidth="1"/>
    <col min="3557" max="3557" width="18.140625" style="674" customWidth="1"/>
    <col min="3558" max="3558" width="16.85546875" style="674" customWidth="1"/>
    <col min="3559" max="3715" width="11.42578125" style="674" customWidth="1"/>
    <col min="3716" max="3716" width="15.140625" style="674" customWidth="1"/>
    <col min="3717" max="3717" width="60.42578125" style="674" customWidth="1"/>
    <col min="3718" max="3720" width="19.85546875" style="674" customWidth="1"/>
    <col min="3721" max="3721" width="23.5703125" style="674" customWidth="1"/>
    <col min="3722" max="3722" width="20.140625" style="674" customWidth="1"/>
    <col min="3723" max="3723" width="18.7109375" style="674" customWidth="1"/>
    <col min="3724" max="3724" width="14.140625" style="674" customWidth="1"/>
    <col min="3725" max="3725" width="11.5703125" style="674" bestFit="1" customWidth="1"/>
    <col min="3726" max="3780" width="11.42578125" style="674"/>
    <col min="3781" max="3781" width="2.7109375" style="674" customWidth="1"/>
    <col min="3782" max="3782" width="9.85546875" style="674" customWidth="1"/>
    <col min="3783" max="3783" width="54.140625" style="674" customWidth="1"/>
    <col min="3784" max="3784" width="15.7109375" style="674" customWidth="1"/>
    <col min="3785" max="3785" width="13.7109375" style="674" customWidth="1"/>
    <col min="3786" max="3786" width="15.140625" style="674" customWidth="1"/>
    <col min="3787" max="3787" width="14.7109375" style="674" customWidth="1"/>
    <col min="3788" max="3788" width="17.42578125" style="674" customWidth="1"/>
    <col min="3789" max="3789" width="15.140625" style="674" customWidth="1"/>
    <col min="3790" max="3790" width="11.85546875" style="674" customWidth="1"/>
    <col min="3791" max="3791" width="3.85546875" style="674" customWidth="1"/>
    <col min="3792" max="3792" width="19.5703125" style="674" customWidth="1"/>
    <col min="3793" max="3793" width="17.140625" style="674" customWidth="1"/>
    <col min="3794" max="3794" width="17.28515625" style="674" customWidth="1"/>
    <col min="3795" max="3795" width="19.140625" style="674" customWidth="1"/>
    <col min="3796" max="3796" width="17.7109375" style="674" customWidth="1"/>
    <col min="3797" max="3797" width="14.5703125" style="674" bestFit="1" customWidth="1"/>
    <col min="3798" max="3798" width="14.140625" style="674" customWidth="1"/>
    <col min="3799" max="3799" width="13.28515625" style="674" customWidth="1"/>
    <col min="3800" max="3800" width="14.42578125" style="674" customWidth="1"/>
    <col min="3801" max="3801" width="16.7109375" style="674" customWidth="1"/>
    <col min="3802" max="3802" width="16" style="674" customWidth="1"/>
    <col min="3803" max="3803" width="16.140625" style="674" customWidth="1"/>
    <col min="3804" max="3805" width="14.28515625" style="674" customWidth="1"/>
    <col min="3806" max="3806" width="13.85546875" style="674" customWidth="1"/>
    <col min="3807" max="3807" width="13.5703125" style="674" customWidth="1"/>
    <col min="3808" max="3808" width="13.85546875" style="674" customWidth="1"/>
    <col min="3809" max="3810" width="16.140625" style="674" customWidth="1"/>
    <col min="3811" max="3811" width="11.5703125" style="674" customWidth="1"/>
    <col min="3812" max="3812" width="5.28515625" style="674" customWidth="1"/>
    <col min="3813" max="3813" width="18.140625" style="674" customWidth="1"/>
    <col min="3814" max="3814" width="16.85546875" style="674" customWidth="1"/>
    <col min="3815" max="3971" width="11.42578125" style="674" customWidth="1"/>
    <col min="3972" max="3972" width="15.140625" style="674" customWidth="1"/>
    <col min="3973" max="3973" width="60.42578125" style="674" customWidth="1"/>
    <col min="3974" max="3976" width="19.85546875" style="674" customWidth="1"/>
    <col min="3977" max="3977" width="23.5703125" style="674" customWidth="1"/>
    <col min="3978" max="3978" width="20.140625" style="674" customWidth="1"/>
    <col min="3979" max="3979" width="18.7109375" style="674" customWidth="1"/>
    <col min="3980" max="3980" width="14.140625" style="674" customWidth="1"/>
    <col min="3981" max="3981" width="11.5703125" style="674" bestFit="1" customWidth="1"/>
    <col min="3982" max="4036" width="11.42578125" style="674"/>
    <col min="4037" max="4037" width="2.7109375" style="674" customWidth="1"/>
    <col min="4038" max="4038" width="9.85546875" style="674" customWidth="1"/>
    <col min="4039" max="4039" width="54.140625" style="674" customWidth="1"/>
    <col min="4040" max="4040" width="15.7109375" style="674" customWidth="1"/>
    <col min="4041" max="4041" width="13.7109375" style="674" customWidth="1"/>
    <col min="4042" max="4042" width="15.140625" style="674" customWidth="1"/>
    <col min="4043" max="4043" width="14.7109375" style="674" customWidth="1"/>
    <col min="4044" max="4044" width="17.42578125" style="674" customWidth="1"/>
    <col min="4045" max="4045" width="15.140625" style="674" customWidth="1"/>
    <col min="4046" max="4046" width="11.85546875" style="674" customWidth="1"/>
    <col min="4047" max="4047" width="3.85546875" style="674" customWidth="1"/>
    <col min="4048" max="4048" width="19.5703125" style="674" customWidth="1"/>
    <col min="4049" max="4049" width="17.140625" style="674" customWidth="1"/>
    <col min="4050" max="4050" width="17.28515625" style="674" customWidth="1"/>
    <col min="4051" max="4051" width="19.140625" style="674" customWidth="1"/>
    <col min="4052" max="4052" width="17.7109375" style="674" customWidth="1"/>
    <col min="4053" max="4053" width="14.5703125" style="674" bestFit="1" customWidth="1"/>
    <col min="4054" max="4054" width="14.140625" style="674" customWidth="1"/>
    <col min="4055" max="4055" width="13.28515625" style="674" customWidth="1"/>
    <col min="4056" max="4056" width="14.42578125" style="674" customWidth="1"/>
    <col min="4057" max="4057" width="16.7109375" style="674" customWidth="1"/>
    <col min="4058" max="4058" width="16" style="674" customWidth="1"/>
    <col min="4059" max="4059" width="16.140625" style="674" customWidth="1"/>
    <col min="4060" max="4061" width="14.28515625" style="674" customWidth="1"/>
    <col min="4062" max="4062" width="13.85546875" style="674" customWidth="1"/>
    <col min="4063" max="4063" width="13.5703125" style="674" customWidth="1"/>
    <col min="4064" max="4064" width="13.85546875" style="674" customWidth="1"/>
    <col min="4065" max="4066" width="16.140625" style="674" customWidth="1"/>
    <col min="4067" max="4067" width="11.5703125" style="674" customWidth="1"/>
    <col min="4068" max="4068" width="5.28515625" style="674" customWidth="1"/>
    <col min="4069" max="4069" width="18.140625" style="674" customWidth="1"/>
    <col min="4070" max="4070" width="16.85546875" style="674" customWidth="1"/>
    <col min="4071" max="4227" width="11.42578125" style="674" customWidth="1"/>
    <col min="4228" max="4228" width="15.140625" style="674" customWidth="1"/>
    <col min="4229" max="4229" width="60.42578125" style="674" customWidth="1"/>
    <col min="4230" max="4232" width="19.85546875" style="674" customWidth="1"/>
    <col min="4233" max="4233" width="23.5703125" style="674" customWidth="1"/>
    <col min="4234" max="4234" width="20.140625" style="674" customWidth="1"/>
    <col min="4235" max="4235" width="18.7109375" style="674" customWidth="1"/>
    <col min="4236" max="4236" width="14.140625" style="674" customWidth="1"/>
    <col min="4237" max="4237" width="11.5703125" style="674" bestFit="1" customWidth="1"/>
    <col min="4238" max="4292" width="11.42578125" style="674"/>
    <col min="4293" max="4293" width="2.7109375" style="674" customWidth="1"/>
    <col min="4294" max="4294" width="9.85546875" style="674" customWidth="1"/>
    <col min="4295" max="4295" width="54.140625" style="674" customWidth="1"/>
    <col min="4296" max="4296" width="15.7109375" style="674" customWidth="1"/>
    <col min="4297" max="4297" width="13.7109375" style="674" customWidth="1"/>
    <col min="4298" max="4298" width="15.140625" style="674" customWidth="1"/>
    <col min="4299" max="4299" width="14.7109375" style="674" customWidth="1"/>
    <col min="4300" max="4300" width="17.42578125" style="674" customWidth="1"/>
    <col min="4301" max="4301" width="15.140625" style="674" customWidth="1"/>
    <col min="4302" max="4302" width="11.85546875" style="674" customWidth="1"/>
    <col min="4303" max="4303" width="3.85546875" style="674" customWidth="1"/>
    <col min="4304" max="4304" width="19.5703125" style="674" customWidth="1"/>
    <col min="4305" max="4305" width="17.140625" style="674" customWidth="1"/>
    <col min="4306" max="4306" width="17.28515625" style="674" customWidth="1"/>
    <col min="4307" max="4307" width="19.140625" style="674" customWidth="1"/>
    <col min="4308" max="4308" width="17.7109375" style="674" customWidth="1"/>
    <col min="4309" max="4309" width="14.5703125" style="674" bestFit="1" customWidth="1"/>
    <col min="4310" max="4310" width="14.140625" style="674" customWidth="1"/>
    <col min="4311" max="4311" width="13.28515625" style="674" customWidth="1"/>
    <col min="4312" max="4312" width="14.42578125" style="674" customWidth="1"/>
    <col min="4313" max="4313" width="16.7109375" style="674" customWidth="1"/>
    <col min="4314" max="4314" width="16" style="674" customWidth="1"/>
    <col min="4315" max="4315" width="16.140625" style="674" customWidth="1"/>
    <col min="4316" max="4317" width="14.28515625" style="674" customWidth="1"/>
    <col min="4318" max="4318" width="13.85546875" style="674" customWidth="1"/>
    <col min="4319" max="4319" width="13.5703125" style="674" customWidth="1"/>
    <col min="4320" max="4320" width="13.85546875" style="674" customWidth="1"/>
    <col min="4321" max="4322" width="16.140625" style="674" customWidth="1"/>
    <col min="4323" max="4323" width="11.5703125" style="674" customWidth="1"/>
    <col min="4324" max="4324" width="5.28515625" style="674" customWidth="1"/>
    <col min="4325" max="4325" width="18.140625" style="674" customWidth="1"/>
    <col min="4326" max="4326" width="16.85546875" style="674" customWidth="1"/>
    <col min="4327" max="4483" width="11.42578125" style="674" customWidth="1"/>
    <col min="4484" max="4484" width="15.140625" style="674" customWidth="1"/>
    <col min="4485" max="4485" width="60.42578125" style="674" customWidth="1"/>
    <col min="4486" max="4488" width="19.85546875" style="674" customWidth="1"/>
    <col min="4489" max="4489" width="23.5703125" style="674" customWidth="1"/>
    <col min="4490" max="4490" width="20.140625" style="674" customWidth="1"/>
    <col min="4491" max="4491" width="18.7109375" style="674" customWidth="1"/>
    <col min="4492" max="4492" width="14.140625" style="674" customWidth="1"/>
    <col min="4493" max="4493" width="11.5703125" style="674" bestFit="1" customWidth="1"/>
    <col min="4494" max="4548" width="11.42578125" style="674"/>
    <col min="4549" max="4549" width="2.7109375" style="674" customWidth="1"/>
    <col min="4550" max="4550" width="9.85546875" style="674" customWidth="1"/>
    <col min="4551" max="4551" width="54.140625" style="674" customWidth="1"/>
    <col min="4552" max="4552" width="15.7109375" style="674" customWidth="1"/>
    <col min="4553" max="4553" width="13.7109375" style="674" customWidth="1"/>
    <col min="4554" max="4554" width="15.140625" style="674" customWidth="1"/>
    <col min="4555" max="4555" width="14.7109375" style="674" customWidth="1"/>
    <col min="4556" max="4556" width="17.42578125" style="674" customWidth="1"/>
    <col min="4557" max="4557" width="15.140625" style="674" customWidth="1"/>
    <col min="4558" max="4558" width="11.85546875" style="674" customWidth="1"/>
    <col min="4559" max="4559" width="3.85546875" style="674" customWidth="1"/>
    <col min="4560" max="4560" width="19.5703125" style="674" customWidth="1"/>
    <col min="4561" max="4561" width="17.140625" style="674" customWidth="1"/>
    <col min="4562" max="4562" width="17.28515625" style="674" customWidth="1"/>
    <col min="4563" max="4563" width="19.140625" style="674" customWidth="1"/>
    <col min="4564" max="4564" width="17.7109375" style="674" customWidth="1"/>
    <col min="4565" max="4565" width="14.5703125" style="674" bestFit="1" customWidth="1"/>
    <col min="4566" max="4566" width="14.140625" style="674" customWidth="1"/>
    <col min="4567" max="4567" width="13.28515625" style="674" customWidth="1"/>
    <col min="4568" max="4568" width="14.42578125" style="674" customWidth="1"/>
    <col min="4569" max="4569" width="16.7109375" style="674" customWidth="1"/>
    <col min="4570" max="4570" width="16" style="674" customWidth="1"/>
    <col min="4571" max="4571" width="16.140625" style="674" customWidth="1"/>
    <col min="4572" max="4573" width="14.28515625" style="674" customWidth="1"/>
    <col min="4574" max="4574" width="13.85546875" style="674" customWidth="1"/>
    <col min="4575" max="4575" width="13.5703125" style="674" customWidth="1"/>
    <col min="4576" max="4576" width="13.85546875" style="674" customWidth="1"/>
    <col min="4577" max="4578" width="16.140625" style="674" customWidth="1"/>
    <col min="4579" max="4579" width="11.5703125" style="674" customWidth="1"/>
    <col min="4580" max="4580" width="5.28515625" style="674" customWidth="1"/>
    <col min="4581" max="4581" width="18.140625" style="674" customWidth="1"/>
    <col min="4582" max="4582" width="16.85546875" style="674" customWidth="1"/>
    <col min="4583" max="4739" width="11.42578125" style="674" customWidth="1"/>
    <col min="4740" max="4740" width="15.140625" style="674" customWidth="1"/>
    <col min="4741" max="4741" width="60.42578125" style="674" customWidth="1"/>
    <col min="4742" max="4744" width="19.85546875" style="674" customWidth="1"/>
    <col min="4745" max="4745" width="23.5703125" style="674" customWidth="1"/>
    <col min="4746" max="4746" width="20.140625" style="674" customWidth="1"/>
    <col min="4747" max="4747" width="18.7109375" style="674" customWidth="1"/>
    <col min="4748" max="4748" width="14.140625" style="674" customWidth="1"/>
    <col min="4749" max="4749" width="11.5703125" style="674" bestFit="1" customWidth="1"/>
    <col min="4750" max="4804" width="11.42578125" style="674"/>
    <col min="4805" max="4805" width="2.7109375" style="674" customWidth="1"/>
    <col min="4806" max="4806" width="9.85546875" style="674" customWidth="1"/>
    <col min="4807" max="4807" width="54.140625" style="674" customWidth="1"/>
    <col min="4808" max="4808" width="15.7109375" style="674" customWidth="1"/>
    <col min="4809" max="4809" width="13.7109375" style="674" customWidth="1"/>
    <col min="4810" max="4810" width="15.140625" style="674" customWidth="1"/>
    <col min="4811" max="4811" width="14.7109375" style="674" customWidth="1"/>
    <col min="4812" max="4812" width="17.42578125" style="674" customWidth="1"/>
    <col min="4813" max="4813" width="15.140625" style="674" customWidth="1"/>
    <col min="4814" max="4814" width="11.85546875" style="674" customWidth="1"/>
    <col min="4815" max="4815" width="3.85546875" style="674" customWidth="1"/>
    <col min="4816" max="4816" width="19.5703125" style="674" customWidth="1"/>
    <col min="4817" max="4817" width="17.140625" style="674" customWidth="1"/>
    <col min="4818" max="4818" width="17.28515625" style="674" customWidth="1"/>
    <col min="4819" max="4819" width="19.140625" style="674" customWidth="1"/>
    <col min="4820" max="4820" width="17.7109375" style="674" customWidth="1"/>
    <col min="4821" max="4821" width="14.5703125" style="674" bestFit="1" customWidth="1"/>
    <col min="4822" max="4822" width="14.140625" style="674" customWidth="1"/>
    <col min="4823" max="4823" width="13.28515625" style="674" customWidth="1"/>
    <col min="4824" max="4824" width="14.42578125" style="674" customWidth="1"/>
    <col min="4825" max="4825" width="16.7109375" style="674" customWidth="1"/>
    <col min="4826" max="4826" width="16" style="674" customWidth="1"/>
    <col min="4827" max="4827" width="16.140625" style="674" customWidth="1"/>
    <col min="4828" max="4829" width="14.28515625" style="674" customWidth="1"/>
    <col min="4830" max="4830" width="13.85546875" style="674" customWidth="1"/>
    <col min="4831" max="4831" width="13.5703125" style="674" customWidth="1"/>
    <col min="4832" max="4832" width="13.85546875" style="674" customWidth="1"/>
    <col min="4833" max="4834" width="16.140625" style="674" customWidth="1"/>
    <col min="4835" max="4835" width="11.5703125" style="674" customWidth="1"/>
    <col min="4836" max="4836" width="5.28515625" style="674" customWidth="1"/>
    <col min="4837" max="4837" width="18.140625" style="674" customWidth="1"/>
    <col min="4838" max="4838" width="16.85546875" style="674" customWidth="1"/>
    <col min="4839" max="4995" width="11.42578125" style="674" customWidth="1"/>
    <col min="4996" max="4996" width="15.140625" style="674" customWidth="1"/>
    <col min="4997" max="4997" width="60.42578125" style="674" customWidth="1"/>
    <col min="4998" max="5000" width="19.85546875" style="674" customWidth="1"/>
    <col min="5001" max="5001" width="23.5703125" style="674" customWidth="1"/>
    <col min="5002" max="5002" width="20.140625" style="674" customWidth="1"/>
    <col min="5003" max="5003" width="18.7109375" style="674" customWidth="1"/>
    <col min="5004" max="5004" width="14.140625" style="674" customWidth="1"/>
    <col min="5005" max="5005" width="11.5703125" style="674" bestFit="1" customWidth="1"/>
    <col min="5006" max="5060" width="11.42578125" style="674"/>
    <col min="5061" max="5061" width="2.7109375" style="674" customWidth="1"/>
    <col min="5062" max="5062" width="9.85546875" style="674" customWidth="1"/>
    <col min="5063" max="5063" width="54.140625" style="674" customWidth="1"/>
    <col min="5064" max="5064" width="15.7109375" style="674" customWidth="1"/>
    <col min="5065" max="5065" width="13.7109375" style="674" customWidth="1"/>
    <col min="5066" max="5066" width="15.140625" style="674" customWidth="1"/>
    <col min="5067" max="5067" width="14.7109375" style="674" customWidth="1"/>
    <col min="5068" max="5068" width="17.42578125" style="674" customWidth="1"/>
    <col min="5069" max="5069" width="15.140625" style="674" customWidth="1"/>
    <col min="5070" max="5070" width="11.85546875" style="674" customWidth="1"/>
    <col min="5071" max="5071" width="3.85546875" style="674" customWidth="1"/>
    <col min="5072" max="5072" width="19.5703125" style="674" customWidth="1"/>
    <col min="5073" max="5073" width="17.140625" style="674" customWidth="1"/>
    <col min="5074" max="5074" width="17.28515625" style="674" customWidth="1"/>
    <col min="5075" max="5075" width="19.140625" style="674" customWidth="1"/>
    <col min="5076" max="5076" width="17.7109375" style="674" customWidth="1"/>
    <col min="5077" max="5077" width="14.5703125" style="674" bestFit="1" customWidth="1"/>
    <col min="5078" max="5078" width="14.140625" style="674" customWidth="1"/>
    <col min="5079" max="5079" width="13.28515625" style="674" customWidth="1"/>
    <col min="5080" max="5080" width="14.42578125" style="674" customWidth="1"/>
    <col min="5081" max="5081" width="16.7109375" style="674" customWidth="1"/>
    <col min="5082" max="5082" width="16" style="674" customWidth="1"/>
    <col min="5083" max="5083" width="16.140625" style="674" customWidth="1"/>
    <col min="5084" max="5085" width="14.28515625" style="674" customWidth="1"/>
    <col min="5086" max="5086" width="13.85546875" style="674" customWidth="1"/>
    <col min="5087" max="5087" width="13.5703125" style="674" customWidth="1"/>
    <col min="5088" max="5088" width="13.85546875" style="674" customWidth="1"/>
    <col min="5089" max="5090" width="16.140625" style="674" customWidth="1"/>
    <col min="5091" max="5091" width="11.5703125" style="674" customWidth="1"/>
    <col min="5092" max="5092" width="5.28515625" style="674" customWidth="1"/>
    <col min="5093" max="5093" width="18.140625" style="674" customWidth="1"/>
    <col min="5094" max="5094" width="16.85546875" style="674" customWidth="1"/>
    <col min="5095" max="5251" width="11.42578125" style="674" customWidth="1"/>
    <col min="5252" max="5252" width="15.140625" style="674" customWidth="1"/>
    <col min="5253" max="5253" width="60.42578125" style="674" customWidth="1"/>
    <col min="5254" max="5256" width="19.85546875" style="674" customWidth="1"/>
    <col min="5257" max="5257" width="23.5703125" style="674" customWidth="1"/>
    <col min="5258" max="5258" width="20.140625" style="674" customWidth="1"/>
    <col min="5259" max="5259" width="18.7109375" style="674" customWidth="1"/>
    <col min="5260" max="5260" width="14.140625" style="674" customWidth="1"/>
    <col min="5261" max="5261" width="11.5703125" style="674" bestFit="1" customWidth="1"/>
    <col min="5262" max="5316" width="11.42578125" style="674"/>
    <col min="5317" max="5317" width="2.7109375" style="674" customWidth="1"/>
    <col min="5318" max="5318" width="9.85546875" style="674" customWidth="1"/>
    <col min="5319" max="5319" width="54.140625" style="674" customWidth="1"/>
    <col min="5320" max="5320" width="15.7109375" style="674" customWidth="1"/>
    <col min="5321" max="5321" width="13.7109375" style="674" customWidth="1"/>
    <col min="5322" max="5322" width="15.140625" style="674" customWidth="1"/>
    <col min="5323" max="5323" width="14.7109375" style="674" customWidth="1"/>
    <col min="5324" max="5324" width="17.42578125" style="674" customWidth="1"/>
    <col min="5325" max="5325" width="15.140625" style="674" customWidth="1"/>
    <col min="5326" max="5326" width="11.85546875" style="674" customWidth="1"/>
    <col min="5327" max="5327" width="3.85546875" style="674" customWidth="1"/>
    <col min="5328" max="5328" width="19.5703125" style="674" customWidth="1"/>
    <col min="5329" max="5329" width="17.140625" style="674" customWidth="1"/>
    <col min="5330" max="5330" width="17.28515625" style="674" customWidth="1"/>
    <col min="5331" max="5331" width="19.140625" style="674" customWidth="1"/>
    <col min="5332" max="5332" width="17.7109375" style="674" customWidth="1"/>
    <col min="5333" max="5333" width="14.5703125" style="674" bestFit="1" customWidth="1"/>
    <col min="5334" max="5334" width="14.140625" style="674" customWidth="1"/>
    <col min="5335" max="5335" width="13.28515625" style="674" customWidth="1"/>
    <col min="5336" max="5336" width="14.42578125" style="674" customWidth="1"/>
    <col min="5337" max="5337" width="16.7109375" style="674" customWidth="1"/>
    <col min="5338" max="5338" width="16" style="674" customWidth="1"/>
    <col min="5339" max="5339" width="16.140625" style="674" customWidth="1"/>
    <col min="5340" max="5341" width="14.28515625" style="674" customWidth="1"/>
    <col min="5342" max="5342" width="13.85546875" style="674" customWidth="1"/>
    <col min="5343" max="5343" width="13.5703125" style="674" customWidth="1"/>
    <col min="5344" max="5344" width="13.85546875" style="674" customWidth="1"/>
    <col min="5345" max="5346" width="16.140625" style="674" customWidth="1"/>
    <col min="5347" max="5347" width="11.5703125" style="674" customWidth="1"/>
    <col min="5348" max="5348" width="5.28515625" style="674" customWidth="1"/>
    <col min="5349" max="5349" width="18.140625" style="674" customWidth="1"/>
    <col min="5350" max="5350" width="16.85546875" style="674" customWidth="1"/>
    <col min="5351" max="5507" width="11.42578125" style="674" customWidth="1"/>
    <col min="5508" max="5508" width="15.140625" style="674" customWidth="1"/>
    <col min="5509" max="5509" width="60.42578125" style="674" customWidth="1"/>
    <col min="5510" max="5512" width="19.85546875" style="674" customWidth="1"/>
    <col min="5513" max="5513" width="23.5703125" style="674" customWidth="1"/>
    <col min="5514" max="5514" width="20.140625" style="674" customWidth="1"/>
    <col min="5515" max="5515" width="18.7109375" style="674" customWidth="1"/>
    <col min="5516" max="5516" width="14.140625" style="674" customWidth="1"/>
    <col min="5517" max="5517" width="11.5703125" style="674" bestFit="1" customWidth="1"/>
    <col min="5518" max="5572" width="11.42578125" style="674"/>
    <col min="5573" max="5573" width="2.7109375" style="674" customWidth="1"/>
    <col min="5574" max="5574" width="9.85546875" style="674" customWidth="1"/>
    <col min="5575" max="5575" width="54.140625" style="674" customWidth="1"/>
    <col min="5576" max="5576" width="15.7109375" style="674" customWidth="1"/>
    <col min="5577" max="5577" width="13.7109375" style="674" customWidth="1"/>
    <col min="5578" max="5578" width="15.140625" style="674" customWidth="1"/>
    <col min="5579" max="5579" width="14.7109375" style="674" customWidth="1"/>
    <col min="5580" max="5580" width="17.42578125" style="674" customWidth="1"/>
    <col min="5581" max="5581" width="15.140625" style="674" customWidth="1"/>
    <col min="5582" max="5582" width="11.85546875" style="674" customWidth="1"/>
    <col min="5583" max="5583" width="3.85546875" style="674" customWidth="1"/>
    <col min="5584" max="5584" width="19.5703125" style="674" customWidth="1"/>
    <col min="5585" max="5585" width="17.140625" style="674" customWidth="1"/>
    <col min="5586" max="5586" width="17.28515625" style="674" customWidth="1"/>
    <col min="5587" max="5587" width="19.140625" style="674" customWidth="1"/>
    <col min="5588" max="5588" width="17.7109375" style="674" customWidth="1"/>
    <col min="5589" max="5589" width="14.5703125" style="674" bestFit="1" customWidth="1"/>
    <col min="5590" max="5590" width="14.140625" style="674" customWidth="1"/>
    <col min="5591" max="5591" width="13.28515625" style="674" customWidth="1"/>
    <col min="5592" max="5592" width="14.42578125" style="674" customWidth="1"/>
    <col min="5593" max="5593" width="16.7109375" style="674" customWidth="1"/>
    <col min="5594" max="5594" width="16" style="674" customWidth="1"/>
    <col min="5595" max="5595" width="16.140625" style="674" customWidth="1"/>
    <col min="5596" max="5597" width="14.28515625" style="674" customWidth="1"/>
    <col min="5598" max="5598" width="13.85546875" style="674" customWidth="1"/>
    <col min="5599" max="5599" width="13.5703125" style="674" customWidth="1"/>
    <col min="5600" max="5600" width="13.85546875" style="674" customWidth="1"/>
    <col min="5601" max="5602" width="16.140625" style="674" customWidth="1"/>
    <col min="5603" max="5603" width="11.5703125" style="674" customWidth="1"/>
    <col min="5604" max="5604" width="5.28515625" style="674" customWidth="1"/>
    <col min="5605" max="5605" width="18.140625" style="674" customWidth="1"/>
    <col min="5606" max="5606" width="16.85546875" style="674" customWidth="1"/>
    <col min="5607" max="5763" width="11.42578125" style="674" customWidth="1"/>
    <col min="5764" max="5764" width="15.140625" style="674" customWidth="1"/>
    <col min="5765" max="5765" width="60.42578125" style="674" customWidth="1"/>
    <col min="5766" max="5768" width="19.85546875" style="674" customWidth="1"/>
    <col min="5769" max="5769" width="23.5703125" style="674" customWidth="1"/>
    <col min="5770" max="5770" width="20.140625" style="674" customWidth="1"/>
    <col min="5771" max="5771" width="18.7109375" style="674" customWidth="1"/>
    <col min="5772" max="5772" width="14.140625" style="674" customWidth="1"/>
    <col min="5773" max="5773" width="11.5703125" style="674" bestFit="1" customWidth="1"/>
    <col min="5774" max="5828" width="11.42578125" style="674"/>
    <col min="5829" max="5829" width="2.7109375" style="674" customWidth="1"/>
    <col min="5830" max="5830" width="9.85546875" style="674" customWidth="1"/>
    <col min="5831" max="5831" width="54.140625" style="674" customWidth="1"/>
    <col min="5832" max="5832" width="15.7109375" style="674" customWidth="1"/>
    <col min="5833" max="5833" width="13.7109375" style="674" customWidth="1"/>
    <col min="5834" max="5834" width="15.140625" style="674" customWidth="1"/>
    <col min="5835" max="5835" width="14.7109375" style="674" customWidth="1"/>
    <col min="5836" max="5836" width="17.42578125" style="674" customWidth="1"/>
    <col min="5837" max="5837" width="15.140625" style="674" customWidth="1"/>
    <col min="5838" max="5838" width="11.85546875" style="674" customWidth="1"/>
    <col min="5839" max="5839" width="3.85546875" style="674" customWidth="1"/>
    <col min="5840" max="5840" width="19.5703125" style="674" customWidth="1"/>
    <col min="5841" max="5841" width="17.140625" style="674" customWidth="1"/>
    <col min="5842" max="5842" width="17.28515625" style="674" customWidth="1"/>
    <col min="5843" max="5843" width="19.140625" style="674" customWidth="1"/>
    <col min="5844" max="5844" width="17.7109375" style="674" customWidth="1"/>
    <col min="5845" max="5845" width="14.5703125" style="674" bestFit="1" customWidth="1"/>
    <col min="5846" max="5846" width="14.140625" style="674" customWidth="1"/>
    <col min="5847" max="5847" width="13.28515625" style="674" customWidth="1"/>
    <col min="5848" max="5848" width="14.42578125" style="674" customWidth="1"/>
    <col min="5849" max="5849" width="16.7109375" style="674" customWidth="1"/>
    <col min="5850" max="5850" width="16" style="674" customWidth="1"/>
    <col min="5851" max="5851" width="16.140625" style="674" customWidth="1"/>
    <col min="5852" max="5853" width="14.28515625" style="674" customWidth="1"/>
    <col min="5854" max="5854" width="13.85546875" style="674" customWidth="1"/>
    <col min="5855" max="5855" width="13.5703125" style="674" customWidth="1"/>
    <col min="5856" max="5856" width="13.85546875" style="674" customWidth="1"/>
    <col min="5857" max="5858" width="16.140625" style="674" customWidth="1"/>
    <col min="5859" max="5859" width="11.5703125" style="674" customWidth="1"/>
    <col min="5860" max="5860" width="5.28515625" style="674" customWidth="1"/>
    <col min="5861" max="5861" width="18.140625" style="674" customWidth="1"/>
    <col min="5862" max="5862" width="16.85546875" style="674" customWidth="1"/>
    <col min="5863" max="6019" width="11.42578125" style="674" customWidth="1"/>
    <col min="6020" max="6020" width="15.140625" style="674" customWidth="1"/>
    <col min="6021" max="6021" width="60.42578125" style="674" customWidth="1"/>
    <col min="6022" max="6024" width="19.85546875" style="674" customWidth="1"/>
    <col min="6025" max="6025" width="23.5703125" style="674" customWidth="1"/>
    <col min="6026" max="6026" width="20.140625" style="674" customWidth="1"/>
    <col min="6027" max="6027" width="18.7109375" style="674" customWidth="1"/>
    <col min="6028" max="6028" width="14.140625" style="674" customWidth="1"/>
    <col min="6029" max="6029" width="11.5703125" style="674" bestFit="1" customWidth="1"/>
    <col min="6030" max="6084" width="11.42578125" style="674"/>
    <col min="6085" max="6085" width="2.7109375" style="674" customWidth="1"/>
    <col min="6086" max="6086" width="9.85546875" style="674" customWidth="1"/>
    <col min="6087" max="6087" width="54.140625" style="674" customWidth="1"/>
    <col min="6088" max="6088" width="15.7109375" style="674" customWidth="1"/>
    <col min="6089" max="6089" width="13.7109375" style="674" customWidth="1"/>
    <col min="6090" max="6090" width="15.140625" style="674" customWidth="1"/>
    <col min="6091" max="6091" width="14.7109375" style="674" customWidth="1"/>
    <col min="6092" max="6092" width="17.42578125" style="674" customWidth="1"/>
    <col min="6093" max="6093" width="15.140625" style="674" customWidth="1"/>
    <col min="6094" max="6094" width="11.85546875" style="674" customWidth="1"/>
    <col min="6095" max="6095" width="3.85546875" style="674" customWidth="1"/>
    <col min="6096" max="6096" width="19.5703125" style="674" customWidth="1"/>
    <col min="6097" max="6097" width="17.140625" style="674" customWidth="1"/>
    <col min="6098" max="6098" width="17.28515625" style="674" customWidth="1"/>
    <col min="6099" max="6099" width="19.140625" style="674" customWidth="1"/>
    <col min="6100" max="6100" width="17.7109375" style="674" customWidth="1"/>
    <col min="6101" max="6101" width="14.5703125" style="674" bestFit="1" customWidth="1"/>
    <col min="6102" max="6102" width="14.140625" style="674" customWidth="1"/>
    <col min="6103" max="6103" width="13.28515625" style="674" customWidth="1"/>
    <col min="6104" max="6104" width="14.42578125" style="674" customWidth="1"/>
    <col min="6105" max="6105" width="16.7109375" style="674" customWidth="1"/>
    <col min="6106" max="6106" width="16" style="674" customWidth="1"/>
    <col min="6107" max="6107" width="16.140625" style="674" customWidth="1"/>
    <col min="6108" max="6109" width="14.28515625" style="674" customWidth="1"/>
    <col min="6110" max="6110" width="13.85546875" style="674" customWidth="1"/>
    <col min="6111" max="6111" width="13.5703125" style="674" customWidth="1"/>
    <col min="6112" max="6112" width="13.85546875" style="674" customWidth="1"/>
    <col min="6113" max="6114" width="16.140625" style="674" customWidth="1"/>
    <col min="6115" max="6115" width="11.5703125" style="674" customWidth="1"/>
    <col min="6116" max="6116" width="5.28515625" style="674" customWidth="1"/>
    <col min="6117" max="6117" width="18.140625" style="674" customWidth="1"/>
    <col min="6118" max="6118" width="16.85546875" style="674" customWidth="1"/>
    <col min="6119" max="6275" width="11.42578125" style="674" customWidth="1"/>
    <col min="6276" max="6276" width="15.140625" style="674" customWidth="1"/>
    <col min="6277" max="6277" width="60.42578125" style="674" customWidth="1"/>
    <col min="6278" max="6280" width="19.85546875" style="674" customWidth="1"/>
    <col min="6281" max="6281" width="23.5703125" style="674" customWidth="1"/>
    <col min="6282" max="6282" width="20.140625" style="674" customWidth="1"/>
    <col min="6283" max="6283" width="18.7109375" style="674" customWidth="1"/>
    <col min="6284" max="6284" width="14.140625" style="674" customWidth="1"/>
    <col min="6285" max="6285" width="11.5703125" style="674" bestFit="1" customWidth="1"/>
    <col min="6286" max="6340" width="11.42578125" style="674"/>
    <col min="6341" max="6341" width="2.7109375" style="674" customWidth="1"/>
    <col min="6342" max="6342" width="9.85546875" style="674" customWidth="1"/>
    <col min="6343" max="6343" width="54.140625" style="674" customWidth="1"/>
    <col min="6344" max="6344" width="15.7109375" style="674" customWidth="1"/>
    <col min="6345" max="6345" width="13.7109375" style="674" customWidth="1"/>
    <col min="6346" max="6346" width="15.140625" style="674" customWidth="1"/>
    <col min="6347" max="6347" width="14.7109375" style="674" customWidth="1"/>
    <col min="6348" max="6348" width="17.42578125" style="674" customWidth="1"/>
    <col min="6349" max="6349" width="15.140625" style="674" customWidth="1"/>
    <col min="6350" max="6350" width="11.85546875" style="674" customWidth="1"/>
    <col min="6351" max="6351" width="3.85546875" style="674" customWidth="1"/>
    <col min="6352" max="6352" width="19.5703125" style="674" customWidth="1"/>
    <col min="6353" max="6353" width="17.140625" style="674" customWidth="1"/>
    <col min="6354" max="6354" width="17.28515625" style="674" customWidth="1"/>
    <col min="6355" max="6355" width="19.140625" style="674" customWidth="1"/>
    <col min="6356" max="6356" width="17.7109375" style="674" customWidth="1"/>
    <col min="6357" max="6357" width="14.5703125" style="674" bestFit="1" customWidth="1"/>
    <col min="6358" max="6358" width="14.140625" style="674" customWidth="1"/>
    <col min="6359" max="6359" width="13.28515625" style="674" customWidth="1"/>
    <col min="6360" max="6360" width="14.42578125" style="674" customWidth="1"/>
    <col min="6361" max="6361" width="16.7109375" style="674" customWidth="1"/>
    <col min="6362" max="6362" width="16" style="674" customWidth="1"/>
    <col min="6363" max="6363" width="16.140625" style="674" customWidth="1"/>
    <col min="6364" max="6365" width="14.28515625" style="674" customWidth="1"/>
    <col min="6366" max="6366" width="13.85546875" style="674" customWidth="1"/>
    <col min="6367" max="6367" width="13.5703125" style="674" customWidth="1"/>
    <col min="6368" max="6368" width="13.85546875" style="674" customWidth="1"/>
    <col min="6369" max="6370" width="16.140625" style="674" customWidth="1"/>
    <col min="6371" max="6371" width="11.5703125" style="674" customWidth="1"/>
    <col min="6372" max="6372" width="5.28515625" style="674" customWidth="1"/>
    <col min="6373" max="6373" width="18.140625" style="674" customWidth="1"/>
    <col min="6374" max="6374" width="16.85546875" style="674" customWidth="1"/>
    <col min="6375" max="6531" width="11.42578125" style="674" customWidth="1"/>
    <col min="6532" max="6532" width="15.140625" style="674" customWidth="1"/>
    <col min="6533" max="6533" width="60.42578125" style="674" customWidth="1"/>
    <col min="6534" max="6536" width="19.85546875" style="674" customWidth="1"/>
    <col min="6537" max="6537" width="23.5703125" style="674" customWidth="1"/>
    <col min="6538" max="6538" width="20.140625" style="674" customWidth="1"/>
    <col min="6539" max="6539" width="18.7109375" style="674" customWidth="1"/>
    <col min="6540" max="6540" width="14.140625" style="674" customWidth="1"/>
    <col min="6541" max="6541" width="11.5703125" style="674" bestFit="1" customWidth="1"/>
    <col min="6542" max="6596" width="11.42578125" style="674"/>
    <col min="6597" max="6597" width="2.7109375" style="674" customWidth="1"/>
    <col min="6598" max="6598" width="9.85546875" style="674" customWidth="1"/>
    <col min="6599" max="6599" width="54.140625" style="674" customWidth="1"/>
    <col min="6600" max="6600" width="15.7109375" style="674" customWidth="1"/>
    <col min="6601" max="6601" width="13.7109375" style="674" customWidth="1"/>
    <col min="6602" max="6602" width="15.140625" style="674" customWidth="1"/>
    <col min="6603" max="6603" width="14.7109375" style="674" customWidth="1"/>
    <col min="6604" max="6604" width="17.42578125" style="674" customWidth="1"/>
    <col min="6605" max="6605" width="15.140625" style="674" customWidth="1"/>
    <col min="6606" max="6606" width="11.85546875" style="674" customWidth="1"/>
    <col min="6607" max="6607" width="3.85546875" style="674" customWidth="1"/>
    <col min="6608" max="6608" width="19.5703125" style="674" customWidth="1"/>
    <col min="6609" max="6609" width="17.140625" style="674" customWidth="1"/>
    <col min="6610" max="6610" width="17.28515625" style="674" customWidth="1"/>
    <col min="6611" max="6611" width="19.140625" style="674" customWidth="1"/>
    <col min="6612" max="6612" width="17.7109375" style="674" customWidth="1"/>
    <col min="6613" max="6613" width="14.5703125" style="674" bestFit="1" customWidth="1"/>
    <col min="6614" max="6614" width="14.140625" style="674" customWidth="1"/>
    <col min="6615" max="6615" width="13.28515625" style="674" customWidth="1"/>
    <col min="6616" max="6616" width="14.42578125" style="674" customWidth="1"/>
    <col min="6617" max="6617" width="16.7109375" style="674" customWidth="1"/>
    <col min="6618" max="6618" width="16" style="674" customWidth="1"/>
    <col min="6619" max="6619" width="16.140625" style="674" customWidth="1"/>
    <col min="6620" max="6621" width="14.28515625" style="674" customWidth="1"/>
    <col min="6622" max="6622" width="13.85546875" style="674" customWidth="1"/>
    <col min="6623" max="6623" width="13.5703125" style="674" customWidth="1"/>
    <col min="6624" max="6624" width="13.85546875" style="674" customWidth="1"/>
    <col min="6625" max="6626" width="16.140625" style="674" customWidth="1"/>
    <col min="6627" max="6627" width="11.5703125" style="674" customWidth="1"/>
    <col min="6628" max="6628" width="5.28515625" style="674" customWidth="1"/>
    <col min="6629" max="6629" width="18.140625" style="674" customWidth="1"/>
    <col min="6630" max="6630" width="16.85546875" style="674" customWidth="1"/>
    <col min="6631" max="6787" width="11.42578125" style="674" customWidth="1"/>
    <col min="6788" max="6788" width="15.140625" style="674" customWidth="1"/>
    <col min="6789" max="6789" width="60.42578125" style="674" customWidth="1"/>
    <col min="6790" max="6792" width="19.85546875" style="674" customWidth="1"/>
    <col min="6793" max="6793" width="23.5703125" style="674" customWidth="1"/>
    <col min="6794" max="6794" width="20.140625" style="674" customWidth="1"/>
    <col min="6795" max="6795" width="18.7109375" style="674" customWidth="1"/>
    <col min="6796" max="6796" width="14.140625" style="674" customWidth="1"/>
    <col min="6797" max="6797" width="11.5703125" style="674" bestFit="1" customWidth="1"/>
    <col min="6798" max="6852" width="11.42578125" style="674"/>
    <col min="6853" max="6853" width="2.7109375" style="674" customWidth="1"/>
    <col min="6854" max="6854" width="9.85546875" style="674" customWidth="1"/>
    <col min="6855" max="6855" width="54.140625" style="674" customWidth="1"/>
    <col min="6856" max="6856" width="15.7109375" style="674" customWidth="1"/>
    <col min="6857" max="6857" width="13.7109375" style="674" customWidth="1"/>
    <col min="6858" max="6858" width="15.140625" style="674" customWidth="1"/>
    <col min="6859" max="6859" width="14.7109375" style="674" customWidth="1"/>
    <col min="6860" max="6860" width="17.42578125" style="674" customWidth="1"/>
    <col min="6861" max="6861" width="15.140625" style="674" customWidth="1"/>
    <col min="6862" max="6862" width="11.85546875" style="674" customWidth="1"/>
    <col min="6863" max="6863" width="3.85546875" style="674" customWidth="1"/>
    <col min="6864" max="6864" width="19.5703125" style="674" customWidth="1"/>
    <col min="6865" max="6865" width="17.140625" style="674" customWidth="1"/>
    <col min="6866" max="6866" width="17.28515625" style="674" customWidth="1"/>
    <col min="6867" max="6867" width="19.140625" style="674" customWidth="1"/>
    <col min="6868" max="6868" width="17.7109375" style="674" customWidth="1"/>
    <col min="6869" max="6869" width="14.5703125" style="674" bestFit="1" customWidth="1"/>
    <col min="6870" max="6870" width="14.140625" style="674" customWidth="1"/>
    <col min="6871" max="6871" width="13.28515625" style="674" customWidth="1"/>
    <col min="6872" max="6872" width="14.42578125" style="674" customWidth="1"/>
    <col min="6873" max="6873" width="16.7109375" style="674" customWidth="1"/>
    <col min="6874" max="6874" width="16" style="674" customWidth="1"/>
    <col min="6875" max="6875" width="16.140625" style="674" customWidth="1"/>
    <col min="6876" max="6877" width="14.28515625" style="674" customWidth="1"/>
    <col min="6878" max="6878" width="13.85546875" style="674" customWidth="1"/>
    <col min="6879" max="6879" width="13.5703125" style="674" customWidth="1"/>
    <col min="6880" max="6880" width="13.85546875" style="674" customWidth="1"/>
    <col min="6881" max="6882" width="16.140625" style="674" customWidth="1"/>
    <col min="6883" max="6883" width="11.5703125" style="674" customWidth="1"/>
    <col min="6884" max="6884" width="5.28515625" style="674" customWidth="1"/>
    <col min="6885" max="6885" width="18.140625" style="674" customWidth="1"/>
    <col min="6886" max="6886" width="16.85546875" style="674" customWidth="1"/>
    <col min="6887" max="7043" width="11.42578125" style="674" customWidth="1"/>
    <col min="7044" max="7044" width="15.140625" style="674" customWidth="1"/>
    <col min="7045" max="7045" width="60.42578125" style="674" customWidth="1"/>
    <col min="7046" max="7048" width="19.85546875" style="674" customWidth="1"/>
    <col min="7049" max="7049" width="23.5703125" style="674" customWidth="1"/>
    <col min="7050" max="7050" width="20.140625" style="674" customWidth="1"/>
    <col min="7051" max="7051" width="18.7109375" style="674" customWidth="1"/>
    <col min="7052" max="7052" width="14.140625" style="674" customWidth="1"/>
    <col min="7053" max="7053" width="11.5703125" style="674" bestFit="1" customWidth="1"/>
    <col min="7054" max="7108" width="11.42578125" style="674"/>
    <col min="7109" max="7109" width="2.7109375" style="674" customWidth="1"/>
    <col min="7110" max="7110" width="9.85546875" style="674" customWidth="1"/>
    <col min="7111" max="7111" width="54.140625" style="674" customWidth="1"/>
    <col min="7112" max="7112" width="15.7109375" style="674" customWidth="1"/>
    <col min="7113" max="7113" width="13.7109375" style="674" customWidth="1"/>
    <col min="7114" max="7114" width="15.140625" style="674" customWidth="1"/>
    <col min="7115" max="7115" width="14.7109375" style="674" customWidth="1"/>
    <col min="7116" max="7116" width="17.42578125" style="674" customWidth="1"/>
    <col min="7117" max="7117" width="15.140625" style="674" customWidth="1"/>
    <col min="7118" max="7118" width="11.85546875" style="674" customWidth="1"/>
    <col min="7119" max="7119" width="3.85546875" style="674" customWidth="1"/>
    <col min="7120" max="7120" width="19.5703125" style="674" customWidth="1"/>
    <col min="7121" max="7121" width="17.140625" style="674" customWidth="1"/>
    <col min="7122" max="7122" width="17.28515625" style="674" customWidth="1"/>
    <col min="7123" max="7123" width="19.140625" style="674" customWidth="1"/>
    <col min="7124" max="7124" width="17.7109375" style="674" customWidth="1"/>
    <col min="7125" max="7125" width="14.5703125" style="674" bestFit="1" customWidth="1"/>
    <col min="7126" max="7126" width="14.140625" style="674" customWidth="1"/>
    <col min="7127" max="7127" width="13.28515625" style="674" customWidth="1"/>
    <col min="7128" max="7128" width="14.42578125" style="674" customWidth="1"/>
    <col min="7129" max="7129" width="16.7109375" style="674" customWidth="1"/>
    <col min="7130" max="7130" width="16" style="674" customWidth="1"/>
    <col min="7131" max="7131" width="16.140625" style="674" customWidth="1"/>
    <col min="7132" max="7133" width="14.28515625" style="674" customWidth="1"/>
    <col min="7134" max="7134" width="13.85546875" style="674" customWidth="1"/>
    <col min="7135" max="7135" width="13.5703125" style="674" customWidth="1"/>
    <col min="7136" max="7136" width="13.85546875" style="674" customWidth="1"/>
    <col min="7137" max="7138" width="16.140625" style="674" customWidth="1"/>
    <col min="7139" max="7139" width="11.5703125" style="674" customWidth="1"/>
    <col min="7140" max="7140" width="5.28515625" style="674" customWidth="1"/>
    <col min="7141" max="7141" width="18.140625" style="674" customWidth="1"/>
    <col min="7142" max="7142" width="16.85546875" style="674" customWidth="1"/>
    <col min="7143" max="7299" width="11.42578125" style="674" customWidth="1"/>
    <col min="7300" max="7300" width="15.140625" style="674" customWidth="1"/>
    <col min="7301" max="7301" width="60.42578125" style="674" customWidth="1"/>
    <col min="7302" max="7304" width="19.85546875" style="674" customWidth="1"/>
    <col min="7305" max="7305" width="23.5703125" style="674" customWidth="1"/>
    <col min="7306" max="7306" width="20.140625" style="674" customWidth="1"/>
    <col min="7307" max="7307" width="18.7109375" style="674" customWidth="1"/>
    <col min="7308" max="7308" width="14.140625" style="674" customWidth="1"/>
    <col min="7309" max="7309" width="11.5703125" style="674" bestFit="1" customWidth="1"/>
    <col min="7310" max="7364" width="11.42578125" style="674"/>
    <col min="7365" max="7365" width="2.7109375" style="674" customWidth="1"/>
    <col min="7366" max="7366" width="9.85546875" style="674" customWidth="1"/>
    <col min="7367" max="7367" width="54.140625" style="674" customWidth="1"/>
    <col min="7368" max="7368" width="15.7109375" style="674" customWidth="1"/>
    <col min="7369" max="7369" width="13.7109375" style="674" customWidth="1"/>
    <col min="7370" max="7370" width="15.140625" style="674" customWidth="1"/>
    <col min="7371" max="7371" width="14.7109375" style="674" customWidth="1"/>
    <col min="7372" max="7372" width="17.42578125" style="674" customWidth="1"/>
    <col min="7373" max="7373" width="15.140625" style="674" customWidth="1"/>
    <col min="7374" max="7374" width="11.85546875" style="674" customWidth="1"/>
    <col min="7375" max="7375" width="3.85546875" style="674" customWidth="1"/>
    <col min="7376" max="7376" width="19.5703125" style="674" customWidth="1"/>
    <col min="7377" max="7377" width="17.140625" style="674" customWidth="1"/>
    <col min="7378" max="7378" width="17.28515625" style="674" customWidth="1"/>
    <col min="7379" max="7379" width="19.140625" style="674" customWidth="1"/>
    <col min="7380" max="7380" width="17.7109375" style="674" customWidth="1"/>
    <col min="7381" max="7381" width="14.5703125" style="674" bestFit="1" customWidth="1"/>
    <col min="7382" max="7382" width="14.140625" style="674" customWidth="1"/>
    <col min="7383" max="7383" width="13.28515625" style="674" customWidth="1"/>
    <col min="7384" max="7384" width="14.42578125" style="674" customWidth="1"/>
    <col min="7385" max="7385" width="16.7109375" style="674" customWidth="1"/>
    <col min="7386" max="7386" width="16" style="674" customWidth="1"/>
    <col min="7387" max="7387" width="16.140625" style="674" customWidth="1"/>
    <col min="7388" max="7389" width="14.28515625" style="674" customWidth="1"/>
    <col min="7390" max="7390" width="13.85546875" style="674" customWidth="1"/>
    <col min="7391" max="7391" width="13.5703125" style="674" customWidth="1"/>
    <col min="7392" max="7392" width="13.85546875" style="674" customWidth="1"/>
    <col min="7393" max="7394" width="16.140625" style="674" customWidth="1"/>
    <col min="7395" max="7395" width="11.5703125" style="674" customWidth="1"/>
    <col min="7396" max="7396" width="5.28515625" style="674" customWidth="1"/>
    <col min="7397" max="7397" width="18.140625" style="674" customWidth="1"/>
    <col min="7398" max="7398" width="16.85546875" style="674" customWidth="1"/>
    <col min="7399" max="7555" width="11.42578125" style="674" customWidth="1"/>
    <col min="7556" max="7556" width="15.140625" style="674" customWidth="1"/>
    <col min="7557" max="7557" width="60.42578125" style="674" customWidth="1"/>
    <col min="7558" max="7560" width="19.85546875" style="674" customWidth="1"/>
    <col min="7561" max="7561" width="23.5703125" style="674" customWidth="1"/>
    <col min="7562" max="7562" width="20.140625" style="674" customWidth="1"/>
    <col min="7563" max="7563" width="18.7109375" style="674" customWidth="1"/>
    <col min="7564" max="7564" width="14.140625" style="674" customWidth="1"/>
    <col min="7565" max="7565" width="11.5703125" style="674" bestFit="1" customWidth="1"/>
    <col min="7566" max="7620" width="11.42578125" style="674"/>
    <col min="7621" max="7621" width="2.7109375" style="674" customWidth="1"/>
    <col min="7622" max="7622" width="9.85546875" style="674" customWidth="1"/>
    <col min="7623" max="7623" width="54.140625" style="674" customWidth="1"/>
    <col min="7624" max="7624" width="15.7109375" style="674" customWidth="1"/>
    <col min="7625" max="7625" width="13.7109375" style="674" customWidth="1"/>
    <col min="7626" max="7626" width="15.140625" style="674" customWidth="1"/>
    <col min="7627" max="7627" width="14.7109375" style="674" customWidth="1"/>
    <col min="7628" max="7628" width="17.42578125" style="674" customWidth="1"/>
    <col min="7629" max="7629" width="15.140625" style="674" customWidth="1"/>
    <col min="7630" max="7630" width="11.85546875" style="674" customWidth="1"/>
    <col min="7631" max="7631" width="3.85546875" style="674" customWidth="1"/>
    <col min="7632" max="7632" width="19.5703125" style="674" customWidth="1"/>
    <col min="7633" max="7633" width="17.140625" style="674" customWidth="1"/>
    <col min="7634" max="7634" width="17.28515625" style="674" customWidth="1"/>
    <col min="7635" max="7635" width="19.140625" style="674" customWidth="1"/>
    <col min="7636" max="7636" width="17.7109375" style="674" customWidth="1"/>
    <col min="7637" max="7637" width="14.5703125" style="674" bestFit="1" customWidth="1"/>
    <col min="7638" max="7638" width="14.140625" style="674" customWidth="1"/>
    <col min="7639" max="7639" width="13.28515625" style="674" customWidth="1"/>
    <col min="7640" max="7640" width="14.42578125" style="674" customWidth="1"/>
    <col min="7641" max="7641" width="16.7109375" style="674" customWidth="1"/>
    <col min="7642" max="7642" width="16" style="674" customWidth="1"/>
    <col min="7643" max="7643" width="16.140625" style="674" customWidth="1"/>
    <col min="7644" max="7645" width="14.28515625" style="674" customWidth="1"/>
    <col min="7646" max="7646" width="13.85546875" style="674" customWidth="1"/>
    <col min="7647" max="7647" width="13.5703125" style="674" customWidth="1"/>
    <col min="7648" max="7648" width="13.85546875" style="674" customWidth="1"/>
    <col min="7649" max="7650" width="16.140625" style="674" customWidth="1"/>
    <col min="7651" max="7651" width="11.5703125" style="674" customWidth="1"/>
    <col min="7652" max="7652" width="5.28515625" style="674" customWidth="1"/>
    <col min="7653" max="7653" width="18.140625" style="674" customWidth="1"/>
    <col min="7654" max="7654" width="16.85546875" style="674" customWidth="1"/>
    <col min="7655" max="7811" width="11.42578125" style="674" customWidth="1"/>
    <col min="7812" max="7812" width="15.140625" style="674" customWidth="1"/>
    <col min="7813" max="7813" width="60.42578125" style="674" customWidth="1"/>
    <col min="7814" max="7816" width="19.85546875" style="674" customWidth="1"/>
    <col min="7817" max="7817" width="23.5703125" style="674" customWidth="1"/>
    <col min="7818" max="7818" width="20.140625" style="674" customWidth="1"/>
    <col min="7819" max="7819" width="18.7109375" style="674" customWidth="1"/>
    <col min="7820" max="7820" width="14.140625" style="674" customWidth="1"/>
    <col min="7821" max="7821" width="11.5703125" style="674" bestFit="1" customWidth="1"/>
    <col min="7822" max="7876" width="11.42578125" style="674"/>
    <col min="7877" max="7877" width="2.7109375" style="674" customWidth="1"/>
    <col min="7878" max="7878" width="9.85546875" style="674" customWidth="1"/>
    <col min="7879" max="7879" width="54.140625" style="674" customWidth="1"/>
    <col min="7880" max="7880" width="15.7109375" style="674" customWidth="1"/>
    <col min="7881" max="7881" width="13.7109375" style="674" customWidth="1"/>
    <col min="7882" max="7882" width="15.140625" style="674" customWidth="1"/>
    <col min="7883" max="7883" width="14.7109375" style="674" customWidth="1"/>
    <col min="7884" max="7884" width="17.42578125" style="674" customWidth="1"/>
    <col min="7885" max="7885" width="15.140625" style="674" customWidth="1"/>
    <col min="7886" max="7886" width="11.85546875" style="674" customWidth="1"/>
    <col min="7887" max="7887" width="3.85546875" style="674" customWidth="1"/>
    <col min="7888" max="7888" width="19.5703125" style="674" customWidth="1"/>
    <col min="7889" max="7889" width="17.140625" style="674" customWidth="1"/>
    <col min="7890" max="7890" width="17.28515625" style="674" customWidth="1"/>
    <col min="7891" max="7891" width="19.140625" style="674" customWidth="1"/>
    <col min="7892" max="7892" width="17.7109375" style="674" customWidth="1"/>
    <col min="7893" max="7893" width="14.5703125" style="674" bestFit="1" customWidth="1"/>
    <col min="7894" max="7894" width="14.140625" style="674" customWidth="1"/>
    <col min="7895" max="7895" width="13.28515625" style="674" customWidth="1"/>
    <col min="7896" max="7896" width="14.42578125" style="674" customWidth="1"/>
    <col min="7897" max="7897" width="16.7109375" style="674" customWidth="1"/>
    <col min="7898" max="7898" width="16" style="674" customWidth="1"/>
    <col min="7899" max="7899" width="16.140625" style="674" customWidth="1"/>
    <col min="7900" max="7901" width="14.28515625" style="674" customWidth="1"/>
    <col min="7902" max="7902" width="13.85546875" style="674" customWidth="1"/>
    <col min="7903" max="7903" width="13.5703125" style="674" customWidth="1"/>
    <col min="7904" max="7904" width="13.85546875" style="674" customWidth="1"/>
    <col min="7905" max="7906" width="16.140625" style="674" customWidth="1"/>
    <col min="7907" max="7907" width="11.5703125" style="674" customWidth="1"/>
    <col min="7908" max="7908" width="5.28515625" style="674" customWidth="1"/>
    <col min="7909" max="7909" width="18.140625" style="674" customWidth="1"/>
    <col min="7910" max="7910" width="16.85546875" style="674" customWidth="1"/>
    <col min="7911" max="8067" width="11.42578125" style="674" customWidth="1"/>
    <col min="8068" max="8068" width="15.140625" style="674" customWidth="1"/>
    <col min="8069" max="8069" width="60.42578125" style="674" customWidth="1"/>
    <col min="8070" max="8072" width="19.85546875" style="674" customWidth="1"/>
    <col min="8073" max="8073" width="23.5703125" style="674" customWidth="1"/>
    <col min="8074" max="8074" width="20.140625" style="674" customWidth="1"/>
    <col min="8075" max="8075" width="18.7109375" style="674" customWidth="1"/>
    <col min="8076" max="8076" width="14.140625" style="674" customWidth="1"/>
    <col min="8077" max="8077" width="11.5703125" style="674" bestFit="1" customWidth="1"/>
    <col min="8078" max="8132" width="11.42578125" style="674"/>
    <col min="8133" max="8133" width="2.7109375" style="674" customWidth="1"/>
    <col min="8134" max="8134" width="9.85546875" style="674" customWidth="1"/>
    <col min="8135" max="8135" width="54.140625" style="674" customWidth="1"/>
    <col min="8136" max="8136" width="15.7109375" style="674" customWidth="1"/>
    <col min="8137" max="8137" width="13.7109375" style="674" customWidth="1"/>
    <col min="8138" max="8138" width="15.140625" style="674" customWidth="1"/>
    <col min="8139" max="8139" width="14.7109375" style="674" customWidth="1"/>
    <col min="8140" max="8140" width="17.42578125" style="674" customWidth="1"/>
    <col min="8141" max="8141" width="15.140625" style="674" customWidth="1"/>
    <col min="8142" max="8142" width="11.85546875" style="674" customWidth="1"/>
    <col min="8143" max="8143" width="3.85546875" style="674" customWidth="1"/>
    <col min="8144" max="8144" width="19.5703125" style="674" customWidth="1"/>
    <col min="8145" max="8145" width="17.140625" style="674" customWidth="1"/>
    <col min="8146" max="8146" width="17.28515625" style="674" customWidth="1"/>
    <col min="8147" max="8147" width="19.140625" style="674" customWidth="1"/>
    <col min="8148" max="8148" width="17.7109375" style="674" customWidth="1"/>
    <col min="8149" max="8149" width="14.5703125" style="674" bestFit="1" customWidth="1"/>
    <col min="8150" max="8150" width="14.140625" style="674" customWidth="1"/>
    <col min="8151" max="8151" width="13.28515625" style="674" customWidth="1"/>
    <col min="8152" max="8152" width="14.42578125" style="674" customWidth="1"/>
    <col min="8153" max="8153" width="16.7109375" style="674" customWidth="1"/>
    <col min="8154" max="8154" width="16" style="674" customWidth="1"/>
    <col min="8155" max="8155" width="16.140625" style="674" customWidth="1"/>
    <col min="8156" max="8157" width="14.28515625" style="674" customWidth="1"/>
    <col min="8158" max="8158" width="13.85546875" style="674" customWidth="1"/>
    <col min="8159" max="8159" width="13.5703125" style="674" customWidth="1"/>
    <col min="8160" max="8160" width="13.85546875" style="674" customWidth="1"/>
    <col min="8161" max="8162" width="16.140625" style="674" customWidth="1"/>
    <col min="8163" max="8163" width="11.5703125" style="674" customWidth="1"/>
    <col min="8164" max="8164" width="5.28515625" style="674" customWidth="1"/>
    <col min="8165" max="8165" width="18.140625" style="674" customWidth="1"/>
    <col min="8166" max="8166" width="16.85546875" style="674" customWidth="1"/>
    <col min="8167" max="8323" width="11.42578125" style="674" customWidth="1"/>
    <col min="8324" max="8324" width="15.140625" style="674" customWidth="1"/>
    <col min="8325" max="8325" width="60.42578125" style="674" customWidth="1"/>
    <col min="8326" max="8328" width="19.85546875" style="674" customWidth="1"/>
    <col min="8329" max="8329" width="23.5703125" style="674" customWidth="1"/>
    <col min="8330" max="8330" width="20.140625" style="674" customWidth="1"/>
    <col min="8331" max="8331" width="18.7109375" style="674" customWidth="1"/>
    <col min="8332" max="8332" width="14.140625" style="674" customWidth="1"/>
    <col min="8333" max="8333" width="11.5703125" style="674" bestFit="1" customWidth="1"/>
    <col min="8334" max="8388" width="11.42578125" style="674"/>
    <col min="8389" max="8389" width="2.7109375" style="674" customWidth="1"/>
    <col min="8390" max="8390" width="9.85546875" style="674" customWidth="1"/>
    <col min="8391" max="8391" width="54.140625" style="674" customWidth="1"/>
    <col min="8392" max="8392" width="15.7109375" style="674" customWidth="1"/>
    <col min="8393" max="8393" width="13.7109375" style="674" customWidth="1"/>
    <col min="8394" max="8394" width="15.140625" style="674" customWidth="1"/>
    <col min="8395" max="8395" width="14.7109375" style="674" customWidth="1"/>
    <col min="8396" max="8396" width="17.42578125" style="674" customWidth="1"/>
    <col min="8397" max="8397" width="15.140625" style="674" customWidth="1"/>
    <col min="8398" max="8398" width="11.85546875" style="674" customWidth="1"/>
    <col min="8399" max="8399" width="3.85546875" style="674" customWidth="1"/>
    <col min="8400" max="8400" width="19.5703125" style="674" customWidth="1"/>
    <col min="8401" max="8401" width="17.140625" style="674" customWidth="1"/>
    <col min="8402" max="8402" width="17.28515625" style="674" customWidth="1"/>
    <col min="8403" max="8403" width="19.140625" style="674" customWidth="1"/>
    <col min="8404" max="8404" width="17.7109375" style="674" customWidth="1"/>
    <col min="8405" max="8405" width="14.5703125" style="674" bestFit="1" customWidth="1"/>
    <col min="8406" max="8406" width="14.140625" style="674" customWidth="1"/>
    <col min="8407" max="8407" width="13.28515625" style="674" customWidth="1"/>
    <col min="8408" max="8408" width="14.42578125" style="674" customWidth="1"/>
    <col min="8409" max="8409" width="16.7109375" style="674" customWidth="1"/>
    <col min="8410" max="8410" width="16" style="674" customWidth="1"/>
    <col min="8411" max="8411" width="16.140625" style="674" customWidth="1"/>
    <col min="8412" max="8413" width="14.28515625" style="674" customWidth="1"/>
    <col min="8414" max="8414" width="13.85546875" style="674" customWidth="1"/>
    <col min="8415" max="8415" width="13.5703125" style="674" customWidth="1"/>
    <col min="8416" max="8416" width="13.85546875" style="674" customWidth="1"/>
    <col min="8417" max="8418" width="16.140625" style="674" customWidth="1"/>
    <col min="8419" max="8419" width="11.5703125" style="674" customWidth="1"/>
    <col min="8420" max="8420" width="5.28515625" style="674" customWidth="1"/>
    <col min="8421" max="8421" width="18.140625" style="674" customWidth="1"/>
    <col min="8422" max="8422" width="16.85546875" style="674" customWidth="1"/>
    <col min="8423" max="8579" width="11.42578125" style="674" customWidth="1"/>
    <col min="8580" max="8580" width="15.140625" style="674" customWidth="1"/>
    <col min="8581" max="8581" width="60.42578125" style="674" customWidth="1"/>
    <col min="8582" max="8584" width="19.85546875" style="674" customWidth="1"/>
    <col min="8585" max="8585" width="23.5703125" style="674" customWidth="1"/>
    <col min="8586" max="8586" width="20.140625" style="674" customWidth="1"/>
    <col min="8587" max="8587" width="18.7109375" style="674" customWidth="1"/>
    <col min="8588" max="8588" width="14.140625" style="674" customWidth="1"/>
    <col min="8589" max="8589" width="11.5703125" style="674" bestFit="1" customWidth="1"/>
    <col min="8590" max="8644" width="11.42578125" style="674"/>
    <col min="8645" max="8645" width="2.7109375" style="674" customWidth="1"/>
    <col min="8646" max="8646" width="9.85546875" style="674" customWidth="1"/>
    <col min="8647" max="8647" width="54.140625" style="674" customWidth="1"/>
    <col min="8648" max="8648" width="15.7109375" style="674" customWidth="1"/>
    <col min="8649" max="8649" width="13.7109375" style="674" customWidth="1"/>
    <col min="8650" max="8650" width="15.140625" style="674" customWidth="1"/>
    <col min="8651" max="8651" width="14.7109375" style="674" customWidth="1"/>
    <col min="8652" max="8652" width="17.42578125" style="674" customWidth="1"/>
    <col min="8653" max="8653" width="15.140625" style="674" customWidth="1"/>
    <col min="8654" max="8654" width="11.85546875" style="674" customWidth="1"/>
    <col min="8655" max="8655" width="3.85546875" style="674" customWidth="1"/>
    <col min="8656" max="8656" width="19.5703125" style="674" customWidth="1"/>
    <col min="8657" max="8657" width="17.140625" style="674" customWidth="1"/>
    <col min="8658" max="8658" width="17.28515625" style="674" customWidth="1"/>
    <col min="8659" max="8659" width="19.140625" style="674" customWidth="1"/>
    <col min="8660" max="8660" width="17.7109375" style="674" customWidth="1"/>
    <col min="8661" max="8661" width="14.5703125" style="674" bestFit="1" customWidth="1"/>
    <col min="8662" max="8662" width="14.140625" style="674" customWidth="1"/>
    <col min="8663" max="8663" width="13.28515625" style="674" customWidth="1"/>
    <col min="8664" max="8664" width="14.42578125" style="674" customWidth="1"/>
    <col min="8665" max="8665" width="16.7109375" style="674" customWidth="1"/>
    <col min="8666" max="8666" width="16" style="674" customWidth="1"/>
    <col min="8667" max="8667" width="16.140625" style="674" customWidth="1"/>
    <col min="8668" max="8669" width="14.28515625" style="674" customWidth="1"/>
    <col min="8670" max="8670" width="13.85546875" style="674" customWidth="1"/>
    <col min="8671" max="8671" width="13.5703125" style="674" customWidth="1"/>
    <col min="8672" max="8672" width="13.85546875" style="674" customWidth="1"/>
    <col min="8673" max="8674" width="16.140625" style="674" customWidth="1"/>
    <col min="8675" max="8675" width="11.5703125" style="674" customWidth="1"/>
    <col min="8676" max="8676" width="5.28515625" style="674" customWidth="1"/>
    <col min="8677" max="8677" width="18.140625" style="674" customWidth="1"/>
    <col min="8678" max="8678" width="16.85546875" style="674" customWidth="1"/>
    <col min="8679" max="8835" width="11.42578125" style="674" customWidth="1"/>
    <col min="8836" max="8836" width="15.140625" style="674" customWidth="1"/>
    <col min="8837" max="8837" width="60.42578125" style="674" customWidth="1"/>
    <col min="8838" max="8840" width="19.85546875" style="674" customWidth="1"/>
    <col min="8841" max="8841" width="23.5703125" style="674" customWidth="1"/>
    <col min="8842" max="8842" width="20.140625" style="674" customWidth="1"/>
    <col min="8843" max="8843" width="18.7109375" style="674" customWidth="1"/>
    <col min="8844" max="8844" width="14.140625" style="674" customWidth="1"/>
    <col min="8845" max="8845" width="11.5703125" style="674" bestFit="1" customWidth="1"/>
    <col min="8846" max="8900" width="11.42578125" style="674"/>
    <col min="8901" max="8901" width="2.7109375" style="674" customWidth="1"/>
    <col min="8902" max="8902" width="9.85546875" style="674" customWidth="1"/>
    <col min="8903" max="8903" width="54.140625" style="674" customWidth="1"/>
    <col min="8904" max="8904" width="15.7109375" style="674" customWidth="1"/>
    <col min="8905" max="8905" width="13.7109375" style="674" customWidth="1"/>
    <col min="8906" max="8906" width="15.140625" style="674" customWidth="1"/>
    <col min="8907" max="8907" width="14.7109375" style="674" customWidth="1"/>
    <col min="8908" max="8908" width="17.42578125" style="674" customWidth="1"/>
    <col min="8909" max="8909" width="15.140625" style="674" customWidth="1"/>
    <col min="8910" max="8910" width="11.85546875" style="674" customWidth="1"/>
    <col min="8911" max="8911" width="3.85546875" style="674" customWidth="1"/>
    <col min="8912" max="8912" width="19.5703125" style="674" customWidth="1"/>
    <col min="8913" max="8913" width="17.140625" style="674" customWidth="1"/>
    <col min="8914" max="8914" width="17.28515625" style="674" customWidth="1"/>
    <col min="8915" max="8915" width="19.140625" style="674" customWidth="1"/>
    <col min="8916" max="8916" width="17.7109375" style="674" customWidth="1"/>
    <col min="8917" max="8917" width="14.5703125" style="674" bestFit="1" customWidth="1"/>
    <col min="8918" max="8918" width="14.140625" style="674" customWidth="1"/>
    <col min="8919" max="8919" width="13.28515625" style="674" customWidth="1"/>
    <col min="8920" max="8920" width="14.42578125" style="674" customWidth="1"/>
    <col min="8921" max="8921" width="16.7109375" style="674" customWidth="1"/>
    <col min="8922" max="8922" width="16" style="674" customWidth="1"/>
    <col min="8923" max="8923" width="16.140625" style="674" customWidth="1"/>
    <col min="8924" max="8925" width="14.28515625" style="674" customWidth="1"/>
    <col min="8926" max="8926" width="13.85546875" style="674" customWidth="1"/>
    <col min="8927" max="8927" width="13.5703125" style="674" customWidth="1"/>
    <col min="8928" max="8928" width="13.85546875" style="674" customWidth="1"/>
    <col min="8929" max="8930" width="16.140625" style="674" customWidth="1"/>
    <col min="8931" max="8931" width="11.5703125" style="674" customWidth="1"/>
    <col min="8932" max="8932" width="5.28515625" style="674" customWidth="1"/>
    <col min="8933" max="8933" width="18.140625" style="674" customWidth="1"/>
    <col min="8934" max="8934" width="16.85546875" style="674" customWidth="1"/>
    <col min="8935" max="9091" width="11.42578125" style="674" customWidth="1"/>
    <col min="9092" max="9092" width="15.140625" style="674" customWidth="1"/>
    <col min="9093" max="9093" width="60.42578125" style="674" customWidth="1"/>
    <col min="9094" max="9096" width="19.85546875" style="674" customWidth="1"/>
    <col min="9097" max="9097" width="23.5703125" style="674" customWidth="1"/>
    <col min="9098" max="9098" width="20.140625" style="674" customWidth="1"/>
    <col min="9099" max="9099" width="18.7109375" style="674" customWidth="1"/>
    <col min="9100" max="9100" width="14.140625" style="674" customWidth="1"/>
    <col min="9101" max="9101" width="11.5703125" style="674" bestFit="1" customWidth="1"/>
    <col min="9102" max="9156" width="11.42578125" style="674"/>
    <col min="9157" max="9157" width="2.7109375" style="674" customWidth="1"/>
    <col min="9158" max="9158" width="9.85546875" style="674" customWidth="1"/>
    <col min="9159" max="9159" width="54.140625" style="674" customWidth="1"/>
    <col min="9160" max="9160" width="15.7109375" style="674" customWidth="1"/>
    <col min="9161" max="9161" width="13.7109375" style="674" customWidth="1"/>
    <col min="9162" max="9162" width="15.140625" style="674" customWidth="1"/>
    <col min="9163" max="9163" width="14.7109375" style="674" customWidth="1"/>
    <col min="9164" max="9164" width="17.42578125" style="674" customWidth="1"/>
    <col min="9165" max="9165" width="15.140625" style="674" customWidth="1"/>
    <col min="9166" max="9166" width="11.85546875" style="674" customWidth="1"/>
    <col min="9167" max="9167" width="3.85546875" style="674" customWidth="1"/>
    <col min="9168" max="9168" width="19.5703125" style="674" customWidth="1"/>
    <col min="9169" max="9169" width="17.140625" style="674" customWidth="1"/>
    <col min="9170" max="9170" width="17.28515625" style="674" customWidth="1"/>
    <col min="9171" max="9171" width="19.140625" style="674" customWidth="1"/>
    <col min="9172" max="9172" width="17.7109375" style="674" customWidth="1"/>
    <col min="9173" max="9173" width="14.5703125" style="674" bestFit="1" customWidth="1"/>
    <col min="9174" max="9174" width="14.140625" style="674" customWidth="1"/>
    <col min="9175" max="9175" width="13.28515625" style="674" customWidth="1"/>
    <col min="9176" max="9176" width="14.42578125" style="674" customWidth="1"/>
    <col min="9177" max="9177" width="16.7109375" style="674" customWidth="1"/>
    <col min="9178" max="9178" width="16" style="674" customWidth="1"/>
    <col min="9179" max="9179" width="16.140625" style="674" customWidth="1"/>
    <col min="9180" max="9181" width="14.28515625" style="674" customWidth="1"/>
    <col min="9182" max="9182" width="13.85546875" style="674" customWidth="1"/>
    <col min="9183" max="9183" width="13.5703125" style="674" customWidth="1"/>
    <col min="9184" max="9184" width="13.85546875" style="674" customWidth="1"/>
    <col min="9185" max="9186" width="16.140625" style="674" customWidth="1"/>
    <col min="9187" max="9187" width="11.5703125" style="674" customWidth="1"/>
    <col min="9188" max="9188" width="5.28515625" style="674" customWidth="1"/>
    <col min="9189" max="9189" width="18.140625" style="674" customWidth="1"/>
    <col min="9190" max="9190" width="16.85546875" style="674" customWidth="1"/>
    <col min="9191" max="9347" width="11.42578125" style="674" customWidth="1"/>
    <col min="9348" max="9348" width="15.140625" style="674" customWidth="1"/>
    <col min="9349" max="9349" width="60.42578125" style="674" customWidth="1"/>
    <col min="9350" max="9352" width="19.85546875" style="674" customWidth="1"/>
    <col min="9353" max="9353" width="23.5703125" style="674" customWidth="1"/>
    <col min="9354" max="9354" width="20.140625" style="674" customWidth="1"/>
    <col min="9355" max="9355" width="18.7109375" style="674" customWidth="1"/>
    <col min="9356" max="9356" width="14.140625" style="674" customWidth="1"/>
    <col min="9357" max="9357" width="11.5703125" style="674" bestFit="1" customWidth="1"/>
    <col min="9358" max="9412" width="11.42578125" style="674"/>
    <col min="9413" max="9413" width="2.7109375" style="674" customWidth="1"/>
    <col min="9414" max="9414" width="9.85546875" style="674" customWidth="1"/>
    <col min="9415" max="9415" width="54.140625" style="674" customWidth="1"/>
    <col min="9416" max="9416" width="15.7109375" style="674" customWidth="1"/>
    <col min="9417" max="9417" width="13.7109375" style="674" customWidth="1"/>
    <col min="9418" max="9418" width="15.140625" style="674" customWidth="1"/>
    <col min="9419" max="9419" width="14.7109375" style="674" customWidth="1"/>
    <col min="9420" max="9420" width="17.42578125" style="674" customWidth="1"/>
    <col min="9421" max="9421" width="15.140625" style="674" customWidth="1"/>
    <col min="9422" max="9422" width="11.85546875" style="674" customWidth="1"/>
    <col min="9423" max="9423" width="3.85546875" style="674" customWidth="1"/>
    <col min="9424" max="9424" width="19.5703125" style="674" customWidth="1"/>
    <col min="9425" max="9425" width="17.140625" style="674" customWidth="1"/>
    <col min="9426" max="9426" width="17.28515625" style="674" customWidth="1"/>
    <col min="9427" max="9427" width="19.140625" style="674" customWidth="1"/>
    <col min="9428" max="9428" width="17.7109375" style="674" customWidth="1"/>
    <col min="9429" max="9429" width="14.5703125" style="674" bestFit="1" customWidth="1"/>
    <col min="9430" max="9430" width="14.140625" style="674" customWidth="1"/>
    <col min="9431" max="9431" width="13.28515625" style="674" customWidth="1"/>
    <col min="9432" max="9432" width="14.42578125" style="674" customWidth="1"/>
    <col min="9433" max="9433" width="16.7109375" style="674" customWidth="1"/>
    <col min="9434" max="9434" width="16" style="674" customWidth="1"/>
    <col min="9435" max="9435" width="16.140625" style="674" customWidth="1"/>
    <col min="9436" max="9437" width="14.28515625" style="674" customWidth="1"/>
    <col min="9438" max="9438" width="13.85546875" style="674" customWidth="1"/>
    <col min="9439" max="9439" width="13.5703125" style="674" customWidth="1"/>
    <col min="9440" max="9440" width="13.85546875" style="674" customWidth="1"/>
    <col min="9441" max="9442" width="16.140625" style="674" customWidth="1"/>
    <col min="9443" max="9443" width="11.5703125" style="674" customWidth="1"/>
    <col min="9444" max="9444" width="5.28515625" style="674" customWidth="1"/>
    <col min="9445" max="9445" width="18.140625" style="674" customWidth="1"/>
    <col min="9446" max="9446" width="16.85546875" style="674" customWidth="1"/>
    <col min="9447" max="9603" width="11.42578125" style="674" customWidth="1"/>
    <col min="9604" max="9604" width="15.140625" style="674" customWidth="1"/>
    <col min="9605" max="9605" width="60.42578125" style="674" customWidth="1"/>
    <col min="9606" max="9608" width="19.85546875" style="674" customWidth="1"/>
    <col min="9609" max="9609" width="23.5703125" style="674" customWidth="1"/>
    <col min="9610" max="9610" width="20.140625" style="674" customWidth="1"/>
    <col min="9611" max="9611" width="18.7109375" style="674" customWidth="1"/>
    <col min="9612" max="9612" width="14.140625" style="674" customWidth="1"/>
    <col min="9613" max="9613" width="11.5703125" style="674" bestFit="1" customWidth="1"/>
    <col min="9614" max="9668" width="11.42578125" style="674"/>
    <col min="9669" max="9669" width="2.7109375" style="674" customWidth="1"/>
    <col min="9670" max="9670" width="9.85546875" style="674" customWidth="1"/>
    <col min="9671" max="9671" width="54.140625" style="674" customWidth="1"/>
    <col min="9672" max="9672" width="15.7109375" style="674" customWidth="1"/>
    <col min="9673" max="9673" width="13.7109375" style="674" customWidth="1"/>
    <col min="9674" max="9674" width="15.140625" style="674" customWidth="1"/>
    <col min="9675" max="9675" width="14.7109375" style="674" customWidth="1"/>
    <col min="9676" max="9676" width="17.42578125" style="674" customWidth="1"/>
    <col min="9677" max="9677" width="15.140625" style="674" customWidth="1"/>
    <col min="9678" max="9678" width="11.85546875" style="674" customWidth="1"/>
    <col min="9679" max="9679" width="3.85546875" style="674" customWidth="1"/>
    <col min="9680" max="9680" width="19.5703125" style="674" customWidth="1"/>
    <col min="9681" max="9681" width="17.140625" style="674" customWidth="1"/>
    <col min="9682" max="9682" width="17.28515625" style="674" customWidth="1"/>
    <col min="9683" max="9683" width="19.140625" style="674" customWidth="1"/>
    <col min="9684" max="9684" width="17.7109375" style="674" customWidth="1"/>
    <col min="9685" max="9685" width="14.5703125" style="674" bestFit="1" customWidth="1"/>
    <col min="9686" max="9686" width="14.140625" style="674" customWidth="1"/>
    <col min="9687" max="9687" width="13.28515625" style="674" customWidth="1"/>
    <col min="9688" max="9688" width="14.42578125" style="674" customWidth="1"/>
    <col min="9689" max="9689" width="16.7109375" style="674" customWidth="1"/>
    <col min="9690" max="9690" width="16" style="674" customWidth="1"/>
    <col min="9691" max="9691" width="16.140625" style="674" customWidth="1"/>
    <col min="9692" max="9693" width="14.28515625" style="674" customWidth="1"/>
    <col min="9694" max="9694" width="13.85546875" style="674" customWidth="1"/>
    <col min="9695" max="9695" width="13.5703125" style="674" customWidth="1"/>
    <col min="9696" max="9696" width="13.85546875" style="674" customWidth="1"/>
    <col min="9697" max="9698" width="16.140625" style="674" customWidth="1"/>
    <col min="9699" max="9699" width="11.5703125" style="674" customWidth="1"/>
    <col min="9700" max="9700" width="5.28515625" style="674" customWidth="1"/>
    <col min="9701" max="9701" width="18.140625" style="674" customWidth="1"/>
    <col min="9702" max="9702" width="16.85546875" style="674" customWidth="1"/>
    <col min="9703" max="9859" width="11.42578125" style="674" customWidth="1"/>
    <col min="9860" max="9860" width="15.140625" style="674" customWidth="1"/>
    <col min="9861" max="9861" width="60.42578125" style="674" customWidth="1"/>
    <col min="9862" max="9864" width="19.85546875" style="674" customWidth="1"/>
    <col min="9865" max="9865" width="23.5703125" style="674" customWidth="1"/>
    <col min="9866" max="9866" width="20.140625" style="674" customWidth="1"/>
    <col min="9867" max="9867" width="18.7109375" style="674" customWidth="1"/>
    <col min="9868" max="9868" width="14.140625" style="674" customWidth="1"/>
    <col min="9869" max="9869" width="11.5703125" style="674" bestFit="1" customWidth="1"/>
    <col min="9870" max="9924" width="11.42578125" style="674"/>
    <col min="9925" max="9925" width="2.7109375" style="674" customWidth="1"/>
    <col min="9926" max="9926" width="9.85546875" style="674" customWidth="1"/>
    <col min="9927" max="9927" width="54.140625" style="674" customWidth="1"/>
    <col min="9928" max="9928" width="15.7109375" style="674" customWidth="1"/>
    <col min="9929" max="9929" width="13.7109375" style="674" customWidth="1"/>
    <col min="9930" max="9930" width="15.140625" style="674" customWidth="1"/>
    <col min="9931" max="9931" width="14.7109375" style="674" customWidth="1"/>
    <col min="9932" max="9932" width="17.42578125" style="674" customWidth="1"/>
    <col min="9933" max="9933" width="15.140625" style="674" customWidth="1"/>
    <col min="9934" max="9934" width="11.85546875" style="674" customWidth="1"/>
    <col min="9935" max="9935" width="3.85546875" style="674" customWidth="1"/>
    <col min="9936" max="9936" width="19.5703125" style="674" customWidth="1"/>
    <col min="9937" max="9937" width="17.140625" style="674" customWidth="1"/>
    <col min="9938" max="9938" width="17.28515625" style="674" customWidth="1"/>
    <col min="9939" max="9939" width="19.140625" style="674" customWidth="1"/>
    <col min="9940" max="9940" width="17.7109375" style="674" customWidth="1"/>
    <col min="9941" max="9941" width="14.5703125" style="674" bestFit="1" customWidth="1"/>
    <col min="9942" max="9942" width="14.140625" style="674" customWidth="1"/>
    <col min="9943" max="9943" width="13.28515625" style="674" customWidth="1"/>
    <col min="9944" max="9944" width="14.42578125" style="674" customWidth="1"/>
    <col min="9945" max="9945" width="16.7109375" style="674" customWidth="1"/>
    <col min="9946" max="9946" width="16" style="674" customWidth="1"/>
    <col min="9947" max="9947" width="16.140625" style="674" customWidth="1"/>
    <col min="9948" max="9949" width="14.28515625" style="674" customWidth="1"/>
    <col min="9950" max="9950" width="13.85546875" style="674" customWidth="1"/>
    <col min="9951" max="9951" width="13.5703125" style="674" customWidth="1"/>
    <col min="9952" max="9952" width="13.85546875" style="674" customWidth="1"/>
    <col min="9953" max="9954" width="16.140625" style="674" customWidth="1"/>
    <col min="9955" max="9955" width="11.5703125" style="674" customWidth="1"/>
    <col min="9956" max="9956" width="5.28515625" style="674" customWidth="1"/>
    <col min="9957" max="9957" width="18.140625" style="674" customWidth="1"/>
    <col min="9958" max="9958" width="16.85546875" style="674" customWidth="1"/>
    <col min="9959" max="10115" width="11.42578125" style="674" customWidth="1"/>
    <col min="10116" max="10116" width="15.140625" style="674" customWidth="1"/>
    <col min="10117" max="10117" width="60.42578125" style="674" customWidth="1"/>
    <col min="10118" max="10120" width="19.85546875" style="674" customWidth="1"/>
    <col min="10121" max="10121" width="23.5703125" style="674" customWidth="1"/>
    <col min="10122" max="10122" width="20.140625" style="674" customWidth="1"/>
    <col min="10123" max="10123" width="18.7109375" style="674" customWidth="1"/>
    <col min="10124" max="10124" width="14.140625" style="674" customWidth="1"/>
    <col min="10125" max="10125" width="11.5703125" style="674" bestFit="1" customWidth="1"/>
    <col min="10126" max="10180" width="11.42578125" style="674"/>
    <col min="10181" max="10181" width="2.7109375" style="674" customWidth="1"/>
    <col min="10182" max="10182" width="9.85546875" style="674" customWidth="1"/>
    <col min="10183" max="10183" width="54.140625" style="674" customWidth="1"/>
    <col min="10184" max="10184" width="15.7109375" style="674" customWidth="1"/>
    <col min="10185" max="10185" width="13.7109375" style="674" customWidth="1"/>
    <col min="10186" max="10186" width="15.140625" style="674" customWidth="1"/>
    <col min="10187" max="10187" width="14.7109375" style="674" customWidth="1"/>
    <col min="10188" max="10188" width="17.42578125" style="674" customWidth="1"/>
    <col min="10189" max="10189" width="15.140625" style="674" customWidth="1"/>
    <col min="10190" max="10190" width="11.85546875" style="674" customWidth="1"/>
    <col min="10191" max="10191" width="3.85546875" style="674" customWidth="1"/>
    <col min="10192" max="10192" width="19.5703125" style="674" customWidth="1"/>
    <col min="10193" max="10193" width="17.140625" style="674" customWidth="1"/>
    <col min="10194" max="10194" width="17.28515625" style="674" customWidth="1"/>
    <col min="10195" max="10195" width="19.140625" style="674" customWidth="1"/>
    <col min="10196" max="10196" width="17.7109375" style="674" customWidth="1"/>
    <col min="10197" max="10197" width="14.5703125" style="674" bestFit="1" customWidth="1"/>
    <col min="10198" max="10198" width="14.140625" style="674" customWidth="1"/>
    <col min="10199" max="10199" width="13.28515625" style="674" customWidth="1"/>
    <col min="10200" max="10200" width="14.42578125" style="674" customWidth="1"/>
    <col min="10201" max="10201" width="16.7109375" style="674" customWidth="1"/>
    <col min="10202" max="10202" width="16" style="674" customWidth="1"/>
    <col min="10203" max="10203" width="16.140625" style="674" customWidth="1"/>
    <col min="10204" max="10205" width="14.28515625" style="674" customWidth="1"/>
    <col min="10206" max="10206" width="13.85546875" style="674" customWidth="1"/>
    <col min="10207" max="10207" width="13.5703125" style="674" customWidth="1"/>
    <col min="10208" max="10208" width="13.85546875" style="674" customWidth="1"/>
    <col min="10209" max="10210" width="16.140625" style="674" customWidth="1"/>
    <col min="10211" max="10211" width="11.5703125" style="674" customWidth="1"/>
    <col min="10212" max="10212" width="5.28515625" style="674" customWidth="1"/>
    <col min="10213" max="10213" width="18.140625" style="674" customWidth="1"/>
    <col min="10214" max="10214" width="16.85546875" style="674" customWidth="1"/>
    <col min="10215" max="10371" width="11.42578125" style="674" customWidth="1"/>
    <col min="10372" max="10372" width="15.140625" style="674" customWidth="1"/>
    <col min="10373" max="10373" width="60.42578125" style="674" customWidth="1"/>
    <col min="10374" max="10376" width="19.85546875" style="674" customWidth="1"/>
    <col min="10377" max="10377" width="23.5703125" style="674" customWidth="1"/>
    <col min="10378" max="10378" width="20.140625" style="674" customWidth="1"/>
    <col min="10379" max="10379" width="18.7109375" style="674" customWidth="1"/>
    <col min="10380" max="10380" width="14.140625" style="674" customWidth="1"/>
    <col min="10381" max="10381" width="11.5703125" style="674" bestFit="1" customWidth="1"/>
    <col min="10382" max="10436" width="11.42578125" style="674"/>
    <col min="10437" max="10437" width="2.7109375" style="674" customWidth="1"/>
    <col min="10438" max="10438" width="9.85546875" style="674" customWidth="1"/>
    <col min="10439" max="10439" width="54.140625" style="674" customWidth="1"/>
    <col min="10440" max="10440" width="15.7109375" style="674" customWidth="1"/>
    <col min="10441" max="10441" width="13.7109375" style="674" customWidth="1"/>
    <col min="10442" max="10442" width="15.140625" style="674" customWidth="1"/>
    <col min="10443" max="10443" width="14.7109375" style="674" customWidth="1"/>
    <col min="10444" max="10444" width="17.42578125" style="674" customWidth="1"/>
    <col min="10445" max="10445" width="15.140625" style="674" customWidth="1"/>
    <col min="10446" max="10446" width="11.85546875" style="674" customWidth="1"/>
    <col min="10447" max="10447" width="3.85546875" style="674" customWidth="1"/>
    <col min="10448" max="10448" width="19.5703125" style="674" customWidth="1"/>
    <col min="10449" max="10449" width="17.140625" style="674" customWidth="1"/>
    <col min="10450" max="10450" width="17.28515625" style="674" customWidth="1"/>
    <col min="10451" max="10451" width="19.140625" style="674" customWidth="1"/>
    <col min="10452" max="10452" width="17.7109375" style="674" customWidth="1"/>
    <col min="10453" max="10453" width="14.5703125" style="674" bestFit="1" customWidth="1"/>
    <col min="10454" max="10454" width="14.140625" style="674" customWidth="1"/>
    <col min="10455" max="10455" width="13.28515625" style="674" customWidth="1"/>
    <col min="10456" max="10456" width="14.42578125" style="674" customWidth="1"/>
    <col min="10457" max="10457" width="16.7109375" style="674" customWidth="1"/>
    <col min="10458" max="10458" width="16" style="674" customWidth="1"/>
    <col min="10459" max="10459" width="16.140625" style="674" customWidth="1"/>
    <col min="10460" max="10461" width="14.28515625" style="674" customWidth="1"/>
    <col min="10462" max="10462" width="13.85546875" style="674" customWidth="1"/>
    <col min="10463" max="10463" width="13.5703125" style="674" customWidth="1"/>
    <col min="10464" max="10464" width="13.85546875" style="674" customWidth="1"/>
    <col min="10465" max="10466" width="16.140625" style="674" customWidth="1"/>
    <col min="10467" max="10467" width="11.5703125" style="674" customWidth="1"/>
    <col min="10468" max="10468" width="5.28515625" style="674" customWidth="1"/>
    <col min="10469" max="10469" width="18.140625" style="674" customWidth="1"/>
    <col min="10470" max="10470" width="16.85546875" style="674" customWidth="1"/>
    <col min="10471" max="10627" width="11.42578125" style="674" customWidth="1"/>
    <col min="10628" max="10628" width="15.140625" style="674" customWidth="1"/>
    <col min="10629" max="10629" width="60.42578125" style="674" customWidth="1"/>
    <col min="10630" max="10632" width="19.85546875" style="674" customWidth="1"/>
    <col min="10633" max="10633" width="23.5703125" style="674" customWidth="1"/>
    <col min="10634" max="10634" width="20.140625" style="674" customWidth="1"/>
    <col min="10635" max="10635" width="18.7109375" style="674" customWidth="1"/>
    <col min="10636" max="10636" width="14.140625" style="674" customWidth="1"/>
    <col min="10637" max="10637" width="11.5703125" style="674" bestFit="1" customWidth="1"/>
    <col min="10638" max="10692" width="11.42578125" style="674"/>
    <col min="10693" max="10693" width="2.7109375" style="674" customWidth="1"/>
    <col min="10694" max="10694" width="9.85546875" style="674" customWidth="1"/>
    <col min="10695" max="10695" width="54.140625" style="674" customWidth="1"/>
    <col min="10696" max="10696" width="15.7109375" style="674" customWidth="1"/>
    <col min="10697" max="10697" width="13.7109375" style="674" customWidth="1"/>
    <col min="10698" max="10698" width="15.140625" style="674" customWidth="1"/>
    <col min="10699" max="10699" width="14.7109375" style="674" customWidth="1"/>
    <col min="10700" max="10700" width="17.42578125" style="674" customWidth="1"/>
    <col min="10701" max="10701" width="15.140625" style="674" customWidth="1"/>
    <col min="10702" max="10702" width="11.85546875" style="674" customWidth="1"/>
    <col min="10703" max="10703" width="3.85546875" style="674" customWidth="1"/>
    <col min="10704" max="10704" width="19.5703125" style="674" customWidth="1"/>
    <col min="10705" max="10705" width="17.140625" style="674" customWidth="1"/>
    <col min="10706" max="10706" width="17.28515625" style="674" customWidth="1"/>
    <col min="10707" max="10707" width="19.140625" style="674" customWidth="1"/>
    <col min="10708" max="10708" width="17.7109375" style="674" customWidth="1"/>
    <col min="10709" max="10709" width="14.5703125" style="674" bestFit="1" customWidth="1"/>
    <col min="10710" max="10710" width="14.140625" style="674" customWidth="1"/>
    <col min="10711" max="10711" width="13.28515625" style="674" customWidth="1"/>
    <col min="10712" max="10712" width="14.42578125" style="674" customWidth="1"/>
    <col min="10713" max="10713" width="16.7109375" style="674" customWidth="1"/>
    <col min="10714" max="10714" width="16" style="674" customWidth="1"/>
    <col min="10715" max="10715" width="16.140625" style="674" customWidth="1"/>
    <col min="10716" max="10717" width="14.28515625" style="674" customWidth="1"/>
    <col min="10718" max="10718" width="13.85546875" style="674" customWidth="1"/>
    <col min="10719" max="10719" width="13.5703125" style="674" customWidth="1"/>
    <col min="10720" max="10720" width="13.85546875" style="674" customWidth="1"/>
    <col min="10721" max="10722" width="16.140625" style="674" customWidth="1"/>
    <col min="10723" max="10723" width="11.5703125" style="674" customWidth="1"/>
    <col min="10724" max="10724" width="5.28515625" style="674" customWidth="1"/>
    <col min="10725" max="10725" width="18.140625" style="674" customWidth="1"/>
    <col min="10726" max="10726" width="16.85546875" style="674" customWidth="1"/>
    <col min="10727" max="10883" width="11.42578125" style="674" customWidth="1"/>
    <col min="10884" max="10884" width="15.140625" style="674" customWidth="1"/>
    <col min="10885" max="10885" width="60.42578125" style="674" customWidth="1"/>
    <col min="10886" max="10888" width="19.85546875" style="674" customWidth="1"/>
    <col min="10889" max="10889" width="23.5703125" style="674" customWidth="1"/>
    <col min="10890" max="10890" width="20.140625" style="674" customWidth="1"/>
    <col min="10891" max="10891" width="18.7109375" style="674" customWidth="1"/>
    <col min="10892" max="10892" width="14.140625" style="674" customWidth="1"/>
    <col min="10893" max="10893" width="11.5703125" style="674" bestFit="1" customWidth="1"/>
    <col min="10894" max="10948" width="11.42578125" style="674"/>
    <col min="10949" max="10949" width="2.7109375" style="674" customWidth="1"/>
    <col min="10950" max="10950" width="9.85546875" style="674" customWidth="1"/>
    <col min="10951" max="10951" width="54.140625" style="674" customWidth="1"/>
    <col min="10952" max="10952" width="15.7109375" style="674" customWidth="1"/>
    <col min="10953" max="10953" width="13.7109375" style="674" customWidth="1"/>
    <col min="10954" max="10954" width="15.140625" style="674" customWidth="1"/>
    <col min="10955" max="10955" width="14.7109375" style="674" customWidth="1"/>
    <col min="10956" max="10956" width="17.42578125" style="674" customWidth="1"/>
    <col min="10957" max="10957" width="15.140625" style="674" customWidth="1"/>
    <col min="10958" max="10958" width="11.85546875" style="674" customWidth="1"/>
    <col min="10959" max="10959" width="3.85546875" style="674" customWidth="1"/>
    <col min="10960" max="10960" width="19.5703125" style="674" customWidth="1"/>
    <col min="10961" max="10961" width="17.140625" style="674" customWidth="1"/>
    <col min="10962" max="10962" width="17.28515625" style="674" customWidth="1"/>
    <col min="10963" max="10963" width="19.140625" style="674" customWidth="1"/>
    <col min="10964" max="10964" width="17.7109375" style="674" customWidth="1"/>
    <col min="10965" max="10965" width="14.5703125" style="674" bestFit="1" customWidth="1"/>
    <col min="10966" max="10966" width="14.140625" style="674" customWidth="1"/>
    <col min="10967" max="10967" width="13.28515625" style="674" customWidth="1"/>
    <col min="10968" max="10968" width="14.42578125" style="674" customWidth="1"/>
    <col min="10969" max="10969" width="16.7109375" style="674" customWidth="1"/>
    <col min="10970" max="10970" width="16" style="674" customWidth="1"/>
    <col min="10971" max="10971" width="16.140625" style="674" customWidth="1"/>
    <col min="10972" max="10973" width="14.28515625" style="674" customWidth="1"/>
    <col min="10974" max="10974" width="13.85546875" style="674" customWidth="1"/>
    <col min="10975" max="10975" width="13.5703125" style="674" customWidth="1"/>
    <col min="10976" max="10976" width="13.85546875" style="674" customWidth="1"/>
    <col min="10977" max="10978" width="16.140625" style="674" customWidth="1"/>
    <col min="10979" max="10979" width="11.5703125" style="674" customWidth="1"/>
    <col min="10980" max="10980" width="5.28515625" style="674" customWidth="1"/>
    <col min="10981" max="10981" width="18.140625" style="674" customWidth="1"/>
    <col min="10982" max="10982" width="16.85546875" style="674" customWidth="1"/>
    <col min="10983" max="11139" width="11.42578125" style="674" customWidth="1"/>
    <col min="11140" max="11140" width="15.140625" style="674" customWidth="1"/>
    <col min="11141" max="11141" width="60.42578125" style="674" customWidth="1"/>
    <col min="11142" max="11144" width="19.85546875" style="674" customWidth="1"/>
    <col min="11145" max="11145" width="23.5703125" style="674" customWidth="1"/>
    <col min="11146" max="11146" width="20.140625" style="674" customWidth="1"/>
    <col min="11147" max="11147" width="18.7109375" style="674" customWidth="1"/>
    <col min="11148" max="11148" width="14.140625" style="674" customWidth="1"/>
    <col min="11149" max="11149" width="11.5703125" style="674" bestFit="1" customWidth="1"/>
    <col min="11150" max="11204" width="11.42578125" style="674"/>
    <col min="11205" max="11205" width="2.7109375" style="674" customWidth="1"/>
    <col min="11206" max="11206" width="9.85546875" style="674" customWidth="1"/>
    <col min="11207" max="11207" width="54.140625" style="674" customWidth="1"/>
    <col min="11208" max="11208" width="15.7109375" style="674" customWidth="1"/>
    <col min="11209" max="11209" width="13.7109375" style="674" customWidth="1"/>
    <col min="11210" max="11210" width="15.140625" style="674" customWidth="1"/>
    <col min="11211" max="11211" width="14.7109375" style="674" customWidth="1"/>
    <col min="11212" max="11212" width="17.42578125" style="674" customWidth="1"/>
    <col min="11213" max="11213" width="15.140625" style="674" customWidth="1"/>
    <col min="11214" max="11214" width="11.85546875" style="674" customWidth="1"/>
    <col min="11215" max="11215" width="3.85546875" style="674" customWidth="1"/>
    <col min="11216" max="11216" width="19.5703125" style="674" customWidth="1"/>
    <col min="11217" max="11217" width="17.140625" style="674" customWidth="1"/>
    <col min="11218" max="11218" width="17.28515625" style="674" customWidth="1"/>
    <col min="11219" max="11219" width="19.140625" style="674" customWidth="1"/>
    <col min="11220" max="11220" width="17.7109375" style="674" customWidth="1"/>
    <col min="11221" max="11221" width="14.5703125" style="674" bestFit="1" customWidth="1"/>
    <col min="11222" max="11222" width="14.140625" style="674" customWidth="1"/>
    <col min="11223" max="11223" width="13.28515625" style="674" customWidth="1"/>
    <col min="11224" max="11224" width="14.42578125" style="674" customWidth="1"/>
    <col min="11225" max="11225" width="16.7109375" style="674" customWidth="1"/>
    <col min="11226" max="11226" width="16" style="674" customWidth="1"/>
    <col min="11227" max="11227" width="16.140625" style="674" customWidth="1"/>
    <col min="11228" max="11229" width="14.28515625" style="674" customWidth="1"/>
    <col min="11230" max="11230" width="13.85546875" style="674" customWidth="1"/>
    <col min="11231" max="11231" width="13.5703125" style="674" customWidth="1"/>
    <col min="11232" max="11232" width="13.85546875" style="674" customWidth="1"/>
    <col min="11233" max="11234" width="16.140625" style="674" customWidth="1"/>
    <col min="11235" max="11235" width="11.5703125" style="674" customWidth="1"/>
    <col min="11236" max="11236" width="5.28515625" style="674" customWidth="1"/>
    <col min="11237" max="11237" width="18.140625" style="674" customWidth="1"/>
    <col min="11238" max="11238" width="16.85546875" style="674" customWidth="1"/>
    <col min="11239" max="11395" width="11.42578125" style="674" customWidth="1"/>
    <col min="11396" max="11396" width="15.140625" style="674" customWidth="1"/>
    <col min="11397" max="11397" width="60.42578125" style="674" customWidth="1"/>
    <col min="11398" max="11400" width="19.85546875" style="674" customWidth="1"/>
    <col min="11401" max="11401" width="23.5703125" style="674" customWidth="1"/>
    <col min="11402" max="11402" width="20.140625" style="674" customWidth="1"/>
    <col min="11403" max="11403" width="18.7109375" style="674" customWidth="1"/>
    <col min="11404" max="11404" width="14.140625" style="674" customWidth="1"/>
    <col min="11405" max="11405" width="11.5703125" style="674" bestFit="1" customWidth="1"/>
    <col min="11406" max="11460" width="11.42578125" style="674"/>
    <col min="11461" max="11461" width="2.7109375" style="674" customWidth="1"/>
    <col min="11462" max="11462" width="9.85546875" style="674" customWidth="1"/>
    <col min="11463" max="11463" width="54.140625" style="674" customWidth="1"/>
    <col min="11464" max="11464" width="15.7109375" style="674" customWidth="1"/>
    <col min="11465" max="11465" width="13.7109375" style="674" customWidth="1"/>
    <col min="11466" max="11466" width="15.140625" style="674" customWidth="1"/>
    <col min="11467" max="11467" width="14.7109375" style="674" customWidth="1"/>
    <col min="11468" max="11468" width="17.42578125" style="674" customWidth="1"/>
    <col min="11469" max="11469" width="15.140625" style="674" customWidth="1"/>
    <col min="11470" max="11470" width="11.85546875" style="674" customWidth="1"/>
    <col min="11471" max="11471" width="3.85546875" style="674" customWidth="1"/>
    <col min="11472" max="11472" width="19.5703125" style="674" customWidth="1"/>
    <col min="11473" max="11473" width="17.140625" style="674" customWidth="1"/>
    <col min="11474" max="11474" width="17.28515625" style="674" customWidth="1"/>
    <col min="11475" max="11475" width="19.140625" style="674" customWidth="1"/>
    <col min="11476" max="11476" width="17.7109375" style="674" customWidth="1"/>
    <col min="11477" max="11477" width="14.5703125" style="674" bestFit="1" customWidth="1"/>
    <col min="11478" max="11478" width="14.140625" style="674" customWidth="1"/>
    <col min="11479" max="11479" width="13.28515625" style="674" customWidth="1"/>
    <col min="11480" max="11480" width="14.42578125" style="674" customWidth="1"/>
    <col min="11481" max="11481" width="16.7109375" style="674" customWidth="1"/>
    <col min="11482" max="11482" width="16" style="674" customWidth="1"/>
    <col min="11483" max="11483" width="16.140625" style="674" customWidth="1"/>
    <col min="11484" max="11485" width="14.28515625" style="674" customWidth="1"/>
    <col min="11486" max="11486" width="13.85546875" style="674" customWidth="1"/>
    <col min="11487" max="11487" width="13.5703125" style="674" customWidth="1"/>
    <col min="11488" max="11488" width="13.85546875" style="674" customWidth="1"/>
    <col min="11489" max="11490" width="16.140625" style="674" customWidth="1"/>
    <col min="11491" max="11491" width="11.5703125" style="674" customWidth="1"/>
    <col min="11492" max="11492" width="5.28515625" style="674" customWidth="1"/>
    <col min="11493" max="11493" width="18.140625" style="674" customWidth="1"/>
    <col min="11494" max="11494" width="16.85546875" style="674" customWidth="1"/>
    <col min="11495" max="11651" width="11.42578125" style="674" customWidth="1"/>
    <col min="11652" max="11652" width="15.140625" style="674" customWidth="1"/>
    <col min="11653" max="11653" width="60.42578125" style="674" customWidth="1"/>
    <col min="11654" max="11656" width="19.85546875" style="674" customWidth="1"/>
    <col min="11657" max="11657" width="23.5703125" style="674" customWidth="1"/>
    <col min="11658" max="11658" width="20.140625" style="674" customWidth="1"/>
    <col min="11659" max="11659" width="18.7109375" style="674" customWidth="1"/>
    <col min="11660" max="11660" width="14.140625" style="674" customWidth="1"/>
    <col min="11661" max="11661" width="11.5703125" style="674" bestFit="1" customWidth="1"/>
    <col min="11662" max="11716" width="11.42578125" style="674"/>
    <col min="11717" max="11717" width="2.7109375" style="674" customWidth="1"/>
    <col min="11718" max="11718" width="9.85546875" style="674" customWidth="1"/>
    <col min="11719" max="11719" width="54.140625" style="674" customWidth="1"/>
    <col min="11720" max="11720" width="15.7109375" style="674" customWidth="1"/>
    <col min="11721" max="11721" width="13.7109375" style="674" customWidth="1"/>
    <col min="11722" max="11722" width="15.140625" style="674" customWidth="1"/>
    <col min="11723" max="11723" width="14.7109375" style="674" customWidth="1"/>
    <col min="11724" max="11724" width="17.42578125" style="674" customWidth="1"/>
    <col min="11725" max="11725" width="15.140625" style="674" customWidth="1"/>
    <col min="11726" max="11726" width="11.85546875" style="674" customWidth="1"/>
    <col min="11727" max="11727" width="3.85546875" style="674" customWidth="1"/>
    <col min="11728" max="11728" width="19.5703125" style="674" customWidth="1"/>
    <col min="11729" max="11729" width="17.140625" style="674" customWidth="1"/>
    <col min="11730" max="11730" width="17.28515625" style="674" customWidth="1"/>
    <col min="11731" max="11731" width="19.140625" style="674" customWidth="1"/>
    <col min="11732" max="11732" width="17.7109375" style="674" customWidth="1"/>
    <col min="11733" max="11733" width="14.5703125" style="674" bestFit="1" customWidth="1"/>
    <col min="11734" max="11734" width="14.140625" style="674" customWidth="1"/>
    <col min="11735" max="11735" width="13.28515625" style="674" customWidth="1"/>
    <col min="11736" max="11736" width="14.42578125" style="674" customWidth="1"/>
    <col min="11737" max="11737" width="16.7109375" style="674" customWidth="1"/>
    <col min="11738" max="11738" width="16" style="674" customWidth="1"/>
    <col min="11739" max="11739" width="16.140625" style="674" customWidth="1"/>
    <col min="11740" max="11741" width="14.28515625" style="674" customWidth="1"/>
    <col min="11742" max="11742" width="13.85546875" style="674" customWidth="1"/>
    <col min="11743" max="11743" width="13.5703125" style="674" customWidth="1"/>
    <col min="11744" max="11744" width="13.85546875" style="674" customWidth="1"/>
    <col min="11745" max="11746" width="16.140625" style="674" customWidth="1"/>
    <col min="11747" max="11747" width="11.5703125" style="674" customWidth="1"/>
    <col min="11748" max="11748" width="5.28515625" style="674" customWidth="1"/>
    <col min="11749" max="11749" width="18.140625" style="674" customWidth="1"/>
    <col min="11750" max="11750" width="16.85546875" style="674" customWidth="1"/>
    <col min="11751" max="11907" width="11.42578125" style="674" customWidth="1"/>
    <col min="11908" max="11908" width="15.140625" style="674" customWidth="1"/>
    <col min="11909" max="11909" width="60.42578125" style="674" customWidth="1"/>
    <col min="11910" max="11912" width="19.85546875" style="674" customWidth="1"/>
    <col min="11913" max="11913" width="23.5703125" style="674" customWidth="1"/>
    <col min="11914" max="11914" width="20.140625" style="674" customWidth="1"/>
    <col min="11915" max="11915" width="18.7109375" style="674" customWidth="1"/>
    <col min="11916" max="11916" width="14.140625" style="674" customWidth="1"/>
    <col min="11917" max="11917" width="11.5703125" style="674" bestFit="1" customWidth="1"/>
    <col min="11918" max="11972" width="11.42578125" style="674"/>
    <col min="11973" max="11973" width="2.7109375" style="674" customWidth="1"/>
    <col min="11974" max="11974" width="9.85546875" style="674" customWidth="1"/>
    <col min="11975" max="11975" width="54.140625" style="674" customWidth="1"/>
    <col min="11976" max="11976" width="15.7109375" style="674" customWidth="1"/>
    <col min="11977" max="11977" width="13.7109375" style="674" customWidth="1"/>
    <col min="11978" max="11978" width="15.140625" style="674" customWidth="1"/>
    <col min="11979" max="11979" width="14.7109375" style="674" customWidth="1"/>
    <col min="11980" max="11980" width="17.42578125" style="674" customWidth="1"/>
    <col min="11981" max="11981" width="15.140625" style="674" customWidth="1"/>
    <col min="11982" max="11982" width="11.85546875" style="674" customWidth="1"/>
    <col min="11983" max="11983" width="3.85546875" style="674" customWidth="1"/>
    <col min="11984" max="11984" width="19.5703125" style="674" customWidth="1"/>
    <col min="11985" max="11985" width="17.140625" style="674" customWidth="1"/>
    <col min="11986" max="11986" width="17.28515625" style="674" customWidth="1"/>
    <col min="11987" max="11987" width="19.140625" style="674" customWidth="1"/>
    <col min="11988" max="11988" width="17.7109375" style="674" customWidth="1"/>
    <col min="11989" max="11989" width="14.5703125" style="674" bestFit="1" customWidth="1"/>
    <col min="11990" max="11990" width="14.140625" style="674" customWidth="1"/>
    <col min="11991" max="11991" width="13.28515625" style="674" customWidth="1"/>
    <col min="11992" max="11992" width="14.42578125" style="674" customWidth="1"/>
    <col min="11993" max="11993" width="16.7109375" style="674" customWidth="1"/>
    <col min="11994" max="11994" width="16" style="674" customWidth="1"/>
    <col min="11995" max="11995" width="16.140625" style="674" customWidth="1"/>
    <col min="11996" max="11997" width="14.28515625" style="674" customWidth="1"/>
    <col min="11998" max="11998" width="13.85546875" style="674" customWidth="1"/>
    <col min="11999" max="11999" width="13.5703125" style="674" customWidth="1"/>
    <col min="12000" max="12000" width="13.85546875" style="674" customWidth="1"/>
    <col min="12001" max="12002" width="16.140625" style="674" customWidth="1"/>
    <col min="12003" max="12003" width="11.5703125" style="674" customWidth="1"/>
    <col min="12004" max="12004" width="5.28515625" style="674" customWidth="1"/>
    <col min="12005" max="12005" width="18.140625" style="674" customWidth="1"/>
    <col min="12006" max="12006" width="16.85546875" style="674" customWidth="1"/>
    <col min="12007" max="12163" width="11.42578125" style="674" customWidth="1"/>
    <col min="12164" max="12164" width="15.140625" style="674" customWidth="1"/>
    <col min="12165" max="12165" width="60.42578125" style="674" customWidth="1"/>
    <col min="12166" max="12168" width="19.85546875" style="674" customWidth="1"/>
    <col min="12169" max="12169" width="23.5703125" style="674" customWidth="1"/>
    <col min="12170" max="12170" width="20.140625" style="674" customWidth="1"/>
    <col min="12171" max="12171" width="18.7109375" style="674" customWidth="1"/>
    <col min="12172" max="12172" width="14.140625" style="674" customWidth="1"/>
    <col min="12173" max="12173" width="11.5703125" style="674" bestFit="1" customWidth="1"/>
    <col min="12174" max="12228" width="11.42578125" style="674"/>
    <col min="12229" max="12229" width="2.7109375" style="674" customWidth="1"/>
    <col min="12230" max="12230" width="9.85546875" style="674" customWidth="1"/>
    <col min="12231" max="12231" width="54.140625" style="674" customWidth="1"/>
    <col min="12232" max="12232" width="15.7109375" style="674" customWidth="1"/>
    <col min="12233" max="12233" width="13.7109375" style="674" customWidth="1"/>
    <col min="12234" max="12234" width="15.140625" style="674" customWidth="1"/>
    <col min="12235" max="12235" width="14.7109375" style="674" customWidth="1"/>
    <col min="12236" max="12236" width="17.42578125" style="674" customWidth="1"/>
    <col min="12237" max="12237" width="15.140625" style="674" customWidth="1"/>
    <col min="12238" max="12238" width="11.85546875" style="674" customWidth="1"/>
    <col min="12239" max="12239" width="3.85546875" style="674" customWidth="1"/>
    <col min="12240" max="12240" width="19.5703125" style="674" customWidth="1"/>
    <col min="12241" max="12241" width="17.140625" style="674" customWidth="1"/>
    <col min="12242" max="12242" width="17.28515625" style="674" customWidth="1"/>
    <col min="12243" max="12243" width="19.140625" style="674" customWidth="1"/>
    <col min="12244" max="12244" width="17.7109375" style="674" customWidth="1"/>
    <col min="12245" max="12245" width="14.5703125" style="674" bestFit="1" customWidth="1"/>
    <col min="12246" max="12246" width="14.140625" style="674" customWidth="1"/>
    <col min="12247" max="12247" width="13.28515625" style="674" customWidth="1"/>
    <col min="12248" max="12248" width="14.42578125" style="674" customWidth="1"/>
    <col min="12249" max="12249" width="16.7109375" style="674" customWidth="1"/>
    <col min="12250" max="12250" width="16" style="674" customWidth="1"/>
    <col min="12251" max="12251" width="16.140625" style="674" customWidth="1"/>
    <col min="12252" max="12253" width="14.28515625" style="674" customWidth="1"/>
    <col min="12254" max="12254" width="13.85546875" style="674" customWidth="1"/>
    <col min="12255" max="12255" width="13.5703125" style="674" customWidth="1"/>
    <col min="12256" max="12256" width="13.85546875" style="674" customWidth="1"/>
    <col min="12257" max="12258" width="16.140625" style="674" customWidth="1"/>
    <col min="12259" max="12259" width="11.5703125" style="674" customWidth="1"/>
    <col min="12260" max="12260" width="5.28515625" style="674" customWidth="1"/>
    <col min="12261" max="12261" width="18.140625" style="674" customWidth="1"/>
    <col min="12262" max="12262" width="16.85546875" style="674" customWidth="1"/>
    <col min="12263" max="12419" width="11.42578125" style="674" customWidth="1"/>
    <col min="12420" max="12420" width="15.140625" style="674" customWidth="1"/>
    <col min="12421" max="12421" width="60.42578125" style="674" customWidth="1"/>
    <col min="12422" max="12424" width="19.85546875" style="674" customWidth="1"/>
    <col min="12425" max="12425" width="23.5703125" style="674" customWidth="1"/>
    <col min="12426" max="12426" width="20.140625" style="674" customWidth="1"/>
    <col min="12427" max="12427" width="18.7109375" style="674" customWidth="1"/>
    <col min="12428" max="12428" width="14.140625" style="674" customWidth="1"/>
    <col min="12429" max="12429" width="11.5703125" style="674" bestFit="1" customWidth="1"/>
    <col min="12430" max="12484" width="11.42578125" style="674"/>
    <col min="12485" max="12485" width="2.7109375" style="674" customWidth="1"/>
    <col min="12486" max="12486" width="9.85546875" style="674" customWidth="1"/>
    <col min="12487" max="12487" width="54.140625" style="674" customWidth="1"/>
    <col min="12488" max="12488" width="15.7109375" style="674" customWidth="1"/>
    <col min="12489" max="12489" width="13.7109375" style="674" customWidth="1"/>
    <col min="12490" max="12490" width="15.140625" style="674" customWidth="1"/>
    <col min="12491" max="12491" width="14.7109375" style="674" customWidth="1"/>
    <col min="12492" max="12492" width="17.42578125" style="674" customWidth="1"/>
    <col min="12493" max="12493" width="15.140625" style="674" customWidth="1"/>
    <col min="12494" max="12494" width="11.85546875" style="674" customWidth="1"/>
    <col min="12495" max="12495" width="3.85546875" style="674" customWidth="1"/>
    <col min="12496" max="12496" width="19.5703125" style="674" customWidth="1"/>
    <col min="12497" max="12497" width="17.140625" style="674" customWidth="1"/>
    <col min="12498" max="12498" width="17.28515625" style="674" customWidth="1"/>
    <col min="12499" max="12499" width="19.140625" style="674" customWidth="1"/>
    <col min="12500" max="12500" width="17.7109375" style="674" customWidth="1"/>
    <col min="12501" max="12501" width="14.5703125" style="674" bestFit="1" customWidth="1"/>
    <col min="12502" max="12502" width="14.140625" style="674" customWidth="1"/>
    <col min="12503" max="12503" width="13.28515625" style="674" customWidth="1"/>
    <col min="12504" max="12504" width="14.42578125" style="674" customWidth="1"/>
    <col min="12505" max="12505" width="16.7109375" style="674" customWidth="1"/>
    <col min="12506" max="12506" width="16" style="674" customWidth="1"/>
    <col min="12507" max="12507" width="16.140625" style="674" customWidth="1"/>
    <col min="12508" max="12509" width="14.28515625" style="674" customWidth="1"/>
    <col min="12510" max="12510" width="13.85546875" style="674" customWidth="1"/>
    <col min="12511" max="12511" width="13.5703125" style="674" customWidth="1"/>
    <col min="12512" max="12512" width="13.85546875" style="674" customWidth="1"/>
    <col min="12513" max="12514" width="16.140625" style="674" customWidth="1"/>
    <col min="12515" max="12515" width="11.5703125" style="674" customWidth="1"/>
    <col min="12516" max="12516" width="5.28515625" style="674" customWidth="1"/>
    <col min="12517" max="12517" width="18.140625" style="674" customWidth="1"/>
    <col min="12518" max="12518" width="16.85546875" style="674" customWidth="1"/>
    <col min="12519" max="12675" width="11.42578125" style="674" customWidth="1"/>
    <col min="12676" max="12676" width="15.140625" style="674" customWidth="1"/>
    <col min="12677" max="12677" width="60.42578125" style="674" customWidth="1"/>
    <col min="12678" max="12680" width="19.85546875" style="674" customWidth="1"/>
    <col min="12681" max="12681" width="23.5703125" style="674" customWidth="1"/>
    <col min="12682" max="12682" width="20.140625" style="674" customWidth="1"/>
    <col min="12683" max="12683" width="18.7109375" style="674" customWidth="1"/>
    <col min="12684" max="12684" width="14.140625" style="674" customWidth="1"/>
    <col min="12685" max="12685" width="11.5703125" style="674" bestFit="1" customWidth="1"/>
    <col min="12686" max="12740" width="11.42578125" style="674"/>
    <col min="12741" max="12741" width="2.7109375" style="674" customWidth="1"/>
    <col min="12742" max="12742" width="9.85546875" style="674" customWidth="1"/>
    <col min="12743" max="12743" width="54.140625" style="674" customWidth="1"/>
    <col min="12744" max="12744" width="15.7109375" style="674" customWidth="1"/>
    <col min="12745" max="12745" width="13.7109375" style="674" customWidth="1"/>
    <col min="12746" max="12746" width="15.140625" style="674" customWidth="1"/>
    <col min="12747" max="12747" width="14.7109375" style="674" customWidth="1"/>
    <col min="12748" max="12748" width="17.42578125" style="674" customWidth="1"/>
    <col min="12749" max="12749" width="15.140625" style="674" customWidth="1"/>
    <col min="12750" max="12750" width="11.85546875" style="674" customWidth="1"/>
    <col min="12751" max="12751" width="3.85546875" style="674" customWidth="1"/>
    <col min="12752" max="12752" width="19.5703125" style="674" customWidth="1"/>
    <col min="12753" max="12753" width="17.140625" style="674" customWidth="1"/>
    <col min="12754" max="12754" width="17.28515625" style="674" customWidth="1"/>
    <col min="12755" max="12755" width="19.140625" style="674" customWidth="1"/>
    <col min="12756" max="12756" width="17.7109375" style="674" customWidth="1"/>
    <col min="12757" max="12757" width="14.5703125" style="674" bestFit="1" customWidth="1"/>
    <col min="12758" max="12758" width="14.140625" style="674" customWidth="1"/>
    <col min="12759" max="12759" width="13.28515625" style="674" customWidth="1"/>
    <col min="12760" max="12760" width="14.42578125" style="674" customWidth="1"/>
    <col min="12761" max="12761" width="16.7109375" style="674" customWidth="1"/>
    <col min="12762" max="12762" width="16" style="674" customWidth="1"/>
    <col min="12763" max="12763" width="16.140625" style="674" customWidth="1"/>
    <col min="12764" max="12765" width="14.28515625" style="674" customWidth="1"/>
    <col min="12766" max="12766" width="13.85546875" style="674" customWidth="1"/>
    <col min="12767" max="12767" width="13.5703125" style="674" customWidth="1"/>
    <col min="12768" max="12768" width="13.85546875" style="674" customWidth="1"/>
    <col min="12769" max="12770" width="16.140625" style="674" customWidth="1"/>
    <col min="12771" max="12771" width="11.5703125" style="674" customWidth="1"/>
    <col min="12772" max="12772" width="5.28515625" style="674" customWidth="1"/>
    <col min="12773" max="12773" width="18.140625" style="674" customWidth="1"/>
    <col min="12774" max="12774" width="16.85546875" style="674" customWidth="1"/>
    <col min="12775" max="12931" width="11.42578125" style="674" customWidth="1"/>
    <col min="12932" max="12932" width="15.140625" style="674" customWidth="1"/>
    <col min="12933" max="12933" width="60.42578125" style="674" customWidth="1"/>
    <col min="12934" max="12936" width="19.85546875" style="674" customWidth="1"/>
    <col min="12937" max="12937" width="23.5703125" style="674" customWidth="1"/>
    <col min="12938" max="12938" width="20.140625" style="674" customWidth="1"/>
    <col min="12939" max="12939" width="18.7109375" style="674" customWidth="1"/>
    <col min="12940" max="12940" width="14.140625" style="674" customWidth="1"/>
    <col min="12941" max="12941" width="11.5703125" style="674" bestFit="1" customWidth="1"/>
    <col min="12942" max="12996" width="11.42578125" style="674"/>
    <col min="12997" max="12997" width="2.7109375" style="674" customWidth="1"/>
    <col min="12998" max="12998" width="9.85546875" style="674" customWidth="1"/>
    <col min="12999" max="12999" width="54.140625" style="674" customWidth="1"/>
    <col min="13000" max="13000" width="15.7109375" style="674" customWidth="1"/>
    <col min="13001" max="13001" width="13.7109375" style="674" customWidth="1"/>
    <col min="13002" max="13002" width="15.140625" style="674" customWidth="1"/>
    <col min="13003" max="13003" width="14.7109375" style="674" customWidth="1"/>
    <col min="13004" max="13004" width="17.42578125" style="674" customWidth="1"/>
    <col min="13005" max="13005" width="15.140625" style="674" customWidth="1"/>
    <col min="13006" max="13006" width="11.85546875" style="674" customWidth="1"/>
    <col min="13007" max="13007" width="3.85546875" style="674" customWidth="1"/>
    <col min="13008" max="13008" width="19.5703125" style="674" customWidth="1"/>
    <col min="13009" max="13009" width="17.140625" style="674" customWidth="1"/>
    <col min="13010" max="13010" width="17.28515625" style="674" customWidth="1"/>
    <col min="13011" max="13011" width="19.140625" style="674" customWidth="1"/>
    <col min="13012" max="13012" width="17.7109375" style="674" customWidth="1"/>
    <col min="13013" max="13013" width="14.5703125" style="674" bestFit="1" customWidth="1"/>
    <col min="13014" max="13014" width="14.140625" style="674" customWidth="1"/>
    <col min="13015" max="13015" width="13.28515625" style="674" customWidth="1"/>
    <col min="13016" max="13016" width="14.42578125" style="674" customWidth="1"/>
    <col min="13017" max="13017" width="16.7109375" style="674" customWidth="1"/>
    <col min="13018" max="13018" width="16" style="674" customWidth="1"/>
    <col min="13019" max="13019" width="16.140625" style="674" customWidth="1"/>
    <col min="13020" max="13021" width="14.28515625" style="674" customWidth="1"/>
    <col min="13022" max="13022" width="13.85546875" style="674" customWidth="1"/>
    <col min="13023" max="13023" width="13.5703125" style="674" customWidth="1"/>
    <col min="13024" max="13024" width="13.85546875" style="674" customWidth="1"/>
    <col min="13025" max="13026" width="16.140625" style="674" customWidth="1"/>
    <col min="13027" max="13027" width="11.5703125" style="674" customWidth="1"/>
    <col min="13028" max="13028" width="5.28515625" style="674" customWidth="1"/>
    <col min="13029" max="13029" width="18.140625" style="674" customWidth="1"/>
    <col min="13030" max="13030" width="16.85546875" style="674" customWidth="1"/>
    <col min="13031" max="13187" width="11.42578125" style="674" customWidth="1"/>
    <col min="13188" max="13188" width="15.140625" style="674" customWidth="1"/>
    <col min="13189" max="13189" width="60.42578125" style="674" customWidth="1"/>
    <col min="13190" max="13192" width="19.85546875" style="674" customWidth="1"/>
    <col min="13193" max="13193" width="23.5703125" style="674" customWidth="1"/>
    <col min="13194" max="13194" width="20.140625" style="674" customWidth="1"/>
    <col min="13195" max="13195" width="18.7109375" style="674" customWidth="1"/>
    <col min="13196" max="13196" width="14.140625" style="674" customWidth="1"/>
    <col min="13197" max="13197" width="11.5703125" style="674" bestFit="1" customWidth="1"/>
    <col min="13198" max="13252" width="11.42578125" style="674"/>
    <col min="13253" max="13253" width="2.7109375" style="674" customWidth="1"/>
    <col min="13254" max="13254" width="9.85546875" style="674" customWidth="1"/>
    <col min="13255" max="13255" width="54.140625" style="674" customWidth="1"/>
    <col min="13256" max="13256" width="15.7109375" style="674" customWidth="1"/>
    <col min="13257" max="13257" width="13.7109375" style="674" customWidth="1"/>
    <col min="13258" max="13258" width="15.140625" style="674" customWidth="1"/>
    <col min="13259" max="13259" width="14.7109375" style="674" customWidth="1"/>
    <col min="13260" max="13260" width="17.42578125" style="674" customWidth="1"/>
    <col min="13261" max="13261" width="15.140625" style="674" customWidth="1"/>
    <col min="13262" max="13262" width="11.85546875" style="674" customWidth="1"/>
    <col min="13263" max="13263" width="3.85546875" style="674" customWidth="1"/>
    <col min="13264" max="13264" width="19.5703125" style="674" customWidth="1"/>
    <col min="13265" max="13265" width="17.140625" style="674" customWidth="1"/>
    <col min="13266" max="13266" width="17.28515625" style="674" customWidth="1"/>
    <col min="13267" max="13267" width="19.140625" style="674" customWidth="1"/>
    <col min="13268" max="13268" width="17.7109375" style="674" customWidth="1"/>
    <col min="13269" max="13269" width="14.5703125" style="674" bestFit="1" customWidth="1"/>
    <col min="13270" max="13270" width="14.140625" style="674" customWidth="1"/>
    <col min="13271" max="13271" width="13.28515625" style="674" customWidth="1"/>
    <col min="13272" max="13272" width="14.42578125" style="674" customWidth="1"/>
    <col min="13273" max="13273" width="16.7109375" style="674" customWidth="1"/>
    <col min="13274" max="13274" width="16" style="674" customWidth="1"/>
    <col min="13275" max="13275" width="16.140625" style="674" customWidth="1"/>
    <col min="13276" max="13277" width="14.28515625" style="674" customWidth="1"/>
    <col min="13278" max="13278" width="13.85546875" style="674" customWidth="1"/>
    <col min="13279" max="13279" width="13.5703125" style="674" customWidth="1"/>
    <col min="13280" max="13280" width="13.85546875" style="674" customWidth="1"/>
    <col min="13281" max="13282" width="16.140625" style="674" customWidth="1"/>
    <col min="13283" max="13283" width="11.5703125" style="674" customWidth="1"/>
    <col min="13284" max="13284" width="5.28515625" style="674" customWidth="1"/>
    <col min="13285" max="13285" width="18.140625" style="674" customWidth="1"/>
    <col min="13286" max="13286" width="16.85546875" style="674" customWidth="1"/>
    <col min="13287" max="13443" width="11.42578125" style="674" customWidth="1"/>
    <col min="13444" max="13444" width="15.140625" style="674" customWidth="1"/>
    <col min="13445" max="13445" width="60.42578125" style="674" customWidth="1"/>
    <col min="13446" max="13448" width="19.85546875" style="674" customWidth="1"/>
    <col min="13449" max="13449" width="23.5703125" style="674" customWidth="1"/>
    <col min="13450" max="13450" width="20.140625" style="674" customWidth="1"/>
    <col min="13451" max="13451" width="18.7109375" style="674" customWidth="1"/>
    <col min="13452" max="13452" width="14.140625" style="674" customWidth="1"/>
    <col min="13453" max="13453" width="11.5703125" style="674" bestFit="1" customWidth="1"/>
    <col min="13454" max="13508" width="11.42578125" style="674"/>
    <col min="13509" max="13509" width="2.7109375" style="674" customWidth="1"/>
    <col min="13510" max="13510" width="9.85546875" style="674" customWidth="1"/>
    <col min="13511" max="13511" width="54.140625" style="674" customWidth="1"/>
    <col min="13512" max="13512" width="15.7109375" style="674" customWidth="1"/>
    <col min="13513" max="13513" width="13.7109375" style="674" customWidth="1"/>
    <col min="13514" max="13514" width="15.140625" style="674" customWidth="1"/>
    <col min="13515" max="13515" width="14.7109375" style="674" customWidth="1"/>
    <col min="13516" max="13516" width="17.42578125" style="674" customWidth="1"/>
    <col min="13517" max="13517" width="15.140625" style="674" customWidth="1"/>
    <col min="13518" max="13518" width="11.85546875" style="674" customWidth="1"/>
    <col min="13519" max="13519" width="3.85546875" style="674" customWidth="1"/>
    <col min="13520" max="13520" width="19.5703125" style="674" customWidth="1"/>
    <col min="13521" max="13521" width="17.140625" style="674" customWidth="1"/>
    <col min="13522" max="13522" width="17.28515625" style="674" customWidth="1"/>
    <col min="13523" max="13523" width="19.140625" style="674" customWidth="1"/>
    <col min="13524" max="13524" width="17.7109375" style="674" customWidth="1"/>
    <col min="13525" max="13525" width="14.5703125" style="674" bestFit="1" customWidth="1"/>
    <col min="13526" max="13526" width="14.140625" style="674" customWidth="1"/>
    <col min="13527" max="13527" width="13.28515625" style="674" customWidth="1"/>
    <col min="13528" max="13528" width="14.42578125" style="674" customWidth="1"/>
    <col min="13529" max="13529" width="16.7109375" style="674" customWidth="1"/>
    <col min="13530" max="13530" width="16" style="674" customWidth="1"/>
    <col min="13531" max="13531" width="16.140625" style="674" customWidth="1"/>
    <col min="13532" max="13533" width="14.28515625" style="674" customWidth="1"/>
    <col min="13534" max="13534" width="13.85546875" style="674" customWidth="1"/>
    <col min="13535" max="13535" width="13.5703125" style="674" customWidth="1"/>
    <col min="13536" max="13536" width="13.85546875" style="674" customWidth="1"/>
    <col min="13537" max="13538" width="16.140625" style="674" customWidth="1"/>
    <col min="13539" max="13539" width="11.5703125" style="674" customWidth="1"/>
    <col min="13540" max="13540" width="5.28515625" style="674" customWidth="1"/>
    <col min="13541" max="13541" width="18.140625" style="674" customWidth="1"/>
    <col min="13542" max="13542" width="16.85546875" style="674" customWidth="1"/>
    <col min="13543" max="13699" width="11.42578125" style="674" customWidth="1"/>
    <col min="13700" max="13700" width="15.140625" style="674" customWidth="1"/>
    <col min="13701" max="13701" width="60.42578125" style="674" customWidth="1"/>
    <col min="13702" max="13704" width="19.85546875" style="674" customWidth="1"/>
    <col min="13705" max="13705" width="23.5703125" style="674" customWidth="1"/>
    <col min="13706" max="13706" width="20.140625" style="674" customWidth="1"/>
    <col min="13707" max="13707" width="18.7109375" style="674" customWidth="1"/>
    <col min="13708" max="13708" width="14.140625" style="674" customWidth="1"/>
    <col min="13709" max="13709" width="11.5703125" style="674" bestFit="1" customWidth="1"/>
    <col min="13710" max="13764" width="11.42578125" style="674"/>
    <col min="13765" max="13765" width="2.7109375" style="674" customWidth="1"/>
    <col min="13766" max="13766" width="9.85546875" style="674" customWidth="1"/>
    <col min="13767" max="13767" width="54.140625" style="674" customWidth="1"/>
    <col min="13768" max="13768" width="15.7109375" style="674" customWidth="1"/>
    <col min="13769" max="13769" width="13.7109375" style="674" customWidth="1"/>
    <col min="13770" max="13770" width="15.140625" style="674" customWidth="1"/>
    <col min="13771" max="13771" width="14.7109375" style="674" customWidth="1"/>
    <col min="13772" max="13772" width="17.42578125" style="674" customWidth="1"/>
    <col min="13773" max="13773" width="15.140625" style="674" customWidth="1"/>
    <col min="13774" max="13774" width="11.85546875" style="674" customWidth="1"/>
    <col min="13775" max="13775" width="3.85546875" style="674" customWidth="1"/>
    <col min="13776" max="13776" width="19.5703125" style="674" customWidth="1"/>
    <col min="13777" max="13777" width="17.140625" style="674" customWidth="1"/>
    <col min="13778" max="13778" width="17.28515625" style="674" customWidth="1"/>
    <col min="13779" max="13779" width="19.140625" style="674" customWidth="1"/>
    <col min="13780" max="13780" width="17.7109375" style="674" customWidth="1"/>
    <col min="13781" max="13781" width="14.5703125" style="674" bestFit="1" customWidth="1"/>
    <col min="13782" max="13782" width="14.140625" style="674" customWidth="1"/>
    <col min="13783" max="13783" width="13.28515625" style="674" customWidth="1"/>
    <col min="13784" max="13784" width="14.42578125" style="674" customWidth="1"/>
    <col min="13785" max="13785" width="16.7109375" style="674" customWidth="1"/>
    <col min="13786" max="13786" width="16" style="674" customWidth="1"/>
    <col min="13787" max="13787" width="16.140625" style="674" customWidth="1"/>
    <col min="13788" max="13789" width="14.28515625" style="674" customWidth="1"/>
    <col min="13790" max="13790" width="13.85546875" style="674" customWidth="1"/>
    <col min="13791" max="13791" width="13.5703125" style="674" customWidth="1"/>
    <col min="13792" max="13792" width="13.85546875" style="674" customWidth="1"/>
    <col min="13793" max="13794" width="16.140625" style="674" customWidth="1"/>
    <col min="13795" max="13795" width="11.5703125" style="674" customWidth="1"/>
    <col min="13796" max="13796" width="5.28515625" style="674" customWidth="1"/>
    <col min="13797" max="13797" width="18.140625" style="674" customWidth="1"/>
    <col min="13798" max="13798" width="16.85546875" style="674" customWidth="1"/>
    <col min="13799" max="13955" width="11.42578125" style="674" customWidth="1"/>
    <col min="13956" max="13956" width="15.140625" style="674" customWidth="1"/>
    <col min="13957" max="13957" width="60.42578125" style="674" customWidth="1"/>
    <col min="13958" max="13960" width="19.85546875" style="674" customWidth="1"/>
    <col min="13961" max="13961" width="23.5703125" style="674" customWidth="1"/>
    <col min="13962" max="13962" width="20.140625" style="674" customWidth="1"/>
    <col min="13963" max="13963" width="18.7109375" style="674" customWidth="1"/>
    <col min="13964" max="13964" width="14.140625" style="674" customWidth="1"/>
    <col min="13965" max="13965" width="11.5703125" style="674" bestFit="1" customWidth="1"/>
    <col min="13966" max="14020" width="11.42578125" style="674"/>
    <col min="14021" max="14021" width="2.7109375" style="674" customWidth="1"/>
    <col min="14022" max="14022" width="9.85546875" style="674" customWidth="1"/>
    <col min="14023" max="14023" width="54.140625" style="674" customWidth="1"/>
    <col min="14024" max="14024" width="15.7109375" style="674" customWidth="1"/>
    <col min="14025" max="14025" width="13.7109375" style="674" customWidth="1"/>
    <col min="14026" max="14026" width="15.140625" style="674" customWidth="1"/>
    <col min="14027" max="14027" width="14.7109375" style="674" customWidth="1"/>
    <col min="14028" max="14028" width="17.42578125" style="674" customWidth="1"/>
    <col min="14029" max="14029" width="15.140625" style="674" customWidth="1"/>
    <col min="14030" max="14030" width="11.85546875" style="674" customWidth="1"/>
    <col min="14031" max="14031" width="3.85546875" style="674" customWidth="1"/>
    <col min="14032" max="14032" width="19.5703125" style="674" customWidth="1"/>
    <col min="14033" max="14033" width="17.140625" style="674" customWidth="1"/>
    <col min="14034" max="14034" width="17.28515625" style="674" customWidth="1"/>
    <col min="14035" max="14035" width="19.140625" style="674" customWidth="1"/>
    <col min="14036" max="14036" width="17.7109375" style="674" customWidth="1"/>
    <col min="14037" max="14037" width="14.5703125" style="674" bestFit="1" customWidth="1"/>
    <col min="14038" max="14038" width="14.140625" style="674" customWidth="1"/>
    <col min="14039" max="14039" width="13.28515625" style="674" customWidth="1"/>
    <col min="14040" max="14040" width="14.42578125" style="674" customWidth="1"/>
    <col min="14041" max="14041" width="16.7109375" style="674" customWidth="1"/>
    <col min="14042" max="14042" width="16" style="674" customWidth="1"/>
    <col min="14043" max="14043" width="16.140625" style="674" customWidth="1"/>
    <col min="14044" max="14045" width="14.28515625" style="674" customWidth="1"/>
    <col min="14046" max="14046" width="13.85546875" style="674" customWidth="1"/>
    <col min="14047" max="14047" width="13.5703125" style="674" customWidth="1"/>
    <col min="14048" max="14048" width="13.85546875" style="674" customWidth="1"/>
    <col min="14049" max="14050" width="16.140625" style="674" customWidth="1"/>
    <col min="14051" max="14051" width="11.5703125" style="674" customWidth="1"/>
    <col min="14052" max="14052" width="5.28515625" style="674" customWidth="1"/>
    <col min="14053" max="14053" width="18.140625" style="674" customWidth="1"/>
    <col min="14054" max="14054" width="16.85546875" style="674" customWidth="1"/>
    <col min="14055" max="14211" width="11.42578125" style="674" customWidth="1"/>
    <col min="14212" max="14212" width="15.140625" style="674" customWidth="1"/>
    <col min="14213" max="14213" width="60.42578125" style="674" customWidth="1"/>
    <col min="14214" max="14216" width="19.85546875" style="674" customWidth="1"/>
    <col min="14217" max="14217" width="23.5703125" style="674" customWidth="1"/>
    <col min="14218" max="14218" width="20.140625" style="674" customWidth="1"/>
    <col min="14219" max="14219" width="18.7109375" style="674" customWidth="1"/>
    <col min="14220" max="14220" width="14.140625" style="674" customWidth="1"/>
    <col min="14221" max="14221" width="11.5703125" style="674" bestFit="1" customWidth="1"/>
    <col min="14222" max="14276" width="11.42578125" style="674"/>
    <col min="14277" max="14277" width="2.7109375" style="674" customWidth="1"/>
    <col min="14278" max="14278" width="9.85546875" style="674" customWidth="1"/>
    <col min="14279" max="14279" width="54.140625" style="674" customWidth="1"/>
    <col min="14280" max="14280" width="15.7109375" style="674" customWidth="1"/>
    <col min="14281" max="14281" width="13.7109375" style="674" customWidth="1"/>
    <col min="14282" max="14282" width="15.140625" style="674" customWidth="1"/>
    <col min="14283" max="14283" width="14.7109375" style="674" customWidth="1"/>
    <col min="14284" max="14284" width="17.42578125" style="674" customWidth="1"/>
    <col min="14285" max="14285" width="15.140625" style="674" customWidth="1"/>
    <col min="14286" max="14286" width="11.85546875" style="674" customWidth="1"/>
    <col min="14287" max="14287" width="3.85546875" style="674" customWidth="1"/>
    <col min="14288" max="14288" width="19.5703125" style="674" customWidth="1"/>
    <col min="14289" max="14289" width="17.140625" style="674" customWidth="1"/>
    <col min="14290" max="14290" width="17.28515625" style="674" customWidth="1"/>
    <col min="14291" max="14291" width="19.140625" style="674" customWidth="1"/>
    <col min="14292" max="14292" width="17.7109375" style="674" customWidth="1"/>
    <col min="14293" max="14293" width="14.5703125" style="674" bestFit="1" customWidth="1"/>
    <col min="14294" max="14294" width="14.140625" style="674" customWidth="1"/>
    <col min="14295" max="14295" width="13.28515625" style="674" customWidth="1"/>
    <col min="14296" max="14296" width="14.42578125" style="674" customWidth="1"/>
    <col min="14297" max="14297" width="16.7109375" style="674" customWidth="1"/>
    <col min="14298" max="14298" width="16" style="674" customWidth="1"/>
    <col min="14299" max="14299" width="16.140625" style="674" customWidth="1"/>
    <col min="14300" max="14301" width="14.28515625" style="674" customWidth="1"/>
    <col min="14302" max="14302" width="13.85546875" style="674" customWidth="1"/>
    <col min="14303" max="14303" width="13.5703125" style="674" customWidth="1"/>
    <col min="14304" max="14304" width="13.85546875" style="674" customWidth="1"/>
    <col min="14305" max="14306" width="16.140625" style="674" customWidth="1"/>
    <col min="14307" max="14307" width="11.5703125" style="674" customWidth="1"/>
    <col min="14308" max="14308" width="5.28515625" style="674" customWidth="1"/>
    <col min="14309" max="14309" width="18.140625" style="674" customWidth="1"/>
    <col min="14310" max="14310" width="16.85546875" style="674" customWidth="1"/>
    <col min="14311" max="14467" width="11.42578125" style="674" customWidth="1"/>
    <col min="14468" max="14468" width="15.140625" style="674" customWidth="1"/>
    <col min="14469" max="14469" width="60.42578125" style="674" customWidth="1"/>
    <col min="14470" max="14472" width="19.85546875" style="674" customWidth="1"/>
    <col min="14473" max="14473" width="23.5703125" style="674" customWidth="1"/>
    <col min="14474" max="14474" width="20.140625" style="674" customWidth="1"/>
    <col min="14475" max="14475" width="18.7109375" style="674" customWidth="1"/>
    <col min="14476" max="14476" width="14.140625" style="674" customWidth="1"/>
    <col min="14477" max="14477" width="11.5703125" style="674" bestFit="1" customWidth="1"/>
    <col min="14478" max="14532" width="11.42578125" style="674"/>
    <col min="14533" max="14533" width="2.7109375" style="674" customWidth="1"/>
    <col min="14534" max="14534" width="9.85546875" style="674" customWidth="1"/>
    <col min="14535" max="14535" width="54.140625" style="674" customWidth="1"/>
    <col min="14536" max="14536" width="15.7109375" style="674" customWidth="1"/>
    <col min="14537" max="14537" width="13.7109375" style="674" customWidth="1"/>
    <col min="14538" max="14538" width="15.140625" style="674" customWidth="1"/>
    <col min="14539" max="14539" width="14.7109375" style="674" customWidth="1"/>
    <col min="14540" max="14540" width="17.42578125" style="674" customWidth="1"/>
    <col min="14541" max="14541" width="15.140625" style="674" customWidth="1"/>
    <col min="14542" max="14542" width="11.85546875" style="674" customWidth="1"/>
    <col min="14543" max="14543" width="3.85546875" style="674" customWidth="1"/>
    <col min="14544" max="14544" width="19.5703125" style="674" customWidth="1"/>
    <col min="14545" max="14545" width="17.140625" style="674" customWidth="1"/>
    <col min="14546" max="14546" width="17.28515625" style="674" customWidth="1"/>
    <col min="14547" max="14547" width="19.140625" style="674" customWidth="1"/>
    <col min="14548" max="14548" width="17.7109375" style="674" customWidth="1"/>
    <col min="14549" max="14549" width="14.5703125" style="674" bestFit="1" customWidth="1"/>
    <col min="14550" max="14550" width="14.140625" style="674" customWidth="1"/>
    <col min="14551" max="14551" width="13.28515625" style="674" customWidth="1"/>
    <col min="14552" max="14552" width="14.42578125" style="674" customWidth="1"/>
    <col min="14553" max="14553" width="16.7109375" style="674" customWidth="1"/>
    <col min="14554" max="14554" width="16" style="674" customWidth="1"/>
    <col min="14555" max="14555" width="16.140625" style="674" customWidth="1"/>
    <col min="14556" max="14557" width="14.28515625" style="674" customWidth="1"/>
    <col min="14558" max="14558" width="13.85546875" style="674" customWidth="1"/>
    <col min="14559" max="14559" width="13.5703125" style="674" customWidth="1"/>
    <col min="14560" max="14560" width="13.85546875" style="674" customWidth="1"/>
    <col min="14561" max="14562" width="16.140625" style="674" customWidth="1"/>
    <col min="14563" max="14563" width="11.5703125" style="674" customWidth="1"/>
    <col min="14564" max="14564" width="5.28515625" style="674" customWidth="1"/>
    <col min="14565" max="14565" width="18.140625" style="674" customWidth="1"/>
    <col min="14566" max="14566" width="16.85546875" style="674" customWidth="1"/>
    <col min="14567" max="14723" width="11.42578125" style="674" customWidth="1"/>
    <col min="14724" max="14724" width="15.140625" style="674" customWidth="1"/>
    <col min="14725" max="14725" width="60.42578125" style="674" customWidth="1"/>
    <col min="14726" max="14728" width="19.85546875" style="674" customWidth="1"/>
    <col min="14729" max="14729" width="23.5703125" style="674" customWidth="1"/>
    <col min="14730" max="14730" width="20.140625" style="674" customWidth="1"/>
    <col min="14731" max="14731" width="18.7109375" style="674" customWidth="1"/>
    <col min="14732" max="14732" width="14.140625" style="674" customWidth="1"/>
    <col min="14733" max="14733" width="11.5703125" style="674" bestFit="1" customWidth="1"/>
    <col min="14734" max="14788" width="11.42578125" style="674"/>
    <col min="14789" max="14789" width="2.7109375" style="674" customWidth="1"/>
    <col min="14790" max="14790" width="9.85546875" style="674" customWidth="1"/>
    <col min="14791" max="14791" width="54.140625" style="674" customWidth="1"/>
    <col min="14792" max="14792" width="15.7109375" style="674" customWidth="1"/>
    <col min="14793" max="14793" width="13.7109375" style="674" customWidth="1"/>
    <col min="14794" max="14794" width="15.140625" style="674" customWidth="1"/>
    <col min="14795" max="14795" width="14.7109375" style="674" customWidth="1"/>
    <col min="14796" max="14796" width="17.42578125" style="674" customWidth="1"/>
    <col min="14797" max="14797" width="15.140625" style="674" customWidth="1"/>
    <col min="14798" max="14798" width="11.85546875" style="674" customWidth="1"/>
    <col min="14799" max="14799" width="3.85546875" style="674" customWidth="1"/>
    <col min="14800" max="14800" width="19.5703125" style="674" customWidth="1"/>
    <col min="14801" max="14801" width="17.140625" style="674" customWidth="1"/>
    <col min="14802" max="14802" width="17.28515625" style="674" customWidth="1"/>
    <col min="14803" max="14803" width="19.140625" style="674" customWidth="1"/>
    <col min="14804" max="14804" width="17.7109375" style="674" customWidth="1"/>
    <col min="14805" max="14805" width="14.5703125" style="674" bestFit="1" customWidth="1"/>
    <col min="14806" max="14806" width="14.140625" style="674" customWidth="1"/>
    <col min="14807" max="14807" width="13.28515625" style="674" customWidth="1"/>
    <col min="14808" max="14808" width="14.42578125" style="674" customWidth="1"/>
    <col min="14809" max="14809" width="16.7109375" style="674" customWidth="1"/>
    <col min="14810" max="14810" width="16" style="674" customWidth="1"/>
    <col min="14811" max="14811" width="16.140625" style="674" customWidth="1"/>
    <col min="14812" max="14813" width="14.28515625" style="674" customWidth="1"/>
    <col min="14814" max="14814" width="13.85546875" style="674" customWidth="1"/>
    <col min="14815" max="14815" width="13.5703125" style="674" customWidth="1"/>
    <col min="14816" max="14816" width="13.85546875" style="674" customWidth="1"/>
    <col min="14817" max="14818" width="16.140625" style="674" customWidth="1"/>
    <col min="14819" max="14819" width="11.5703125" style="674" customWidth="1"/>
    <col min="14820" max="14820" width="5.28515625" style="674" customWidth="1"/>
    <col min="14821" max="14821" width="18.140625" style="674" customWidth="1"/>
    <col min="14822" max="14822" width="16.85546875" style="674" customWidth="1"/>
    <col min="14823" max="14979" width="11.42578125" style="674" customWidth="1"/>
    <col min="14980" max="14980" width="15.140625" style="674" customWidth="1"/>
    <col min="14981" max="14981" width="60.42578125" style="674" customWidth="1"/>
    <col min="14982" max="14984" width="19.85546875" style="674" customWidth="1"/>
    <col min="14985" max="14985" width="23.5703125" style="674" customWidth="1"/>
    <col min="14986" max="14986" width="20.140625" style="674" customWidth="1"/>
    <col min="14987" max="14987" width="18.7109375" style="674" customWidth="1"/>
    <col min="14988" max="14988" width="14.140625" style="674" customWidth="1"/>
    <col min="14989" max="14989" width="11.5703125" style="674" bestFit="1" customWidth="1"/>
    <col min="14990" max="15044" width="11.42578125" style="674"/>
    <col min="15045" max="15045" width="2.7109375" style="674" customWidth="1"/>
    <col min="15046" max="15046" width="9.85546875" style="674" customWidth="1"/>
    <col min="15047" max="15047" width="54.140625" style="674" customWidth="1"/>
    <col min="15048" max="15048" width="15.7109375" style="674" customWidth="1"/>
    <col min="15049" max="15049" width="13.7109375" style="674" customWidth="1"/>
    <col min="15050" max="15050" width="15.140625" style="674" customWidth="1"/>
    <col min="15051" max="15051" width="14.7109375" style="674" customWidth="1"/>
    <col min="15052" max="15052" width="17.42578125" style="674" customWidth="1"/>
    <col min="15053" max="15053" width="15.140625" style="674" customWidth="1"/>
    <col min="15054" max="15054" width="11.85546875" style="674" customWidth="1"/>
    <col min="15055" max="15055" width="3.85546875" style="674" customWidth="1"/>
    <col min="15056" max="15056" width="19.5703125" style="674" customWidth="1"/>
    <col min="15057" max="15057" width="17.140625" style="674" customWidth="1"/>
    <col min="15058" max="15058" width="17.28515625" style="674" customWidth="1"/>
    <col min="15059" max="15059" width="19.140625" style="674" customWidth="1"/>
    <col min="15060" max="15060" width="17.7109375" style="674" customWidth="1"/>
    <col min="15061" max="15061" width="14.5703125" style="674" bestFit="1" customWidth="1"/>
    <col min="15062" max="15062" width="14.140625" style="674" customWidth="1"/>
    <col min="15063" max="15063" width="13.28515625" style="674" customWidth="1"/>
    <col min="15064" max="15064" width="14.42578125" style="674" customWidth="1"/>
    <col min="15065" max="15065" width="16.7109375" style="674" customWidth="1"/>
    <col min="15066" max="15066" width="16" style="674" customWidth="1"/>
    <col min="15067" max="15067" width="16.140625" style="674" customWidth="1"/>
    <col min="15068" max="15069" width="14.28515625" style="674" customWidth="1"/>
    <col min="15070" max="15070" width="13.85546875" style="674" customWidth="1"/>
    <col min="15071" max="15071" width="13.5703125" style="674" customWidth="1"/>
    <col min="15072" max="15072" width="13.85546875" style="674" customWidth="1"/>
    <col min="15073" max="15074" width="16.140625" style="674" customWidth="1"/>
    <col min="15075" max="15075" width="11.5703125" style="674" customWidth="1"/>
    <col min="15076" max="15076" width="5.28515625" style="674" customWidth="1"/>
    <col min="15077" max="15077" width="18.140625" style="674" customWidth="1"/>
    <col min="15078" max="15078" width="16.85546875" style="674" customWidth="1"/>
    <col min="15079" max="15235" width="11.42578125" style="674" customWidth="1"/>
    <col min="15236" max="15236" width="15.140625" style="674" customWidth="1"/>
    <col min="15237" max="15237" width="60.42578125" style="674" customWidth="1"/>
    <col min="15238" max="15240" width="19.85546875" style="674" customWidth="1"/>
    <col min="15241" max="15241" width="23.5703125" style="674" customWidth="1"/>
    <col min="15242" max="15242" width="20.140625" style="674" customWidth="1"/>
    <col min="15243" max="15243" width="18.7109375" style="674" customWidth="1"/>
    <col min="15244" max="15244" width="14.140625" style="674" customWidth="1"/>
    <col min="15245" max="15245" width="11.5703125" style="674" bestFit="1" customWidth="1"/>
    <col min="15246" max="15300" width="11.42578125" style="674"/>
    <col min="15301" max="15301" width="2.7109375" style="674" customWidth="1"/>
    <col min="15302" max="15302" width="9.85546875" style="674" customWidth="1"/>
    <col min="15303" max="15303" width="54.140625" style="674" customWidth="1"/>
    <col min="15304" max="15304" width="15.7109375" style="674" customWidth="1"/>
    <col min="15305" max="15305" width="13.7109375" style="674" customWidth="1"/>
    <col min="15306" max="15306" width="15.140625" style="674" customWidth="1"/>
    <col min="15307" max="15307" width="14.7109375" style="674" customWidth="1"/>
    <col min="15308" max="15308" width="17.42578125" style="674" customWidth="1"/>
    <col min="15309" max="15309" width="15.140625" style="674" customWidth="1"/>
    <col min="15310" max="15310" width="11.85546875" style="674" customWidth="1"/>
    <col min="15311" max="15311" width="3.85546875" style="674" customWidth="1"/>
    <col min="15312" max="15312" width="19.5703125" style="674" customWidth="1"/>
    <col min="15313" max="15313" width="17.140625" style="674" customWidth="1"/>
    <col min="15314" max="15314" width="17.28515625" style="674" customWidth="1"/>
    <col min="15315" max="15315" width="19.140625" style="674" customWidth="1"/>
    <col min="15316" max="15316" width="17.7109375" style="674" customWidth="1"/>
    <col min="15317" max="15317" width="14.5703125" style="674" bestFit="1" customWidth="1"/>
    <col min="15318" max="15318" width="14.140625" style="674" customWidth="1"/>
    <col min="15319" max="15319" width="13.28515625" style="674" customWidth="1"/>
    <col min="15320" max="15320" width="14.42578125" style="674" customWidth="1"/>
    <col min="15321" max="15321" width="16.7109375" style="674" customWidth="1"/>
    <col min="15322" max="15322" width="16" style="674" customWidth="1"/>
    <col min="15323" max="15323" width="16.140625" style="674" customWidth="1"/>
    <col min="15324" max="15325" width="14.28515625" style="674" customWidth="1"/>
    <col min="15326" max="15326" width="13.85546875" style="674" customWidth="1"/>
    <col min="15327" max="15327" width="13.5703125" style="674" customWidth="1"/>
    <col min="15328" max="15328" width="13.85546875" style="674" customWidth="1"/>
    <col min="15329" max="15330" width="16.140625" style="674" customWidth="1"/>
    <col min="15331" max="15331" width="11.5703125" style="674" customWidth="1"/>
    <col min="15332" max="15332" width="5.28515625" style="674" customWidth="1"/>
    <col min="15333" max="15333" width="18.140625" style="674" customWidth="1"/>
    <col min="15334" max="15334" width="16.85546875" style="674" customWidth="1"/>
    <col min="15335" max="15491" width="11.42578125" style="674" customWidth="1"/>
    <col min="15492" max="15492" width="15.140625" style="674" customWidth="1"/>
    <col min="15493" max="15493" width="60.42578125" style="674" customWidth="1"/>
    <col min="15494" max="15496" width="19.85546875" style="674" customWidth="1"/>
    <col min="15497" max="15497" width="23.5703125" style="674" customWidth="1"/>
    <col min="15498" max="15498" width="20.140625" style="674" customWidth="1"/>
    <col min="15499" max="15499" width="18.7109375" style="674" customWidth="1"/>
    <col min="15500" max="15500" width="14.140625" style="674" customWidth="1"/>
    <col min="15501" max="15501" width="11.5703125" style="674" bestFit="1" customWidth="1"/>
    <col min="15502" max="15556" width="11.42578125" style="674"/>
    <col min="15557" max="15557" width="2.7109375" style="674" customWidth="1"/>
    <col min="15558" max="15558" width="9.85546875" style="674" customWidth="1"/>
    <col min="15559" max="15559" width="54.140625" style="674" customWidth="1"/>
    <col min="15560" max="15560" width="15.7109375" style="674" customWidth="1"/>
    <col min="15561" max="15561" width="13.7109375" style="674" customWidth="1"/>
    <col min="15562" max="15562" width="15.140625" style="674" customWidth="1"/>
    <col min="15563" max="15563" width="14.7109375" style="674" customWidth="1"/>
    <col min="15564" max="15564" width="17.42578125" style="674" customWidth="1"/>
    <col min="15565" max="15565" width="15.140625" style="674" customWidth="1"/>
    <col min="15566" max="15566" width="11.85546875" style="674" customWidth="1"/>
    <col min="15567" max="15567" width="3.85546875" style="674" customWidth="1"/>
    <col min="15568" max="15568" width="19.5703125" style="674" customWidth="1"/>
    <col min="15569" max="15569" width="17.140625" style="674" customWidth="1"/>
    <col min="15570" max="15570" width="17.28515625" style="674" customWidth="1"/>
    <col min="15571" max="15571" width="19.140625" style="674" customWidth="1"/>
    <col min="15572" max="15572" width="17.7109375" style="674" customWidth="1"/>
    <col min="15573" max="15573" width="14.5703125" style="674" bestFit="1" customWidth="1"/>
    <col min="15574" max="15574" width="14.140625" style="674" customWidth="1"/>
    <col min="15575" max="15575" width="13.28515625" style="674" customWidth="1"/>
    <col min="15576" max="15576" width="14.42578125" style="674" customWidth="1"/>
    <col min="15577" max="15577" width="16.7109375" style="674" customWidth="1"/>
    <col min="15578" max="15578" width="16" style="674" customWidth="1"/>
    <col min="15579" max="15579" width="16.140625" style="674" customWidth="1"/>
    <col min="15580" max="15581" width="14.28515625" style="674" customWidth="1"/>
    <col min="15582" max="15582" width="13.85546875" style="674" customWidth="1"/>
    <col min="15583" max="15583" width="13.5703125" style="674" customWidth="1"/>
    <col min="15584" max="15584" width="13.85546875" style="674" customWidth="1"/>
    <col min="15585" max="15586" width="16.140625" style="674" customWidth="1"/>
    <col min="15587" max="15587" width="11.5703125" style="674" customWidth="1"/>
    <col min="15588" max="15588" width="5.28515625" style="674" customWidth="1"/>
    <col min="15589" max="15589" width="18.140625" style="674" customWidth="1"/>
    <col min="15590" max="15590" width="16.85546875" style="674" customWidth="1"/>
    <col min="15591" max="15747" width="11.42578125" style="674" customWidth="1"/>
    <col min="15748" max="15748" width="15.140625" style="674" customWidth="1"/>
    <col min="15749" max="15749" width="60.42578125" style="674" customWidth="1"/>
    <col min="15750" max="15752" width="19.85546875" style="674" customWidth="1"/>
    <col min="15753" max="15753" width="23.5703125" style="674" customWidth="1"/>
    <col min="15754" max="15754" width="20.140625" style="674" customWidth="1"/>
    <col min="15755" max="15755" width="18.7109375" style="674" customWidth="1"/>
    <col min="15756" max="15756" width="14.140625" style="674" customWidth="1"/>
    <col min="15757" max="15757" width="11.5703125" style="674" bestFit="1" customWidth="1"/>
    <col min="15758" max="15812" width="11.42578125" style="674"/>
    <col min="15813" max="15813" width="2.7109375" style="674" customWidth="1"/>
    <col min="15814" max="15814" width="9.85546875" style="674" customWidth="1"/>
    <col min="15815" max="15815" width="54.140625" style="674" customWidth="1"/>
    <col min="15816" max="15816" width="15.7109375" style="674" customWidth="1"/>
    <col min="15817" max="15817" width="13.7109375" style="674" customWidth="1"/>
    <col min="15818" max="15818" width="15.140625" style="674" customWidth="1"/>
    <col min="15819" max="15819" width="14.7109375" style="674" customWidth="1"/>
    <col min="15820" max="15820" width="17.42578125" style="674" customWidth="1"/>
    <col min="15821" max="15821" width="15.140625" style="674" customWidth="1"/>
    <col min="15822" max="15822" width="11.85546875" style="674" customWidth="1"/>
    <col min="15823" max="15823" width="3.85546875" style="674" customWidth="1"/>
    <col min="15824" max="15824" width="19.5703125" style="674" customWidth="1"/>
    <col min="15825" max="15825" width="17.140625" style="674" customWidth="1"/>
    <col min="15826" max="15826" width="17.28515625" style="674" customWidth="1"/>
    <col min="15827" max="15827" width="19.140625" style="674" customWidth="1"/>
    <col min="15828" max="15828" width="17.7109375" style="674" customWidth="1"/>
    <col min="15829" max="15829" width="14.5703125" style="674" bestFit="1" customWidth="1"/>
    <col min="15830" max="15830" width="14.140625" style="674" customWidth="1"/>
    <col min="15831" max="15831" width="13.28515625" style="674" customWidth="1"/>
    <col min="15832" max="15832" width="14.42578125" style="674" customWidth="1"/>
    <col min="15833" max="15833" width="16.7109375" style="674" customWidth="1"/>
    <col min="15834" max="15834" width="16" style="674" customWidth="1"/>
    <col min="15835" max="15835" width="16.140625" style="674" customWidth="1"/>
    <col min="15836" max="15837" width="14.28515625" style="674" customWidth="1"/>
    <col min="15838" max="15838" width="13.85546875" style="674" customWidth="1"/>
    <col min="15839" max="15839" width="13.5703125" style="674" customWidth="1"/>
    <col min="15840" max="15840" width="13.85546875" style="674" customWidth="1"/>
    <col min="15841" max="15842" width="16.140625" style="674" customWidth="1"/>
    <col min="15843" max="15843" width="11.5703125" style="674" customWidth="1"/>
    <col min="15844" max="15844" width="5.28515625" style="674" customWidth="1"/>
    <col min="15845" max="15845" width="18.140625" style="674" customWidth="1"/>
    <col min="15846" max="15846" width="16.85546875" style="674" customWidth="1"/>
    <col min="15847" max="16003" width="11.42578125" style="674" customWidth="1"/>
    <col min="16004" max="16004" width="15.140625" style="674" customWidth="1"/>
    <col min="16005" max="16005" width="60.42578125" style="674" customWidth="1"/>
    <col min="16006" max="16008" width="19.85546875" style="674" customWidth="1"/>
    <col min="16009" max="16009" width="23.5703125" style="674" customWidth="1"/>
    <col min="16010" max="16010" width="20.140625" style="674" customWidth="1"/>
    <col min="16011" max="16011" width="18.7109375" style="674" customWidth="1"/>
    <col min="16012" max="16012" width="14.140625" style="674" customWidth="1"/>
    <col min="16013" max="16013" width="11.5703125" style="674" bestFit="1" customWidth="1"/>
    <col min="16014" max="16068" width="11.42578125" style="674"/>
    <col min="16069" max="16069" width="2.7109375" style="674" customWidth="1"/>
    <col min="16070" max="16070" width="9.85546875" style="674" customWidth="1"/>
    <col min="16071" max="16071" width="54.140625" style="674" customWidth="1"/>
    <col min="16072" max="16072" width="15.7109375" style="674" customWidth="1"/>
    <col min="16073" max="16073" width="13.7109375" style="674" customWidth="1"/>
    <col min="16074" max="16074" width="15.140625" style="674" customWidth="1"/>
    <col min="16075" max="16075" width="14.7109375" style="674" customWidth="1"/>
    <col min="16076" max="16076" width="17.42578125" style="674" customWidth="1"/>
    <col min="16077" max="16077" width="15.140625" style="674" customWidth="1"/>
    <col min="16078" max="16078" width="11.85546875" style="674" customWidth="1"/>
    <col min="16079" max="16079" width="3.85546875" style="674" customWidth="1"/>
    <col min="16080" max="16080" width="19.5703125" style="674" customWidth="1"/>
    <col min="16081" max="16081" width="17.140625" style="674" customWidth="1"/>
    <col min="16082" max="16082" width="17.28515625" style="674" customWidth="1"/>
    <col min="16083" max="16083" width="19.140625" style="674" customWidth="1"/>
    <col min="16084" max="16084" width="17.7109375" style="674" customWidth="1"/>
    <col min="16085" max="16085" width="14.5703125" style="674" bestFit="1" customWidth="1"/>
    <col min="16086" max="16086" width="14.140625" style="674" customWidth="1"/>
    <col min="16087" max="16087" width="13.28515625" style="674" customWidth="1"/>
    <col min="16088" max="16088" width="14.42578125" style="674" customWidth="1"/>
    <col min="16089" max="16089" width="16.7109375" style="674" customWidth="1"/>
    <col min="16090" max="16090" width="16" style="674" customWidth="1"/>
    <col min="16091" max="16091" width="16.140625" style="674" customWidth="1"/>
    <col min="16092" max="16093" width="14.28515625" style="674" customWidth="1"/>
    <col min="16094" max="16094" width="13.85546875" style="674" customWidth="1"/>
    <col min="16095" max="16095" width="13.5703125" style="674" customWidth="1"/>
    <col min="16096" max="16096" width="13.85546875" style="674" customWidth="1"/>
    <col min="16097" max="16098" width="16.140625" style="674" customWidth="1"/>
    <col min="16099" max="16099" width="11.5703125" style="674" customWidth="1"/>
    <col min="16100" max="16100" width="5.28515625" style="674" customWidth="1"/>
    <col min="16101" max="16101" width="18.140625" style="674" customWidth="1"/>
    <col min="16102" max="16102" width="16.85546875" style="674" customWidth="1"/>
    <col min="16103" max="16259" width="11.42578125" style="674" customWidth="1"/>
    <col min="16260" max="16260" width="15.140625" style="674" customWidth="1"/>
    <col min="16261" max="16261" width="60.42578125" style="674" customWidth="1"/>
    <col min="16262" max="16264" width="19.85546875" style="674" customWidth="1"/>
    <col min="16265" max="16265" width="23.5703125" style="674" customWidth="1"/>
    <col min="16266" max="16266" width="20.140625" style="674" customWidth="1"/>
    <col min="16267" max="16267" width="18.7109375" style="674" customWidth="1"/>
    <col min="16268" max="16268" width="14.140625" style="674" customWidth="1"/>
    <col min="16269" max="16269" width="11.5703125" style="674" bestFit="1" customWidth="1"/>
    <col min="16270" max="16384" width="11.42578125" style="674"/>
  </cols>
  <sheetData>
    <row r="3" spans="1:22" ht="18" customHeight="1" x14ac:dyDescent="0.3">
      <c r="A3" s="1487" t="s">
        <v>148</v>
      </c>
      <c r="B3" s="1487"/>
      <c r="C3" s="1487"/>
      <c r="D3" s="1487"/>
      <c r="E3" s="1487"/>
      <c r="F3" s="1487"/>
      <c r="G3" s="1487"/>
      <c r="H3" s="1487"/>
      <c r="I3" s="1487"/>
    </row>
    <row r="4" spans="1:22" ht="44.25" customHeight="1" x14ac:dyDescent="0.25">
      <c r="A4" s="830"/>
      <c r="B4" s="831"/>
      <c r="C4" s="830"/>
      <c r="D4" s="832"/>
      <c r="E4" s="832"/>
      <c r="F4" s="830"/>
      <c r="G4" s="830"/>
      <c r="H4" s="830"/>
      <c r="I4" s="830"/>
    </row>
    <row r="5" spans="1:22" s="690" customFormat="1" ht="18" x14ac:dyDescent="0.25">
      <c r="A5" s="1488" t="s">
        <v>326</v>
      </c>
      <c r="B5" s="1488"/>
      <c r="C5" s="1488"/>
      <c r="D5" s="1488"/>
      <c r="E5" s="1488"/>
      <c r="F5" s="1488"/>
      <c r="G5" s="1488"/>
      <c r="H5" s="1488"/>
      <c r="I5" s="1488"/>
    </row>
    <row r="6" spans="1:22" s="690" customFormat="1" ht="38.25" customHeight="1" x14ac:dyDescent="0.25">
      <c r="A6" s="1488" t="s">
        <v>353</v>
      </c>
      <c r="B6" s="1488"/>
      <c r="C6" s="1488"/>
      <c r="D6" s="1488"/>
      <c r="E6" s="1488"/>
      <c r="F6" s="1488"/>
      <c r="G6" s="1488"/>
      <c r="H6" s="1488"/>
      <c r="I6" s="1488"/>
    </row>
    <row r="7" spans="1:22" s="690" customFormat="1" ht="30.75" customHeight="1" x14ac:dyDescent="0.25">
      <c r="A7" s="1489" t="s">
        <v>847</v>
      </c>
      <c r="B7" s="1490"/>
      <c r="C7" s="1490"/>
      <c r="D7" s="1490"/>
      <c r="E7" s="1490"/>
      <c r="F7" s="1490"/>
      <c r="G7" s="1490"/>
      <c r="H7" s="1490"/>
      <c r="I7" s="1490"/>
    </row>
    <row r="8" spans="1:22" s="690" customFormat="1" ht="15.75" x14ac:dyDescent="0.25">
      <c r="A8" s="1491" t="s">
        <v>152</v>
      </c>
      <c r="B8" s="1491"/>
      <c r="C8" s="1491"/>
      <c r="D8" s="1491"/>
      <c r="E8" s="1491"/>
      <c r="F8" s="1491"/>
      <c r="G8" s="1491"/>
      <c r="H8" s="1491"/>
      <c r="I8" s="1491"/>
    </row>
    <row r="9" spans="1:22" s="690" customFormat="1" x14ac:dyDescent="0.25">
      <c r="A9" s="612"/>
      <c r="B9" s="612"/>
      <c r="C9" s="612"/>
      <c r="D9" s="889"/>
      <c r="E9" s="889"/>
      <c r="F9" s="612"/>
      <c r="G9" s="612"/>
      <c r="H9" s="612"/>
      <c r="I9" s="612"/>
    </row>
    <row r="10" spans="1:22" s="690" customFormat="1" ht="57" customHeight="1" x14ac:dyDescent="0.25">
      <c r="A10" s="456"/>
      <c r="B10" s="1492" t="s">
        <v>346</v>
      </c>
      <c r="C10" s="1494" t="s">
        <v>347</v>
      </c>
      <c r="D10" s="1494"/>
      <c r="E10" s="1494"/>
      <c r="F10" s="1494"/>
      <c r="G10" s="1494"/>
      <c r="H10" s="1494"/>
      <c r="I10" s="1494"/>
      <c r="M10" s="890"/>
      <c r="N10" s="890"/>
      <c r="O10" s="1486"/>
      <c r="P10" s="1486"/>
      <c r="Q10" s="1486"/>
      <c r="R10" s="1298"/>
      <c r="S10" s="890"/>
      <c r="T10" s="457"/>
      <c r="U10" s="457"/>
      <c r="V10" s="458"/>
    </row>
    <row r="11" spans="1:22" s="617" customFormat="1" ht="57" customHeight="1" x14ac:dyDescent="0.25">
      <c r="A11" s="459"/>
      <c r="B11" s="1493"/>
      <c r="C11" s="1299" t="s">
        <v>348</v>
      </c>
      <c r="D11" s="1299" t="s">
        <v>349</v>
      </c>
      <c r="E11" s="1299" t="s">
        <v>350</v>
      </c>
      <c r="F11" s="1299" t="s">
        <v>34</v>
      </c>
      <c r="G11" s="1299" t="s">
        <v>153</v>
      </c>
      <c r="H11" s="1299" t="s">
        <v>351</v>
      </c>
      <c r="I11" s="1299" t="s">
        <v>352</v>
      </c>
      <c r="J11" s="891"/>
      <c r="K11" s="891"/>
      <c r="L11" s="891"/>
      <c r="M11" s="106"/>
      <c r="N11" s="106"/>
      <c r="O11" s="107"/>
      <c r="P11" s="107"/>
      <c r="Q11" s="107"/>
      <c r="R11" s="107"/>
      <c r="S11" s="106"/>
      <c r="T11" s="460"/>
      <c r="U11" s="460"/>
      <c r="V11" s="833"/>
    </row>
    <row r="12" spans="1:22" s="600" customFormat="1" ht="20.25" x14ac:dyDescent="0.25">
      <c r="A12" s="834"/>
      <c r="B12" s="1141"/>
      <c r="C12" s="1142"/>
      <c r="D12" s="1143"/>
      <c r="E12" s="1143"/>
      <c r="F12" s="1142"/>
      <c r="G12" s="1144"/>
      <c r="H12" s="1145"/>
      <c r="I12" s="1145"/>
      <c r="O12" s="106"/>
      <c r="P12" s="106"/>
      <c r="Q12" s="106"/>
      <c r="R12" s="106"/>
      <c r="T12" s="106"/>
      <c r="U12" s="106"/>
    </row>
    <row r="13" spans="1:22" s="686" customFormat="1" ht="22.5" customHeight="1" x14ac:dyDescent="0.25">
      <c r="A13" s="837"/>
      <c r="B13" s="1146"/>
      <c r="C13" s="1147"/>
      <c r="D13" s="1148"/>
      <c r="E13" s="1148"/>
      <c r="F13" s="1147"/>
      <c r="G13" s="1149"/>
      <c r="H13" s="1150"/>
      <c r="I13" s="1150"/>
    </row>
    <row r="14" spans="1:22" s="686" customFormat="1" ht="87" customHeight="1" x14ac:dyDescent="0.25">
      <c r="A14" s="840"/>
      <c r="B14" s="1151" t="s">
        <v>354</v>
      </c>
      <c r="C14" s="1152">
        <v>104490292</v>
      </c>
      <c r="D14" s="1153">
        <v>55281573</v>
      </c>
      <c r="E14" s="1153">
        <v>60261546</v>
      </c>
      <c r="F14" s="1152">
        <v>99510319</v>
      </c>
      <c r="G14" s="1152">
        <v>65548033</v>
      </c>
      <c r="H14" s="1152">
        <v>65534523</v>
      </c>
      <c r="I14" s="1152">
        <v>33962286</v>
      </c>
      <c r="K14" s="470"/>
      <c r="L14" s="470"/>
    </row>
    <row r="15" spans="1:22" s="686" customFormat="1" ht="87" customHeight="1" x14ac:dyDescent="0.25">
      <c r="A15" s="840"/>
      <c r="B15" s="1151" t="s">
        <v>355</v>
      </c>
      <c r="C15" s="1152">
        <v>1170486</v>
      </c>
      <c r="D15" s="1153">
        <v>0</v>
      </c>
      <c r="E15" s="1153">
        <v>0</v>
      </c>
      <c r="F15" s="1152">
        <v>1170486</v>
      </c>
      <c r="G15" s="1154">
        <v>7500</v>
      </c>
      <c r="H15" s="1154">
        <v>7500</v>
      </c>
      <c r="I15" s="1152">
        <v>1162986</v>
      </c>
      <c r="K15" s="470"/>
      <c r="L15" s="470"/>
    </row>
    <row r="16" spans="1:22" s="686" customFormat="1" ht="87" customHeight="1" x14ac:dyDescent="0.25">
      <c r="A16" s="840"/>
      <c r="B16" s="1151" t="s">
        <v>739</v>
      </c>
      <c r="C16" s="1154">
        <v>0</v>
      </c>
      <c r="D16" s="1154">
        <v>0</v>
      </c>
      <c r="E16" s="1154">
        <v>0</v>
      </c>
      <c r="F16" s="1154">
        <v>0</v>
      </c>
      <c r="G16" s="1154">
        <v>0</v>
      </c>
      <c r="H16" s="1154">
        <v>0</v>
      </c>
      <c r="I16" s="1154">
        <v>0</v>
      </c>
      <c r="K16" s="470"/>
      <c r="L16" s="470"/>
    </row>
    <row r="17" spans="1:24" s="686" customFormat="1" ht="87" customHeight="1" x14ac:dyDescent="0.25">
      <c r="A17" s="840"/>
      <c r="B17" s="1151" t="s">
        <v>612</v>
      </c>
      <c r="C17" s="1154">
        <v>0</v>
      </c>
      <c r="D17" s="1154">
        <v>0</v>
      </c>
      <c r="E17" s="1154">
        <v>0</v>
      </c>
      <c r="F17" s="1154">
        <v>0</v>
      </c>
      <c r="G17" s="1154">
        <v>0</v>
      </c>
      <c r="H17" s="1154">
        <v>0</v>
      </c>
      <c r="I17" s="1154">
        <v>0</v>
      </c>
      <c r="K17" s="470"/>
      <c r="L17" s="470"/>
    </row>
    <row r="18" spans="1:24" s="599" customFormat="1" ht="87" customHeight="1" x14ac:dyDescent="0.25">
      <c r="A18" s="842"/>
      <c r="B18" s="1155" t="s">
        <v>617</v>
      </c>
      <c r="C18" s="1156">
        <v>0</v>
      </c>
      <c r="D18" s="1156">
        <v>0</v>
      </c>
      <c r="E18" s="1156">
        <v>0</v>
      </c>
      <c r="F18" s="1156">
        <v>0</v>
      </c>
      <c r="G18" s="1156">
        <v>0</v>
      </c>
      <c r="H18" s="1156">
        <v>0</v>
      </c>
      <c r="I18" s="1156">
        <v>0</v>
      </c>
      <c r="K18" s="470"/>
      <c r="L18" s="470"/>
      <c r="M18" s="912"/>
      <c r="N18" s="912"/>
      <c r="O18" s="912"/>
      <c r="P18" s="912"/>
      <c r="Q18" s="912"/>
      <c r="R18" s="912"/>
      <c r="S18" s="912"/>
      <c r="T18" s="912"/>
      <c r="U18" s="912"/>
      <c r="V18" s="912"/>
      <c r="W18" s="913"/>
      <c r="X18" s="913"/>
    </row>
    <row r="19" spans="1:24" s="475" customFormat="1" ht="81" customHeight="1" x14ac:dyDescent="0.25">
      <c r="A19" s="844"/>
      <c r="B19" s="1157" t="s">
        <v>356</v>
      </c>
      <c r="C19" s="1158">
        <v>105660778</v>
      </c>
      <c r="D19" s="1159">
        <v>55281573</v>
      </c>
      <c r="E19" s="1159">
        <v>60261546</v>
      </c>
      <c r="F19" s="1158">
        <v>100680805</v>
      </c>
      <c r="G19" s="1159">
        <v>65555533</v>
      </c>
      <c r="H19" s="1159">
        <v>65542023</v>
      </c>
      <c r="I19" s="1158">
        <v>35125272</v>
      </c>
      <c r="K19" s="468"/>
      <c r="L19" s="468"/>
      <c r="M19" s="468"/>
      <c r="N19" s="468"/>
      <c r="O19" s="468"/>
      <c r="P19" s="468"/>
      <c r="Q19" s="468"/>
      <c r="R19" s="468"/>
      <c r="S19" s="468"/>
      <c r="T19" s="468"/>
      <c r="U19" s="468"/>
      <c r="V19" s="468"/>
      <c r="W19" s="477"/>
      <c r="X19" s="477"/>
    </row>
    <row r="20" spans="1:24" s="470" customFormat="1" ht="15.75" x14ac:dyDescent="0.25">
      <c r="A20" s="896"/>
      <c r="B20" s="897"/>
      <c r="C20" s="898"/>
      <c r="D20" s="898"/>
      <c r="E20" s="358"/>
      <c r="F20" s="898"/>
      <c r="G20" s="898"/>
      <c r="H20" s="898"/>
      <c r="I20" s="898"/>
      <c r="K20" s="129"/>
    </row>
    <row r="21" spans="1:24" s="470" customFormat="1" ht="15.75" x14ac:dyDescent="0.25">
      <c r="A21" s="896"/>
      <c r="B21" s="897"/>
      <c r="C21" s="898"/>
      <c r="D21" s="898"/>
      <c r="E21" s="358"/>
      <c r="F21" s="898"/>
      <c r="G21" s="898"/>
      <c r="H21" s="898"/>
      <c r="I21" s="898"/>
      <c r="K21" s="129"/>
    </row>
    <row r="22" spans="1:24" s="470" customFormat="1" ht="15.75" x14ac:dyDescent="0.25">
      <c r="A22" s="896"/>
      <c r="B22" s="897"/>
      <c r="C22" s="898"/>
      <c r="D22" s="898"/>
      <c r="E22" s="358"/>
      <c r="F22" s="898"/>
      <c r="G22" s="898"/>
      <c r="H22" s="898"/>
      <c r="I22" s="898"/>
      <c r="K22" s="129"/>
    </row>
    <row r="23" spans="1:24" s="470" customFormat="1" ht="15.75" x14ac:dyDescent="0.25">
      <c r="A23" s="896"/>
      <c r="B23" s="897"/>
      <c r="C23" s="898"/>
      <c r="D23" s="898"/>
      <c r="E23" s="358"/>
      <c r="F23" s="898"/>
      <c r="G23" s="898"/>
      <c r="H23" s="898"/>
      <c r="I23" s="898"/>
      <c r="K23" s="129"/>
    </row>
    <row r="24" spans="1:24" s="470" customFormat="1" ht="15.75" x14ac:dyDescent="0.25">
      <c r="A24" s="896"/>
      <c r="B24" s="897"/>
      <c r="C24" s="898"/>
      <c r="D24" s="898"/>
      <c r="E24" s="358"/>
      <c r="F24" s="898"/>
      <c r="G24" s="898"/>
      <c r="H24" s="898"/>
      <c r="I24" s="898"/>
      <c r="K24" s="129"/>
    </row>
    <row r="25" spans="1:24" s="470" customFormat="1" ht="15.75" x14ac:dyDescent="0.25">
      <c r="A25" s="896"/>
      <c r="B25" s="897"/>
      <c r="C25" s="898"/>
      <c r="D25" s="898"/>
      <c r="E25" s="358"/>
      <c r="F25" s="898"/>
      <c r="G25" s="898"/>
      <c r="H25" s="898"/>
    </row>
    <row r="26" spans="1:24" s="475" customFormat="1" ht="33.75" customHeight="1" x14ac:dyDescent="0.25">
      <c r="A26" s="803"/>
      <c r="B26" s="804"/>
      <c r="C26" s="807"/>
      <c r="D26" s="807"/>
      <c r="E26" s="471"/>
      <c r="F26" s="472"/>
      <c r="G26" s="473"/>
      <c r="H26" s="474"/>
      <c r="I26" s="801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7"/>
      <c r="X26" s="477"/>
    </row>
    <row r="27" spans="1:24" s="475" customFormat="1" ht="15.75" x14ac:dyDescent="0.25">
      <c r="A27" s="803"/>
      <c r="B27" s="1277"/>
      <c r="C27" s="791"/>
      <c r="D27" s="477"/>
      <c r="E27" s="477"/>
      <c r="G27" s="475">
        <v>0</v>
      </c>
      <c r="I27" s="801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7"/>
      <c r="X27" s="477"/>
    </row>
    <row r="28" spans="1:24" s="631" customFormat="1" ht="15.75" x14ac:dyDescent="0.25">
      <c r="B28" s="899"/>
      <c r="C28" s="598"/>
      <c r="D28" s="846"/>
      <c r="E28" s="846"/>
      <c r="J28" s="475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846"/>
      <c r="X28" s="846"/>
    </row>
    <row r="29" spans="1:24" s="631" customFormat="1" ht="15.75" x14ac:dyDescent="0.25">
      <c r="B29" s="899"/>
      <c r="C29" s="598"/>
      <c r="D29" s="846"/>
      <c r="E29" s="846"/>
      <c r="J29" s="475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846"/>
      <c r="X29" s="846"/>
    </row>
    <row r="30" spans="1:24" s="631" customFormat="1" ht="15.75" x14ac:dyDescent="0.25">
      <c r="B30" s="899"/>
      <c r="C30" s="598"/>
      <c r="D30" s="846"/>
      <c r="E30" s="84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846"/>
      <c r="X30" s="846"/>
    </row>
    <row r="31" spans="1:24" s="631" customFormat="1" ht="15.75" x14ac:dyDescent="0.25">
      <c r="B31" s="899"/>
      <c r="C31" s="598"/>
      <c r="D31" s="846"/>
      <c r="E31" s="84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846"/>
      <c r="X31" s="846"/>
    </row>
    <row r="32" spans="1:24" s="631" customFormat="1" ht="15.75" x14ac:dyDescent="0.25">
      <c r="B32" s="899"/>
      <c r="C32" s="598"/>
      <c r="D32" s="846"/>
      <c r="E32" s="846"/>
      <c r="M32" s="476"/>
      <c r="N32" s="476"/>
      <c r="O32" s="476"/>
      <c r="P32" s="476"/>
      <c r="Q32" s="476"/>
      <c r="R32" s="476"/>
      <c r="S32" s="476"/>
      <c r="T32" s="476"/>
      <c r="U32" s="476"/>
      <c r="V32" s="476"/>
      <c r="W32" s="846"/>
      <c r="X32" s="846"/>
    </row>
    <row r="33" spans="1:24" s="631" customFormat="1" ht="15.75" x14ac:dyDescent="0.25">
      <c r="B33" s="899"/>
      <c r="C33" s="598"/>
      <c r="D33" s="846"/>
      <c r="E33" s="84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846"/>
      <c r="X33" s="846"/>
    </row>
    <row r="34" spans="1:24" s="631" customFormat="1" ht="15.75" x14ac:dyDescent="0.25">
      <c r="B34" s="899"/>
      <c r="C34" s="598"/>
      <c r="D34" s="846"/>
      <c r="E34" s="846"/>
      <c r="F34" s="846"/>
      <c r="G34" s="598"/>
      <c r="H34" s="84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846"/>
      <c r="X34" s="846"/>
    </row>
    <row r="35" spans="1:24" s="631" customFormat="1" ht="15.75" x14ac:dyDescent="0.25">
      <c r="B35" s="899"/>
      <c r="C35" s="598"/>
      <c r="E35" s="846"/>
      <c r="F35" s="846"/>
      <c r="G35" s="598"/>
      <c r="H35" s="846"/>
      <c r="M35" s="846"/>
      <c r="N35" s="846"/>
      <c r="O35" s="846"/>
      <c r="P35" s="846"/>
      <c r="Q35" s="846"/>
      <c r="R35" s="846"/>
      <c r="S35" s="846"/>
      <c r="T35" s="846"/>
      <c r="U35" s="846"/>
      <c r="V35" s="846"/>
      <c r="W35" s="846"/>
      <c r="X35" s="846"/>
    </row>
    <row r="36" spans="1:24" s="631" customFormat="1" ht="15.75" x14ac:dyDescent="0.25">
      <c r="A36" s="688"/>
      <c r="B36" s="619"/>
      <c r="C36" s="688"/>
      <c r="D36" s="469"/>
      <c r="E36" s="846"/>
      <c r="F36" s="593"/>
      <c r="G36" s="593"/>
      <c r="H36" s="593"/>
      <c r="I36" s="681"/>
      <c r="M36" s="846"/>
      <c r="N36" s="846"/>
      <c r="O36" s="846"/>
      <c r="P36" s="846"/>
      <c r="Q36" s="846"/>
      <c r="R36" s="846"/>
      <c r="S36" s="846"/>
      <c r="T36" s="846"/>
      <c r="U36" s="846"/>
      <c r="V36" s="846"/>
      <c r="W36" s="846"/>
      <c r="X36" s="846"/>
    </row>
    <row r="37" spans="1:24" s="631" customFormat="1" ht="15.75" x14ac:dyDescent="0.25">
      <c r="A37" s="632"/>
      <c r="B37" s="640"/>
      <c r="C37" s="632"/>
      <c r="D37" s="469"/>
      <c r="E37" s="812"/>
      <c r="F37" s="694"/>
      <c r="G37" s="694"/>
      <c r="H37" s="900"/>
      <c r="I37" s="681"/>
      <c r="J37" s="632"/>
      <c r="M37" s="846"/>
      <c r="N37" s="846"/>
      <c r="O37" s="846"/>
      <c r="P37" s="846"/>
      <c r="Q37" s="846"/>
      <c r="R37" s="846"/>
      <c r="S37" s="846"/>
      <c r="T37" s="846"/>
      <c r="U37" s="846"/>
      <c r="V37" s="846"/>
      <c r="W37" s="846"/>
      <c r="X37" s="846"/>
    </row>
    <row r="38" spans="1:24" s="631" customFormat="1" ht="15.75" x14ac:dyDescent="0.25">
      <c r="A38" s="632"/>
      <c r="B38" s="606"/>
      <c r="C38" s="632"/>
      <c r="D38" s="470"/>
      <c r="E38" s="846"/>
      <c r="F38" s="632"/>
      <c r="G38" s="632"/>
      <c r="H38" s="900"/>
      <c r="I38" s="632"/>
      <c r="J38" s="632"/>
      <c r="M38" s="846"/>
      <c r="N38" s="846"/>
      <c r="O38" s="846"/>
      <c r="P38" s="846"/>
      <c r="Q38" s="846"/>
      <c r="R38" s="846"/>
      <c r="S38" s="846"/>
      <c r="T38" s="846"/>
      <c r="U38" s="846"/>
      <c r="V38" s="846"/>
      <c r="W38" s="846"/>
      <c r="X38" s="846"/>
    </row>
    <row r="39" spans="1:24" s="631" customFormat="1" ht="15.75" x14ac:dyDescent="0.25">
      <c r="A39" s="632"/>
      <c r="B39" s="606"/>
      <c r="C39" s="632"/>
      <c r="D39" s="812"/>
      <c r="E39" s="642"/>
      <c r="F39" s="632"/>
      <c r="G39" s="632"/>
      <c r="H39" s="632"/>
      <c r="I39" s="632"/>
      <c r="J39" s="632"/>
      <c r="M39" s="846"/>
      <c r="N39" s="846"/>
      <c r="O39" s="846"/>
      <c r="P39" s="846"/>
      <c r="Q39" s="846"/>
      <c r="R39" s="846"/>
      <c r="S39" s="846"/>
      <c r="T39" s="846"/>
      <c r="U39" s="846"/>
      <c r="V39" s="846"/>
      <c r="W39" s="846"/>
      <c r="X39" s="846"/>
    </row>
    <row r="40" spans="1:24" s="631" customFormat="1" ht="15.75" x14ac:dyDescent="0.25">
      <c r="A40" s="632"/>
      <c r="B40" s="640"/>
      <c r="C40" s="632"/>
      <c r="D40" s="901"/>
      <c r="E40" s="642"/>
      <c r="F40" s="632"/>
      <c r="G40" s="632"/>
      <c r="H40" s="632"/>
      <c r="I40" s="632"/>
      <c r="J40" s="632"/>
      <c r="M40" s="846"/>
      <c r="N40" s="846"/>
      <c r="O40" s="846"/>
      <c r="P40" s="846"/>
      <c r="Q40" s="846"/>
      <c r="R40" s="846"/>
      <c r="S40" s="846"/>
      <c r="T40" s="846"/>
      <c r="U40" s="846"/>
      <c r="V40" s="846"/>
      <c r="W40" s="846"/>
      <c r="X40" s="846"/>
    </row>
    <row r="41" spans="1:24" s="631" customFormat="1" ht="15.75" x14ac:dyDescent="0.25">
      <c r="A41" s="632"/>
      <c r="B41" s="606"/>
      <c r="C41" s="632"/>
      <c r="D41" s="642"/>
      <c r="E41" s="642"/>
      <c r="F41" s="632"/>
      <c r="G41" s="632"/>
      <c r="H41" s="632"/>
      <c r="I41" s="632"/>
      <c r="J41" s="632"/>
    </row>
    <row r="42" spans="1:24" s="631" customFormat="1" ht="15.75" x14ac:dyDescent="0.25">
      <c r="A42" s="632"/>
      <c r="B42" s="606"/>
      <c r="C42" s="632"/>
      <c r="D42" s="703"/>
      <c r="E42" s="642"/>
      <c r="F42" s="694"/>
      <c r="G42" s="694"/>
      <c r="H42" s="694"/>
      <c r="I42" s="632"/>
      <c r="J42" s="632"/>
    </row>
    <row r="43" spans="1:24" s="631" customFormat="1" ht="15.75" x14ac:dyDescent="0.25">
      <c r="A43" s="632"/>
      <c r="B43" s="638"/>
      <c r="C43" s="632"/>
      <c r="D43" s="812"/>
      <c r="E43" s="812"/>
      <c r="F43" s="694"/>
      <c r="G43" s="694"/>
      <c r="H43" s="694"/>
      <c r="I43" s="632"/>
      <c r="J43" s="632"/>
    </row>
    <row r="44" spans="1:24" s="631" customFormat="1" ht="15.75" x14ac:dyDescent="0.25">
      <c r="A44" s="632"/>
      <c r="B44" s="606"/>
      <c r="C44" s="632"/>
      <c r="D44" s="812"/>
      <c r="E44" s="642"/>
      <c r="F44" s="632"/>
      <c r="G44" s="632"/>
      <c r="H44" s="632"/>
      <c r="I44" s="632"/>
      <c r="J44" s="632"/>
    </row>
    <row r="45" spans="1:24" s="902" customFormat="1" ht="15.75" x14ac:dyDescent="0.25">
      <c r="A45" s="729"/>
      <c r="B45" s="700"/>
      <c r="C45" s="729"/>
      <c r="D45" s="648"/>
      <c r="E45" s="630"/>
      <c r="F45" s="729"/>
      <c r="G45" s="729"/>
      <c r="H45" s="729"/>
      <c r="I45" s="729"/>
      <c r="J45" s="632"/>
    </row>
    <row r="46" spans="1:24" s="902" customFormat="1" ht="15.75" x14ac:dyDescent="0.25">
      <c r="B46" s="903"/>
      <c r="D46" s="904"/>
      <c r="E46" s="905"/>
      <c r="F46" s="906"/>
      <c r="J46" s="729"/>
    </row>
    <row r="47" spans="1:24" s="902" customFormat="1" ht="15.75" x14ac:dyDescent="0.25">
      <c r="B47" s="903"/>
      <c r="D47" s="881"/>
      <c r="E47" s="881"/>
      <c r="F47" s="906"/>
    </row>
    <row r="48" spans="1:24" s="902" customFormat="1" ht="15.75" x14ac:dyDescent="0.25">
      <c r="B48" s="903"/>
      <c r="D48" s="791"/>
      <c r="E48" s="879"/>
      <c r="F48" s="791"/>
      <c r="G48" s="791"/>
      <c r="H48" s="791"/>
    </row>
    <row r="49" spans="2:8" s="902" customFormat="1" ht="15.75" x14ac:dyDescent="0.25">
      <c r="B49" s="903"/>
      <c r="D49" s="791"/>
      <c r="E49" s="880"/>
      <c r="F49" s="791"/>
      <c r="G49" s="791"/>
      <c r="H49" s="791"/>
    </row>
    <row r="50" spans="2:8" s="902" customFormat="1" ht="15.75" x14ac:dyDescent="0.25">
      <c r="B50" s="903"/>
      <c r="D50" s="881"/>
      <c r="E50" s="881"/>
      <c r="F50" s="881"/>
      <c r="G50" s="879"/>
      <c r="H50" s="881"/>
    </row>
    <row r="51" spans="2:8" s="902" customFormat="1" ht="15.75" x14ac:dyDescent="0.25">
      <c r="B51" s="903"/>
      <c r="D51" s="881"/>
      <c r="E51" s="881"/>
      <c r="F51" s="881"/>
      <c r="G51" s="879"/>
      <c r="H51" s="881"/>
    </row>
    <row r="52" spans="2:8" s="902" customFormat="1" ht="15.75" x14ac:dyDescent="0.25">
      <c r="B52" s="903"/>
      <c r="D52" s="881"/>
      <c r="E52" s="881"/>
      <c r="F52" s="881"/>
      <c r="G52" s="879"/>
      <c r="H52" s="881"/>
    </row>
    <row r="53" spans="2:8" s="902" customFormat="1" ht="15.75" x14ac:dyDescent="0.25">
      <c r="B53" s="903"/>
      <c r="D53" s="881"/>
      <c r="E53" s="881"/>
      <c r="F53" s="881"/>
      <c r="G53" s="879"/>
      <c r="H53" s="881"/>
    </row>
    <row r="54" spans="2:8" s="902" customFormat="1" ht="15.75" x14ac:dyDescent="0.25">
      <c r="B54" s="903"/>
      <c r="D54" s="881"/>
      <c r="E54" s="881"/>
      <c r="F54" s="881"/>
      <c r="G54" s="879"/>
      <c r="H54" s="881"/>
    </row>
    <row r="55" spans="2:8" s="902" customFormat="1" ht="15.75" x14ac:dyDescent="0.25">
      <c r="B55" s="903"/>
      <c r="D55" s="881"/>
      <c r="E55" s="881"/>
      <c r="F55" s="906"/>
    </row>
    <row r="56" spans="2:8" s="902" customFormat="1" ht="15.75" x14ac:dyDescent="0.25">
      <c r="B56" s="903"/>
      <c r="D56" s="881"/>
      <c r="E56" s="881"/>
      <c r="F56" s="906"/>
    </row>
    <row r="57" spans="2:8" s="902" customFormat="1" ht="15.75" x14ac:dyDescent="0.25">
      <c r="B57" s="903"/>
      <c r="D57" s="881"/>
      <c r="E57" s="881"/>
      <c r="F57" s="906"/>
    </row>
    <row r="58" spans="2:8" s="902" customFormat="1" ht="15.75" x14ac:dyDescent="0.25">
      <c r="B58" s="903"/>
      <c r="D58" s="881"/>
      <c r="E58" s="881"/>
      <c r="F58" s="906"/>
    </row>
    <row r="59" spans="2:8" s="902" customFormat="1" ht="15.75" x14ac:dyDescent="0.25">
      <c r="B59" s="903"/>
      <c r="D59" s="881"/>
      <c r="E59" s="881"/>
      <c r="F59" s="906"/>
    </row>
    <row r="60" spans="2:8" s="902" customFormat="1" ht="15.75" x14ac:dyDescent="0.25">
      <c r="B60" s="903"/>
      <c r="D60" s="881"/>
      <c r="E60" s="881"/>
      <c r="F60" s="906"/>
    </row>
    <row r="61" spans="2:8" s="902" customFormat="1" ht="15.75" x14ac:dyDescent="0.25">
      <c r="B61" s="903"/>
      <c r="D61" s="881"/>
      <c r="E61" s="881"/>
      <c r="F61" s="906"/>
    </row>
    <row r="62" spans="2:8" x14ac:dyDescent="0.25">
      <c r="F62" s="907"/>
    </row>
    <row r="63" spans="2:8" x14ac:dyDescent="0.25">
      <c r="F63" s="907"/>
    </row>
    <row r="64" spans="2:8" x14ac:dyDescent="0.25">
      <c r="F64" s="907"/>
    </row>
    <row r="65" spans="1:16" x14ac:dyDescent="0.25">
      <c r="F65" s="907"/>
    </row>
    <row r="66" spans="1:16" x14ac:dyDescent="0.25">
      <c r="F66" s="907"/>
    </row>
    <row r="67" spans="1:16" x14ac:dyDescent="0.25">
      <c r="F67" s="907"/>
    </row>
    <row r="68" spans="1:16" x14ac:dyDescent="0.25">
      <c r="F68" s="907"/>
    </row>
    <row r="69" spans="1:16" x14ac:dyDescent="0.25">
      <c r="F69" s="907"/>
    </row>
    <row r="70" spans="1:16" s="908" customFormat="1" x14ac:dyDescent="0.25">
      <c r="A70" s="674"/>
      <c r="B70" s="601"/>
      <c r="C70" s="674"/>
      <c r="D70" s="603"/>
      <c r="E70" s="603"/>
      <c r="F70" s="907"/>
      <c r="G70" s="674"/>
      <c r="H70" s="674"/>
      <c r="I70" s="674"/>
      <c r="J70" s="674"/>
      <c r="K70" s="674"/>
      <c r="L70" s="674"/>
      <c r="M70" s="674"/>
      <c r="N70" s="674"/>
      <c r="O70" s="674"/>
      <c r="P70" s="674"/>
    </row>
    <row r="71" spans="1:16" s="908" customFormat="1" x14ac:dyDescent="0.25">
      <c r="A71" s="674"/>
      <c r="B71" s="601"/>
      <c r="C71" s="674"/>
      <c r="D71" s="603"/>
      <c r="E71" s="603"/>
      <c r="F71" s="907"/>
      <c r="G71" s="674"/>
      <c r="H71" s="674"/>
      <c r="I71" s="674"/>
      <c r="J71" s="674"/>
      <c r="K71" s="674"/>
      <c r="L71" s="674"/>
      <c r="M71" s="674"/>
      <c r="N71" s="674"/>
      <c r="O71" s="674"/>
      <c r="P71" s="674"/>
    </row>
    <row r="72" spans="1:16" s="908" customFormat="1" x14ac:dyDescent="0.25">
      <c r="A72" s="674"/>
      <c r="B72" s="601"/>
      <c r="C72" s="674"/>
      <c r="D72" s="603"/>
      <c r="E72" s="603"/>
      <c r="F72" s="907"/>
      <c r="G72" s="674"/>
      <c r="H72" s="674"/>
      <c r="I72" s="674"/>
      <c r="J72" s="674"/>
      <c r="K72" s="674"/>
      <c r="L72" s="674"/>
      <c r="M72" s="674"/>
      <c r="N72" s="674"/>
      <c r="O72" s="674"/>
      <c r="P72" s="674"/>
    </row>
    <row r="73" spans="1:16" s="908" customFormat="1" x14ac:dyDescent="0.25">
      <c r="A73" s="674"/>
      <c r="B73" s="601"/>
      <c r="C73" s="674"/>
      <c r="D73" s="603"/>
      <c r="E73" s="603"/>
      <c r="F73" s="907"/>
      <c r="G73" s="674"/>
      <c r="H73" s="674"/>
      <c r="I73" s="674"/>
      <c r="J73" s="674"/>
      <c r="K73" s="674"/>
      <c r="L73" s="674"/>
      <c r="M73" s="674"/>
      <c r="N73" s="674"/>
      <c r="O73" s="674"/>
      <c r="P73" s="674"/>
    </row>
    <row r="74" spans="1:16" s="908" customFormat="1" x14ac:dyDescent="0.25">
      <c r="A74" s="674"/>
      <c r="B74" s="601"/>
      <c r="C74" s="674"/>
      <c r="D74" s="603"/>
      <c r="E74" s="603"/>
      <c r="F74" s="907"/>
      <c r="G74" s="674"/>
      <c r="H74" s="674"/>
      <c r="I74" s="674"/>
      <c r="J74" s="674"/>
      <c r="K74" s="674"/>
      <c r="L74" s="674"/>
      <c r="M74" s="674"/>
      <c r="N74" s="674"/>
      <c r="O74" s="674"/>
      <c r="P74" s="674"/>
    </row>
    <row r="75" spans="1:16" s="908" customFormat="1" x14ac:dyDescent="0.25">
      <c r="A75" s="674"/>
      <c r="B75" s="601"/>
      <c r="C75" s="674"/>
      <c r="D75" s="603"/>
      <c r="E75" s="603"/>
      <c r="F75" s="907"/>
      <c r="G75" s="674"/>
      <c r="H75" s="674"/>
      <c r="I75" s="674"/>
      <c r="J75" s="674"/>
      <c r="K75" s="674"/>
      <c r="L75" s="674"/>
      <c r="M75" s="674"/>
      <c r="N75" s="674"/>
      <c r="O75" s="674"/>
      <c r="P75" s="674"/>
    </row>
    <row r="76" spans="1:16" s="908" customFormat="1" x14ac:dyDescent="0.25">
      <c r="A76" s="674"/>
      <c r="B76" s="601"/>
      <c r="C76" s="674"/>
      <c r="D76" s="603"/>
      <c r="E76" s="603"/>
      <c r="F76" s="907"/>
      <c r="G76" s="674"/>
      <c r="H76" s="674"/>
      <c r="I76" s="674"/>
      <c r="J76" s="674"/>
      <c r="K76" s="674"/>
      <c r="L76" s="674"/>
      <c r="M76" s="674"/>
      <c r="N76" s="674"/>
      <c r="O76" s="674"/>
      <c r="P76" s="674"/>
    </row>
    <row r="77" spans="1:16" s="908" customFormat="1" x14ac:dyDescent="0.25">
      <c r="A77" s="674"/>
      <c r="B77" s="601"/>
      <c r="C77" s="674"/>
      <c r="D77" s="603"/>
      <c r="E77" s="603"/>
      <c r="F77" s="907"/>
      <c r="G77" s="674"/>
      <c r="H77" s="674"/>
      <c r="I77" s="674"/>
      <c r="J77" s="674"/>
      <c r="K77" s="674"/>
      <c r="L77" s="674"/>
      <c r="M77" s="674"/>
      <c r="N77" s="674"/>
      <c r="O77" s="674"/>
      <c r="P77" s="674"/>
    </row>
    <row r="78" spans="1:16" s="908" customFormat="1" x14ac:dyDescent="0.25">
      <c r="A78" s="674"/>
      <c r="B78" s="601"/>
      <c r="C78" s="674"/>
      <c r="D78" s="603"/>
      <c r="E78" s="603"/>
      <c r="F78" s="907"/>
      <c r="G78" s="674"/>
      <c r="H78" s="674"/>
      <c r="I78" s="674"/>
      <c r="J78" s="674"/>
      <c r="K78" s="674"/>
      <c r="L78" s="674"/>
      <c r="M78" s="674"/>
      <c r="N78" s="674"/>
      <c r="O78" s="674"/>
      <c r="P78" s="674"/>
    </row>
    <row r="79" spans="1:16" s="908" customFormat="1" x14ac:dyDescent="0.25">
      <c r="A79" s="674"/>
      <c r="B79" s="601"/>
      <c r="C79" s="674"/>
      <c r="D79" s="603"/>
      <c r="E79" s="603"/>
      <c r="F79" s="907"/>
      <c r="G79" s="674"/>
      <c r="H79" s="674"/>
      <c r="I79" s="674"/>
      <c r="J79" s="674"/>
      <c r="K79" s="674"/>
      <c r="L79" s="674"/>
      <c r="M79" s="674"/>
      <c r="N79" s="674"/>
      <c r="O79" s="674"/>
      <c r="P79" s="674"/>
    </row>
    <row r="80" spans="1:16" s="908" customFormat="1" x14ac:dyDescent="0.25">
      <c r="A80" s="674"/>
      <c r="B80" s="601"/>
      <c r="C80" s="674"/>
      <c r="D80" s="603"/>
      <c r="E80" s="603"/>
      <c r="F80" s="907"/>
      <c r="G80" s="674"/>
      <c r="H80" s="674"/>
      <c r="I80" s="674"/>
      <c r="J80" s="674"/>
      <c r="K80" s="674"/>
      <c r="L80" s="674"/>
      <c r="M80" s="674"/>
      <c r="N80" s="674"/>
      <c r="O80" s="674"/>
      <c r="P80" s="674"/>
    </row>
    <row r="81" spans="1:16" s="908" customFormat="1" x14ac:dyDescent="0.25">
      <c r="A81" s="674"/>
      <c r="B81" s="601"/>
      <c r="C81" s="674"/>
      <c r="D81" s="603"/>
      <c r="E81" s="603"/>
      <c r="F81" s="907"/>
      <c r="G81" s="674"/>
      <c r="H81" s="674"/>
      <c r="I81" s="674"/>
      <c r="J81" s="674"/>
      <c r="K81" s="674"/>
      <c r="L81" s="674"/>
      <c r="M81" s="674"/>
      <c r="N81" s="674"/>
      <c r="O81" s="674"/>
      <c r="P81" s="674"/>
    </row>
    <row r="82" spans="1:16" s="908" customFormat="1" x14ac:dyDescent="0.25">
      <c r="A82" s="674"/>
      <c r="B82" s="601"/>
      <c r="C82" s="674"/>
      <c r="D82" s="603"/>
      <c r="E82" s="603"/>
      <c r="F82" s="907"/>
      <c r="G82" s="674"/>
      <c r="H82" s="674"/>
      <c r="I82" s="674"/>
      <c r="J82" s="674"/>
      <c r="K82" s="674"/>
      <c r="L82" s="674"/>
      <c r="M82" s="674"/>
      <c r="N82" s="674"/>
      <c r="O82" s="674"/>
      <c r="P82" s="674"/>
    </row>
    <row r="83" spans="1:16" s="908" customFormat="1" x14ac:dyDescent="0.25">
      <c r="A83" s="674"/>
      <c r="B83" s="601"/>
      <c r="C83" s="674"/>
      <c r="D83" s="603"/>
      <c r="E83" s="603"/>
      <c r="F83" s="907"/>
      <c r="G83" s="674"/>
      <c r="H83" s="674"/>
      <c r="I83" s="674"/>
      <c r="J83" s="674"/>
      <c r="K83" s="674"/>
      <c r="L83" s="674"/>
      <c r="M83" s="674"/>
      <c r="N83" s="674"/>
      <c r="O83" s="674"/>
      <c r="P83" s="674"/>
    </row>
    <row r="84" spans="1:16" s="908" customFormat="1" x14ac:dyDescent="0.25">
      <c r="A84" s="674"/>
      <c r="B84" s="601"/>
      <c r="C84" s="674"/>
      <c r="D84" s="603"/>
      <c r="E84" s="603"/>
      <c r="F84" s="907"/>
      <c r="G84" s="674"/>
      <c r="H84" s="674"/>
      <c r="I84" s="674"/>
      <c r="J84" s="674"/>
      <c r="K84" s="674"/>
      <c r="L84" s="674"/>
      <c r="M84" s="674"/>
      <c r="N84" s="674"/>
      <c r="O84" s="674"/>
      <c r="P84" s="674"/>
    </row>
    <row r="85" spans="1:16" s="908" customFormat="1" x14ac:dyDescent="0.25">
      <c r="A85" s="674"/>
      <c r="B85" s="601"/>
      <c r="C85" s="674"/>
      <c r="D85" s="603"/>
      <c r="E85" s="603"/>
      <c r="F85" s="907"/>
      <c r="G85" s="674"/>
      <c r="H85" s="674"/>
      <c r="I85" s="674"/>
      <c r="J85" s="674"/>
      <c r="K85" s="674"/>
      <c r="L85" s="674"/>
      <c r="M85" s="674"/>
      <c r="N85" s="674"/>
      <c r="O85" s="674"/>
      <c r="P85" s="674"/>
    </row>
    <row r="86" spans="1:16" s="908" customFormat="1" x14ac:dyDescent="0.25">
      <c r="A86" s="674"/>
      <c r="B86" s="601"/>
      <c r="C86" s="674"/>
      <c r="D86" s="603"/>
      <c r="E86" s="603"/>
      <c r="F86" s="907"/>
      <c r="G86" s="674"/>
      <c r="H86" s="674"/>
      <c r="I86" s="674"/>
      <c r="J86" s="674"/>
      <c r="K86" s="674"/>
      <c r="L86" s="674"/>
      <c r="M86" s="674"/>
      <c r="N86" s="674"/>
      <c r="O86" s="674"/>
      <c r="P86" s="674"/>
    </row>
    <row r="87" spans="1:16" s="908" customFormat="1" x14ac:dyDescent="0.25">
      <c r="A87" s="674"/>
      <c r="B87" s="601"/>
      <c r="C87" s="674"/>
      <c r="D87" s="603"/>
      <c r="E87" s="603"/>
      <c r="F87" s="907"/>
      <c r="G87" s="674"/>
      <c r="H87" s="674"/>
      <c r="I87" s="674"/>
      <c r="J87" s="674"/>
      <c r="K87" s="674"/>
      <c r="L87" s="674"/>
      <c r="M87" s="674"/>
      <c r="N87" s="674"/>
      <c r="O87" s="674"/>
      <c r="P87" s="674"/>
    </row>
    <row r="88" spans="1:16" s="908" customFormat="1" x14ac:dyDescent="0.25">
      <c r="A88" s="674"/>
      <c r="B88" s="601"/>
      <c r="C88" s="674"/>
      <c r="D88" s="603"/>
      <c r="E88" s="603"/>
      <c r="F88" s="907"/>
      <c r="G88" s="674"/>
      <c r="H88" s="674"/>
      <c r="I88" s="674"/>
      <c r="J88" s="674"/>
      <c r="K88" s="674"/>
      <c r="L88" s="674"/>
      <c r="M88" s="674"/>
      <c r="N88" s="674"/>
      <c r="O88" s="674"/>
      <c r="P88" s="674"/>
    </row>
    <row r="89" spans="1:16" s="908" customFormat="1" x14ac:dyDescent="0.25">
      <c r="A89" s="674"/>
      <c r="B89" s="601"/>
      <c r="C89" s="674"/>
      <c r="D89" s="603"/>
      <c r="E89" s="603"/>
      <c r="F89" s="907"/>
      <c r="G89" s="674"/>
      <c r="H89" s="674"/>
      <c r="I89" s="674"/>
      <c r="J89" s="674"/>
      <c r="K89" s="674"/>
      <c r="L89" s="674"/>
      <c r="M89" s="674"/>
      <c r="N89" s="674"/>
      <c r="O89" s="674"/>
      <c r="P89" s="674"/>
    </row>
    <row r="90" spans="1:16" s="908" customFormat="1" x14ac:dyDescent="0.25">
      <c r="A90" s="674"/>
      <c r="B90" s="601"/>
      <c r="C90" s="674"/>
      <c r="D90" s="603"/>
      <c r="E90" s="603"/>
      <c r="F90" s="907"/>
      <c r="G90" s="674"/>
      <c r="H90" s="674"/>
      <c r="I90" s="674"/>
      <c r="J90" s="674"/>
      <c r="K90" s="674"/>
      <c r="L90" s="674"/>
      <c r="M90" s="674"/>
      <c r="N90" s="674"/>
      <c r="O90" s="674"/>
      <c r="P90" s="674"/>
    </row>
    <row r="91" spans="1:16" s="908" customFormat="1" x14ac:dyDescent="0.25">
      <c r="A91" s="674"/>
      <c r="B91" s="601"/>
      <c r="C91" s="674"/>
      <c r="D91" s="603"/>
      <c r="E91" s="603"/>
      <c r="F91" s="907"/>
      <c r="G91" s="674"/>
      <c r="H91" s="674"/>
      <c r="I91" s="674"/>
      <c r="J91" s="674"/>
      <c r="K91" s="674"/>
      <c r="L91" s="674"/>
      <c r="M91" s="674"/>
      <c r="N91" s="674"/>
      <c r="O91" s="674"/>
      <c r="P91" s="674"/>
    </row>
    <row r="92" spans="1:16" s="908" customFormat="1" x14ac:dyDescent="0.25">
      <c r="A92" s="674"/>
      <c r="B92" s="601"/>
      <c r="C92" s="674"/>
      <c r="D92" s="603"/>
      <c r="E92" s="603"/>
      <c r="F92" s="907"/>
      <c r="G92" s="674"/>
      <c r="H92" s="674"/>
      <c r="I92" s="674"/>
      <c r="J92" s="674"/>
      <c r="K92" s="674"/>
      <c r="L92" s="674"/>
      <c r="M92" s="674"/>
      <c r="N92" s="674"/>
      <c r="O92" s="674"/>
      <c r="P92" s="674"/>
    </row>
    <row r="93" spans="1:16" s="908" customFormat="1" x14ac:dyDescent="0.25">
      <c r="A93" s="674"/>
      <c r="B93" s="601"/>
      <c r="C93" s="674"/>
      <c r="D93" s="603"/>
      <c r="E93" s="603"/>
      <c r="F93" s="907"/>
      <c r="G93" s="674"/>
      <c r="H93" s="674"/>
      <c r="I93" s="674"/>
      <c r="J93" s="674"/>
      <c r="K93" s="674"/>
      <c r="L93" s="674"/>
      <c r="M93" s="674"/>
      <c r="N93" s="674"/>
      <c r="O93" s="674"/>
      <c r="P93" s="674"/>
    </row>
    <row r="94" spans="1:16" s="908" customFormat="1" x14ac:dyDescent="0.25">
      <c r="A94" s="674"/>
      <c r="B94" s="601"/>
      <c r="C94" s="674"/>
      <c r="D94" s="603"/>
      <c r="E94" s="603"/>
      <c r="F94" s="907"/>
      <c r="G94" s="674"/>
      <c r="H94" s="674"/>
      <c r="I94" s="674"/>
      <c r="J94" s="674"/>
      <c r="K94" s="674"/>
      <c r="L94" s="674"/>
      <c r="M94" s="674"/>
      <c r="N94" s="674"/>
      <c r="O94" s="674"/>
      <c r="P94" s="674"/>
    </row>
    <row r="95" spans="1:16" s="908" customFormat="1" x14ac:dyDescent="0.25">
      <c r="A95" s="674"/>
      <c r="B95" s="601"/>
      <c r="C95" s="674"/>
      <c r="D95" s="603"/>
      <c r="E95" s="603"/>
      <c r="F95" s="907"/>
      <c r="G95" s="674"/>
      <c r="H95" s="674"/>
      <c r="I95" s="674"/>
      <c r="J95" s="674"/>
      <c r="K95" s="674"/>
      <c r="L95" s="674"/>
      <c r="M95" s="674"/>
      <c r="N95" s="674"/>
      <c r="O95" s="674"/>
      <c r="P95" s="674"/>
    </row>
    <row r="96" spans="1:16" s="908" customFormat="1" x14ac:dyDescent="0.25">
      <c r="A96" s="674"/>
      <c r="B96" s="601"/>
      <c r="C96" s="674"/>
      <c r="D96" s="603"/>
      <c r="E96" s="603"/>
      <c r="F96" s="907"/>
      <c r="G96" s="674"/>
      <c r="H96" s="674"/>
      <c r="I96" s="674"/>
      <c r="J96" s="674"/>
      <c r="K96" s="674"/>
      <c r="L96" s="674"/>
      <c r="M96" s="674"/>
      <c r="N96" s="674"/>
      <c r="O96" s="674"/>
      <c r="P96" s="674"/>
    </row>
    <row r="97" spans="1:16" s="908" customFormat="1" x14ac:dyDescent="0.25">
      <c r="A97" s="674"/>
      <c r="B97" s="601"/>
      <c r="C97" s="674"/>
      <c r="D97" s="603"/>
      <c r="E97" s="603"/>
      <c r="F97" s="907"/>
      <c r="G97" s="674"/>
      <c r="H97" s="674"/>
      <c r="I97" s="674"/>
      <c r="J97" s="674"/>
      <c r="K97" s="674"/>
      <c r="L97" s="674"/>
      <c r="M97" s="674"/>
      <c r="N97" s="674"/>
      <c r="O97" s="674"/>
      <c r="P97" s="674"/>
    </row>
    <row r="98" spans="1:16" s="908" customFormat="1" x14ac:dyDescent="0.25">
      <c r="A98" s="674"/>
      <c r="B98" s="601"/>
      <c r="C98" s="674"/>
      <c r="D98" s="603"/>
      <c r="E98" s="603"/>
      <c r="F98" s="907"/>
      <c r="G98" s="674"/>
      <c r="H98" s="674"/>
      <c r="I98" s="674"/>
      <c r="J98" s="674"/>
      <c r="K98" s="674"/>
      <c r="L98" s="674"/>
      <c r="M98" s="674"/>
      <c r="N98" s="674"/>
      <c r="O98" s="674"/>
      <c r="P98" s="674"/>
    </row>
    <row r="99" spans="1:16" s="908" customFormat="1" x14ac:dyDescent="0.25">
      <c r="A99" s="674"/>
      <c r="B99" s="601"/>
      <c r="C99" s="674"/>
      <c r="D99" s="603"/>
      <c r="E99" s="603"/>
      <c r="F99" s="907"/>
      <c r="G99" s="674"/>
      <c r="H99" s="674"/>
      <c r="I99" s="674"/>
      <c r="J99" s="674"/>
      <c r="K99" s="674"/>
      <c r="L99" s="674"/>
      <c r="M99" s="674"/>
      <c r="N99" s="674"/>
      <c r="O99" s="674"/>
      <c r="P99" s="674"/>
    </row>
    <row r="100" spans="1:16" s="908" customFormat="1" x14ac:dyDescent="0.25">
      <c r="A100" s="674"/>
      <c r="B100" s="601"/>
      <c r="C100" s="674"/>
      <c r="D100" s="603"/>
      <c r="E100" s="603"/>
      <c r="F100" s="907"/>
      <c r="G100" s="674"/>
      <c r="H100" s="674"/>
      <c r="I100" s="674"/>
      <c r="J100" s="674"/>
      <c r="K100" s="674"/>
      <c r="L100" s="674"/>
      <c r="M100" s="674"/>
      <c r="N100" s="674"/>
      <c r="O100" s="674"/>
      <c r="P100" s="674"/>
    </row>
    <row r="101" spans="1:16" s="908" customFormat="1" x14ac:dyDescent="0.25">
      <c r="A101" s="674"/>
      <c r="B101" s="601"/>
      <c r="C101" s="674"/>
      <c r="D101" s="603"/>
      <c r="E101" s="603"/>
      <c r="F101" s="907"/>
      <c r="G101" s="674"/>
      <c r="H101" s="674"/>
      <c r="I101" s="674"/>
      <c r="J101" s="674"/>
      <c r="K101" s="674"/>
      <c r="L101" s="674"/>
      <c r="M101" s="674"/>
      <c r="N101" s="674"/>
      <c r="O101" s="674"/>
      <c r="P101" s="674"/>
    </row>
    <row r="102" spans="1:16" s="908" customFormat="1" x14ac:dyDescent="0.25">
      <c r="A102" s="674"/>
      <c r="B102" s="601"/>
      <c r="C102" s="674"/>
      <c r="D102" s="603"/>
      <c r="E102" s="603"/>
      <c r="F102" s="907"/>
      <c r="G102" s="674"/>
      <c r="H102" s="674"/>
      <c r="I102" s="674"/>
      <c r="J102" s="674"/>
      <c r="K102" s="674"/>
      <c r="L102" s="674"/>
      <c r="M102" s="674"/>
      <c r="N102" s="674"/>
      <c r="O102" s="674"/>
      <c r="P102" s="674"/>
    </row>
    <row r="103" spans="1:16" s="908" customFormat="1" x14ac:dyDescent="0.25">
      <c r="A103" s="674"/>
      <c r="B103" s="601"/>
      <c r="C103" s="674"/>
      <c r="D103" s="603"/>
      <c r="E103" s="603"/>
      <c r="F103" s="907"/>
      <c r="G103" s="674"/>
      <c r="H103" s="674"/>
      <c r="I103" s="674"/>
      <c r="J103" s="674"/>
      <c r="K103" s="674"/>
      <c r="L103" s="674"/>
      <c r="M103" s="674"/>
      <c r="N103" s="674"/>
      <c r="O103" s="674"/>
      <c r="P103" s="674"/>
    </row>
    <row r="104" spans="1:16" s="908" customFormat="1" x14ac:dyDescent="0.25">
      <c r="A104" s="674"/>
      <c r="B104" s="601"/>
      <c r="C104" s="674"/>
      <c r="D104" s="603"/>
      <c r="E104" s="603"/>
      <c r="F104" s="907"/>
      <c r="G104" s="674"/>
      <c r="H104" s="674"/>
      <c r="I104" s="674"/>
      <c r="J104" s="674"/>
      <c r="K104" s="674"/>
      <c r="L104" s="674"/>
      <c r="M104" s="674"/>
      <c r="N104" s="674"/>
      <c r="O104" s="674"/>
      <c r="P104" s="674"/>
    </row>
    <row r="105" spans="1:16" s="908" customFormat="1" x14ac:dyDescent="0.25">
      <c r="A105" s="674"/>
      <c r="B105" s="601"/>
      <c r="C105" s="674"/>
      <c r="D105" s="603"/>
      <c r="E105" s="603"/>
      <c r="F105" s="907"/>
      <c r="G105" s="674"/>
      <c r="H105" s="674"/>
      <c r="I105" s="674"/>
      <c r="J105" s="674"/>
      <c r="K105" s="674"/>
      <c r="L105" s="674"/>
      <c r="M105" s="674"/>
      <c r="N105" s="674"/>
      <c r="O105" s="674"/>
      <c r="P105" s="674"/>
    </row>
    <row r="106" spans="1:16" s="908" customFormat="1" x14ac:dyDescent="0.25">
      <c r="A106" s="674"/>
      <c r="B106" s="601"/>
      <c r="C106" s="674"/>
      <c r="D106" s="603"/>
      <c r="E106" s="603"/>
      <c r="F106" s="907"/>
      <c r="G106" s="674"/>
      <c r="H106" s="674"/>
      <c r="I106" s="674"/>
      <c r="J106" s="674"/>
      <c r="K106" s="674"/>
      <c r="L106" s="674"/>
      <c r="M106" s="674"/>
      <c r="N106" s="674"/>
      <c r="O106" s="674"/>
      <c r="P106" s="674"/>
    </row>
    <row r="107" spans="1:16" s="908" customFormat="1" x14ac:dyDescent="0.25">
      <c r="A107" s="674"/>
      <c r="B107" s="601"/>
      <c r="C107" s="674"/>
      <c r="D107" s="603"/>
      <c r="E107" s="603"/>
      <c r="F107" s="907"/>
      <c r="G107" s="674"/>
      <c r="H107" s="674"/>
      <c r="I107" s="674"/>
      <c r="J107" s="674"/>
      <c r="K107" s="674"/>
      <c r="L107" s="674"/>
      <c r="M107" s="674"/>
      <c r="N107" s="674"/>
      <c r="O107" s="674"/>
      <c r="P107" s="674"/>
    </row>
    <row r="108" spans="1:16" s="908" customFormat="1" x14ac:dyDescent="0.25">
      <c r="A108" s="674"/>
      <c r="B108" s="601"/>
      <c r="C108" s="674"/>
      <c r="D108" s="603"/>
      <c r="E108" s="603"/>
      <c r="F108" s="907"/>
      <c r="G108" s="674"/>
      <c r="H108" s="674"/>
      <c r="I108" s="674"/>
      <c r="J108" s="674"/>
      <c r="K108" s="674"/>
      <c r="L108" s="674"/>
      <c r="M108" s="674"/>
      <c r="N108" s="674"/>
      <c r="O108" s="674"/>
      <c r="P108" s="674"/>
    </row>
    <row r="109" spans="1:16" s="908" customFormat="1" x14ac:dyDescent="0.25">
      <c r="A109" s="674"/>
      <c r="B109" s="601"/>
      <c r="C109" s="674"/>
      <c r="D109" s="603"/>
      <c r="E109" s="603"/>
      <c r="F109" s="907"/>
      <c r="G109" s="674"/>
      <c r="H109" s="674"/>
      <c r="I109" s="674"/>
      <c r="J109" s="674"/>
      <c r="K109" s="674"/>
      <c r="L109" s="674"/>
      <c r="M109" s="674"/>
      <c r="N109" s="674"/>
      <c r="O109" s="674"/>
      <c r="P109" s="674"/>
    </row>
    <row r="110" spans="1:16" s="908" customFormat="1" x14ac:dyDescent="0.25">
      <c r="A110" s="674"/>
      <c r="B110" s="601"/>
      <c r="C110" s="674"/>
      <c r="D110" s="603"/>
      <c r="E110" s="603"/>
      <c r="F110" s="907"/>
      <c r="G110" s="674"/>
      <c r="H110" s="674"/>
      <c r="I110" s="674"/>
      <c r="J110" s="674"/>
      <c r="K110" s="674"/>
      <c r="L110" s="674"/>
      <c r="M110" s="674"/>
      <c r="N110" s="674"/>
      <c r="O110" s="674"/>
      <c r="P110" s="674"/>
    </row>
    <row r="111" spans="1:16" s="908" customFormat="1" x14ac:dyDescent="0.25">
      <c r="A111" s="674"/>
      <c r="B111" s="601"/>
      <c r="C111" s="674"/>
      <c r="D111" s="603"/>
      <c r="E111" s="603"/>
      <c r="F111" s="907"/>
      <c r="G111" s="674"/>
      <c r="H111" s="674"/>
      <c r="I111" s="674"/>
      <c r="J111" s="674"/>
      <c r="K111" s="674"/>
      <c r="L111" s="674"/>
      <c r="M111" s="674"/>
      <c r="N111" s="674"/>
      <c r="O111" s="674"/>
      <c r="P111" s="674"/>
    </row>
    <row r="112" spans="1:16" s="908" customFormat="1" x14ac:dyDescent="0.25">
      <c r="A112" s="674"/>
      <c r="B112" s="601"/>
      <c r="C112" s="674"/>
      <c r="D112" s="603"/>
      <c r="E112" s="603"/>
      <c r="F112" s="907"/>
      <c r="G112" s="674"/>
      <c r="H112" s="674"/>
      <c r="I112" s="674"/>
      <c r="J112" s="674"/>
      <c r="K112" s="674"/>
      <c r="L112" s="674"/>
      <c r="M112" s="674"/>
      <c r="N112" s="674"/>
      <c r="O112" s="674"/>
      <c r="P112" s="674"/>
    </row>
    <row r="113" spans="1:16" s="908" customFormat="1" x14ac:dyDescent="0.25">
      <c r="A113" s="674"/>
      <c r="B113" s="601"/>
      <c r="C113" s="674"/>
      <c r="D113" s="603"/>
      <c r="E113" s="603"/>
      <c r="F113" s="907"/>
      <c r="G113" s="674"/>
      <c r="H113" s="674"/>
      <c r="I113" s="674"/>
      <c r="J113" s="674"/>
      <c r="K113" s="674"/>
      <c r="L113" s="674"/>
      <c r="M113" s="674"/>
      <c r="N113" s="674"/>
      <c r="O113" s="674"/>
      <c r="P113" s="674"/>
    </row>
    <row r="114" spans="1:16" s="908" customFormat="1" x14ac:dyDescent="0.25">
      <c r="A114" s="674"/>
      <c r="B114" s="601"/>
      <c r="C114" s="674"/>
      <c r="D114" s="603"/>
      <c r="E114" s="603"/>
      <c r="F114" s="907"/>
      <c r="G114" s="674"/>
      <c r="H114" s="674"/>
      <c r="I114" s="674"/>
      <c r="J114" s="674"/>
      <c r="K114" s="674"/>
      <c r="L114" s="674"/>
      <c r="M114" s="674"/>
      <c r="N114" s="674"/>
      <c r="O114" s="674"/>
      <c r="P114" s="674"/>
    </row>
    <row r="115" spans="1:16" s="908" customFormat="1" x14ac:dyDescent="0.25">
      <c r="A115" s="674"/>
      <c r="B115" s="601"/>
      <c r="C115" s="674"/>
      <c r="D115" s="603"/>
      <c r="E115" s="603"/>
      <c r="F115" s="907"/>
      <c r="G115" s="674"/>
      <c r="H115" s="674"/>
      <c r="I115" s="674"/>
      <c r="J115" s="674"/>
      <c r="K115" s="674"/>
      <c r="L115" s="674"/>
      <c r="M115" s="674"/>
      <c r="N115" s="674"/>
      <c r="O115" s="674"/>
      <c r="P115" s="674"/>
    </row>
    <row r="116" spans="1:16" s="908" customFormat="1" x14ac:dyDescent="0.25">
      <c r="A116" s="674"/>
      <c r="B116" s="601"/>
      <c r="C116" s="674"/>
      <c r="D116" s="603"/>
      <c r="E116" s="603"/>
      <c r="F116" s="907"/>
      <c r="G116" s="674"/>
      <c r="H116" s="674"/>
      <c r="I116" s="674"/>
      <c r="J116" s="674"/>
      <c r="K116" s="674"/>
      <c r="L116" s="674"/>
      <c r="M116" s="674"/>
      <c r="N116" s="674"/>
      <c r="O116" s="674"/>
      <c r="P116" s="674"/>
    </row>
    <row r="117" spans="1:16" s="908" customFormat="1" x14ac:dyDescent="0.25">
      <c r="A117" s="674"/>
      <c r="B117" s="601"/>
      <c r="C117" s="674"/>
      <c r="D117" s="603"/>
      <c r="E117" s="603"/>
      <c r="F117" s="907"/>
      <c r="G117" s="674"/>
      <c r="H117" s="674"/>
      <c r="I117" s="674"/>
      <c r="J117" s="674"/>
      <c r="K117" s="674"/>
      <c r="L117" s="674"/>
      <c r="M117" s="674"/>
      <c r="N117" s="674"/>
      <c r="O117" s="674"/>
      <c r="P117" s="674"/>
    </row>
    <row r="118" spans="1:16" s="908" customFormat="1" x14ac:dyDescent="0.25">
      <c r="A118" s="674"/>
      <c r="B118" s="601"/>
      <c r="C118" s="674"/>
      <c r="D118" s="603"/>
      <c r="E118" s="603"/>
      <c r="F118" s="907"/>
      <c r="G118" s="674"/>
      <c r="H118" s="674"/>
      <c r="I118" s="674"/>
      <c r="J118" s="674"/>
      <c r="K118" s="674"/>
      <c r="L118" s="674"/>
      <c r="M118" s="674"/>
      <c r="N118" s="674"/>
      <c r="O118" s="674"/>
      <c r="P118" s="674"/>
    </row>
    <row r="119" spans="1:16" s="908" customFormat="1" x14ac:dyDescent="0.25">
      <c r="A119" s="674"/>
      <c r="B119" s="601"/>
      <c r="C119" s="674"/>
      <c r="D119" s="603"/>
      <c r="E119" s="603"/>
      <c r="F119" s="907"/>
      <c r="G119" s="674"/>
      <c r="H119" s="674"/>
      <c r="I119" s="674"/>
      <c r="J119" s="674"/>
      <c r="K119" s="674"/>
      <c r="L119" s="674"/>
      <c r="M119" s="674"/>
      <c r="N119" s="674"/>
      <c r="O119" s="674"/>
      <c r="P119" s="674"/>
    </row>
    <row r="120" spans="1:16" s="908" customFormat="1" x14ac:dyDescent="0.25">
      <c r="A120" s="674"/>
      <c r="B120" s="601"/>
      <c r="C120" s="674"/>
      <c r="D120" s="603"/>
      <c r="E120" s="603"/>
      <c r="F120" s="907"/>
      <c r="G120" s="674"/>
      <c r="H120" s="674"/>
      <c r="I120" s="674"/>
      <c r="J120" s="674"/>
      <c r="K120" s="674"/>
      <c r="L120" s="674"/>
      <c r="M120" s="674"/>
      <c r="N120" s="674"/>
      <c r="O120" s="674"/>
      <c r="P120" s="674"/>
    </row>
    <row r="121" spans="1:16" s="908" customFormat="1" x14ac:dyDescent="0.25">
      <c r="A121" s="674"/>
      <c r="B121" s="601"/>
      <c r="C121" s="674"/>
      <c r="D121" s="603"/>
      <c r="E121" s="603"/>
      <c r="F121" s="907"/>
      <c r="G121" s="674"/>
      <c r="H121" s="674"/>
      <c r="I121" s="674"/>
      <c r="J121" s="674"/>
      <c r="K121" s="674"/>
      <c r="L121" s="674"/>
      <c r="M121" s="674"/>
      <c r="N121" s="674"/>
      <c r="O121" s="674"/>
      <c r="P121" s="674"/>
    </row>
    <row r="122" spans="1:16" s="908" customFormat="1" x14ac:dyDescent="0.25">
      <c r="A122" s="674"/>
      <c r="B122" s="601"/>
      <c r="C122" s="674"/>
      <c r="D122" s="603"/>
      <c r="E122" s="603"/>
      <c r="F122" s="907"/>
      <c r="G122" s="674"/>
      <c r="H122" s="674"/>
      <c r="I122" s="674"/>
      <c r="J122" s="674"/>
      <c r="K122" s="674"/>
      <c r="L122" s="674"/>
      <c r="M122" s="674"/>
      <c r="N122" s="674"/>
      <c r="O122" s="674"/>
      <c r="P122" s="674"/>
    </row>
    <row r="123" spans="1:16" s="908" customFormat="1" x14ac:dyDescent="0.25">
      <c r="A123" s="674"/>
      <c r="B123" s="601"/>
      <c r="C123" s="674"/>
      <c r="D123" s="603"/>
      <c r="E123" s="603"/>
      <c r="F123" s="907"/>
      <c r="G123" s="674"/>
      <c r="H123" s="674"/>
      <c r="I123" s="674"/>
      <c r="J123" s="674"/>
      <c r="K123" s="674"/>
      <c r="L123" s="674"/>
      <c r="M123" s="674"/>
      <c r="N123" s="674"/>
      <c r="O123" s="674"/>
      <c r="P123" s="674"/>
    </row>
    <row r="124" spans="1:16" s="908" customFormat="1" x14ac:dyDescent="0.25">
      <c r="A124" s="674"/>
      <c r="B124" s="601"/>
      <c r="C124" s="674"/>
      <c r="D124" s="603"/>
      <c r="E124" s="603"/>
      <c r="F124" s="907"/>
      <c r="G124" s="674"/>
      <c r="H124" s="674"/>
      <c r="I124" s="674"/>
      <c r="J124" s="674"/>
      <c r="K124" s="674"/>
      <c r="L124" s="674"/>
      <c r="M124" s="674"/>
      <c r="N124" s="674"/>
      <c r="O124" s="674"/>
      <c r="P124" s="674"/>
    </row>
    <row r="125" spans="1:16" s="908" customFormat="1" x14ac:dyDescent="0.25">
      <c r="A125" s="674"/>
      <c r="B125" s="601"/>
      <c r="C125" s="674"/>
      <c r="D125" s="603"/>
      <c r="E125" s="603"/>
      <c r="F125" s="907"/>
      <c r="G125" s="674"/>
      <c r="H125" s="674"/>
      <c r="I125" s="674"/>
      <c r="J125" s="674"/>
      <c r="K125" s="674"/>
      <c r="L125" s="674"/>
      <c r="M125" s="674"/>
      <c r="N125" s="674"/>
      <c r="O125" s="674"/>
      <c r="P125" s="674"/>
    </row>
    <row r="126" spans="1:16" s="908" customFormat="1" x14ac:dyDescent="0.25">
      <c r="A126" s="674"/>
      <c r="B126" s="601"/>
      <c r="C126" s="674"/>
      <c r="D126" s="603"/>
      <c r="E126" s="603"/>
      <c r="F126" s="907"/>
      <c r="G126" s="674"/>
      <c r="H126" s="674"/>
      <c r="I126" s="674"/>
      <c r="J126" s="674"/>
      <c r="K126" s="674"/>
      <c r="L126" s="674"/>
      <c r="M126" s="674"/>
      <c r="N126" s="674"/>
      <c r="O126" s="674"/>
      <c r="P126" s="674"/>
    </row>
    <row r="127" spans="1:16" s="908" customFormat="1" x14ac:dyDescent="0.25">
      <c r="A127" s="674"/>
      <c r="B127" s="601"/>
      <c r="C127" s="674"/>
      <c r="D127" s="603"/>
      <c r="E127" s="603"/>
      <c r="F127" s="907"/>
      <c r="G127" s="674"/>
      <c r="H127" s="674"/>
      <c r="I127" s="674"/>
      <c r="J127" s="674"/>
      <c r="K127" s="674"/>
      <c r="L127" s="674"/>
      <c r="M127" s="674"/>
      <c r="N127" s="674"/>
      <c r="O127" s="674"/>
      <c r="P127" s="674"/>
    </row>
    <row r="128" spans="1:16" s="908" customFormat="1" x14ac:dyDescent="0.25">
      <c r="A128" s="674"/>
      <c r="B128" s="601"/>
      <c r="C128" s="674"/>
      <c r="D128" s="603"/>
      <c r="E128" s="603"/>
      <c r="F128" s="907"/>
      <c r="G128" s="674"/>
      <c r="H128" s="674"/>
      <c r="I128" s="674"/>
      <c r="J128" s="674"/>
      <c r="K128" s="674"/>
      <c r="L128" s="674"/>
      <c r="M128" s="674"/>
      <c r="N128" s="674"/>
      <c r="O128" s="674"/>
      <c r="P128" s="674"/>
    </row>
    <row r="129" spans="1:16" s="908" customFormat="1" x14ac:dyDescent="0.25">
      <c r="A129" s="674"/>
      <c r="B129" s="601"/>
      <c r="C129" s="674"/>
      <c r="D129" s="603"/>
      <c r="E129" s="603"/>
      <c r="F129" s="907"/>
      <c r="G129" s="674"/>
      <c r="H129" s="674"/>
      <c r="I129" s="674"/>
      <c r="J129" s="674"/>
      <c r="K129" s="674"/>
      <c r="L129" s="674"/>
      <c r="M129" s="674"/>
      <c r="N129" s="674"/>
      <c r="O129" s="674"/>
      <c r="P129" s="674"/>
    </row>
    <row r="130" spans="1:16" s="908" customFormat="1" x14ac:dyDescent="0.25">
      <c r="A130" s="674"/>
      <c r="B130" s="601"/>
      <c r="C130" s="674"/>
      <c r="D130" s="603"/>
      <c r="E130" s="603"/>
      <c r="F130" s="907"/>
      <c r="G130" s="674"/>
      <c r="H130" s="674"/>
      <c r="I130" s="674"/>
      <c r="J130" s="674"/>
      <c r="K130" s="674"/>
      <c r="L130" s="674"/>
      <c r="M130" s="674"/>
      <c r="N130" s="674"/>
      <c r="O130" s="674"/>
      <c r="P130" s="674"/>
    </row>
    <row r="131" spans="1:16" s="908" customFormat="1" x14ac:dyDescent="0.25">
      <c r="A131" s="674"/>
      <c r="B131" s="601"/>
      <c r="C131" s="674"/>
      <c r="D131" s="603"/>
      <c r="E131" s="603"/>
      <c r="F131" s="907"/>
      <c r="G131" s="674"/>
      <c r="H131" s="674"/>
      <c r="I131" s="674"/>
      <c r="J131" s="674"/>
      <c r="K131" s="674"/>
      <c r="L131" s="674"/>
      <c r="M131" s="674"/>
      <c r="N131" s="674"/>
      <c r="O131" s="674"/>
      <c r="P131" s="674"/>
    </row>
    <row r="132" spans="1:16" s="908" customFormat="1" x14ac:dyDescent="0.25">
      <c r="A132" s="674"/>
      <c r="B132" s="601"/>
      <c r="C132" s="674"/>
      <c r="D132" s="603"/>
      <c r="E132" s="603"/>
      <c r="F132" s="907"/>
      <c r="G132" s="674"/>
      <c r="H132" s="674"/>
      <c r="I132" s="674"/>
      <c r="J132" s="674"/>
      <c r="K132" s="674"/>
      <c r="L132" s="674"/>
      <c r="M132" s="674"/>
      <c r="N132" s="674"/>
      <c r="O132" s="674"/>
      <c r="P132" s="674"/>
    </row>
    <row r="133" spans="1:16" s="908" customFormat="1" x14ac:dyDescent="0.25">
      <c r="A133" s="674"/>
      <c r="B133" s="601"/>
      <c r="C133" s="674"/>
      <c r="D133" s="603"/>
      <c r="E133" s="603"/>
      <c r="F133" s="907"/>
      <c r="G133" s="674"/>
      <c r="H133" s="674"/>
      <c r="I133" s="674"/>
      <c r="J133" s="674"/>
      <c r="K133" s="674"/>
      <c r="L133" s="674"/>
      <c r="M133" s="674"/>
      <c r="N133" s="674"/>
      <c r="O133" s="674"/>
      <c r="P133" s="674"/>
    </row>
    <row r="134" spans="1:16" s="908" customFormat="1" x14ac:dyDescent="0.25">
      <c r="A134" s="674"/>
      <c r="B134" s="601"/>
      <c r="C134" s="674"/>
      <c r="D134" s="603"/>
      <c r="E134" s="603"/>
      <c r="F134" s="907"/>
      <c r="G134" s="674"/>
      <c r="H134" s="674"/>
      <c r="I134" s="674"/>
      <c r="J134" s="674"/>
      <c r="K134" s="674"/>
      <c r="L134" s="674"/>
      <c r="M134" s="674"/>
      <c r="N134" s="674"/>
      <c r="O134" s="674"/>
      <c r="P134" s="674"/>
    </row>
    <row r="135" spans="1:16" s="908" customFormat="1" x14ac:dyDescent="0.25">
      <c r="A135" s="674"/>
      <c r="B135" s="601"/>
      <c r="C135" s="674"/>
      <c r="D135" s="603"/>
      <c r="E135" s="603"/>
      <c r="F135" s="907"/>
      <c r="G135" s="674"/>
      <c r="H135" s="674"/>
      <c r="I135" s="674"/>
      <c r="J135" s="674"/>
      <c r="K135" s="674"/>
      <c r="L135" s="674"/>
      <c r="M135" s="674"/>
      <c r="N135" s="674"/>
      <c r="O135" s="674"/>
      <c r="P135" s="674"/>
    </row>
    <row r="136" spans="1:16" s="908" customFormat="1" x14ac:dyDescent="0.25">
      <c r="A136" s="674"/>
      <c r="B136" s="601"/>
      <c r="C136" s="674"/>
      <c r="D136" s="603"/>
      <c r="E136" s="603"/>
      <c r="F136" s="907"/>
      <c r="G136" s="674"/>
      <c r="H136" s="674"/>
      <c r="I136" s="674"/>
      <c r="J136" s="674"/>
      <c r="K136" s="674"/>
      <c r="L136" s="674"/>
      <c r="M136" s="674"/>
      <c r="N136" s="674"/>
      <c r="O136" s="674"/>
      <c r="P136" s="674"/>
    </row>
    <row r="137" spans="1:16" s="908" customFormat="1" x14ac:dyDescent="0.25">
      <c r="A137" s="674"/>
      <c r="B137" s="601"/>
      <c r="C137" s="674"/>
      <c r="D137" s="603"/>
      <c r="E137" s="603"/>
      <c r="F137" s="907"/>
      <c r="G137" s="674"/>
      <c r="H137" s="674"/>
      <c r="I137" s="674"/>
      <c r="J137" s="674"/>
      <c r="K137" s="674"/>
      <c r="L137" s="674"/>
      <c r="M137" s="674"/>
      <c r="N137" s="674"/>
      <c r="O137" s="674"/>
      <c r="P137" s="674"/>
    </row>
    <row r="138" spans="1:16" s="908" customFormat="1" x14ac:dyDescent="0.25">
      <c r="A138" s="674"/>
      <c r="B138" s="601"/>
      <c r="C138" s="674"/>
      <c r="D138" s="603"/>
      <c r="E138" s="603"/>
      <c r="F138" s="907"/>
      <c r="G138" s="674"/>
      <c r="H138" s="674"/>
      <c r="I138" s="674"/>
      <c r="J138" s="674"/>
      <c r="K138" s="674"/>
      <c r="L138" s="674"/>
      <c r="M138" s="674"/>
      <c r="N138" s="674"/>
      <c r="O138" s="674"/>
      <c r="P138" s="674"/>
    </row>
    <row r="139" spans="1:16" s="908" customFormat="1" x14ac:dyDescent="0.25">
      <c r="A139" s="674"/>
      <c r="B139" s="601"/>
      <c r="C139" s="674"/>
      <c r="D139" s="603"/>
      <c r="E139" s="603"/>
      <c r="F139" s="907"/>
      <c r="G139" s="674"/>
      <c r="H139" s="674"/>
      <c r="I139" s="674"/>
      <c r="J139" s="674"/>
      <c r="K139" s="674"/>
      <c r="L139" s="674"/>
      <c r="M139" s="674"/>
      <c r="N139" s="674"/>
      <c r="O139" s="674"/>
      <c r="P139" s="674"/>
    </row>
    <row r="140" spans="1:16" s="908" customFormat="1" x14ac:dyDescent="0.25">
      <c r="A140" s="674"/>
      <c r="B140" s="601"/>
      <c r="C140" s="674"/>
      <c r="D140" s="603"/>
      <c r="E140" s="603"/>
      <c r="F140" s="907"/>
      <c r="G140" s="674"/>
      <c r="H140" s="674"/>
      <c r="I140" s="674"/>
      <c r="J140" s="674"/>
      <c r="K140" s="674"/>
      <c r="L140" s="674"/>
      <c r="M140" s="674"/>
      <c r="N140" s="674"/>
      <c r="O140" s="674"/>
      <c r="P140" s="674"/>
    </row>
    <row r="141" spans="1:16" s="908" customFormat="1" x14ac:dyDescent="0.25">
      <c r="A141" s="674"/>
      <c r="B141" s="601"/>
      <c r="C141" s="674"/>
      <c r="D141" s="603"/>
      <c r="E141" s="603"/>
      <c r="F141" s="907"/>
      <c r="G141" s="674"/>
      <c r="H141" s="674"/>
      <c r="I141" s="674"/>
      <c r="J141" s="674"/>
      <c r="K141" s="674"/>
      <c r="L141" s="674"/>
      <c r="M141" s="674"/>
      <c r="N141" s="674"/>
      <c r="O141" s="674"/>
      <c r="P141" s="674"/>
    </row>
    <row r="142" spans="1:16" s="908" customFormat="1" x14ac:dyDescent="0.25">
      <c r="A142" s="674"/>
      <c r="B142" s="601"/>
      <c r="C142" s="674"/>
      <c r="D142" s="603"/>
      <c r="E142" s="603"/>
      <c r="F142" s="907"/>
      <c r="G142" s="674"/>
      <c r="H142" s="674"/>
      <c r="I142" s="674"/>
      <c r="J142" s="674"/>
      <c r="K142" s="674"/>
      <c r="L142" s="674"/>
      <c r="M142" s="674"/>
      <c r="N142" s="674"/>
      <c r="O142" s="674"/>
      <c r="P142" s="674"/>
    </row>
    <row r="143" spans="1:16" s="908" customFormat="1" x14ac:dyDescent="0.25">
      <c r="A143" s="674"/>
      <c r="B143" s="601"/>
      <c r="C143" s="674"/>
      <c r="D143" s="603"/>
      <c r="E143" s="603"/>
      <c r="F143" s="907"/>
      <c r="G143" s="674"/>
      <c r="H143" s="674"/>
      <c r="I143" s="674"/>
      <c r="J143" s="674"/>
      <c r="K143" s="674"/>
      <c r="L143" s="674"/>
      <c r="M143" s="674"/>
      <c r="N143" s="674"/>
      <c r="O143" s="674"/>
      <c r="P143" s="674"/>
    </row>
    <row r="144" spans="1:16" s="908" customFormat="1" x14ac:dyDescent="0.25">
      <c r="A144" s="674"/>
      <c r="B144" s="601"/>
      <c r="C144" s="674"/>
      <c r="D144" s="603"/>
      <c r="E144" s="603"/>
      <c r="F144" s="907"/>
      <c r="G144" s="674"/>
      <c r="H144" s="674"/>
      <c r="I144" s="674"/>
      <c r="J144" s="674"/>
      <c r="K144" s="674"/>
      <c r="L144" s="674"/>
      <c r="M144" s="674"/>
      <c r="N144" s="674"/>
      <c r="O144" s="674"/>
      <c r="P144" s="674"/>
    </row>
    <row r="145" spans="1:16" s="908" customFormat="1" x14ac:dyDescent="0.25">
      <c r="A145" s="674"/>
      <c r="B145" s="601"/>
      <c r="C145" s="674"/>
      <c r="D145" s="603"/>
      <c r="E145" s="603"/>
      <c r="F145" s="907"/>
      <c r="G145" s="674"/>
      <c r="H145" s="674"/>
      <c r="I145" s="674"/>
      <c r="J145" s="674"/>
      <c r="K145" s="674"/>
      <c r="L145" s="674"/>
      <c r="M145" s="674"/>
      <c r="N145" s="674"/>
      <c r="O145" s="674"/>
      <c r="P145" s="674"/>
    </row>
    <row r="146" spans="1:16" s="908" customFormat="1" x14ac:dyDescent="0.25">
      <c r="A146" s="674"/>
      <c r="B146" s="601"/>
      <c r="C146" s="674"/>
      <c r="D146" s="603"/>
      <c r="E146" s="603"/>
      <c r="F146" s="907"/>
      <c r="G146" s="674"/>
      <c r="H146" s="674"/>
      <c r="I146" s="674"/>
      <c r="J146" s="674"/>
      <c r="K146" s="674"/>
      <c r="L146" s="674"/>
      <c r="M146" s="674"/>
      <c r="N146" s="674"/>
      <c r="O146" s="674"/>
      <c r="P146" s="674"/>
    </row>
    <row r="147" spans="1:16" s="908" customFormat="1" x14ac:dyDescent="0.25">
      <c r="A147" s="674"/>
      <c r="B147" s="601"/>
      <c r="C147" s="674"/>
      <c r="D147" s="603"/>
      <c r="E147" s="603"/>
      <c r="F147" s="907"/>
      <c r="G147" s="674"/>
      <c r="H147" s="674"/>
      <c r="I147" s="674"/>
      <c r="J147" s="674"/>
      <c r="K147" s="674"/>
      <c r="L147" s="674"/>
      <c r="M147" s="674"/>
      <c r="N147" s="674"/>
      <c r="O147" s="674"/>
      <c r="P147" s="674"/>
    </row>
    <row r="148" spans="1:16" s="908" customFormat="1" x14ac:dyDescent="0.25">
      <c r="A148" s="674"/>
      <c r="B148" s="601"/>
      <c r="C148" s="674"/>
      <c r="D148" s="603"/>
      <c r="E148" s="603"/>
      <c r="F148" s="907"/>
      <c r="G148" s="674"/>
      <c r="H148" s="674"/>
      <c r="I148" s="674"/>
      <c r="J148" s="674"/>
      <c r="K148" s="674"/>
      <c r="L148" s="674"/>
      <c r="M148" s="674"/>
      <c r="N148" s="674"/>
      <c r="O148" s="674"/>
      <c r="P148" s="674"/>
    </row>
    <row r="149" spans="1:16" s="908" customFormat="1" x14ac:dyDescent="0.25">
      <c r="A149" s="674"/>
      <c r="B149" s="601"/>
      <c r="C149" s="674"/>
      <c r="D149" s="603"/>
      <c r="E149" s="603"/>
      <c r="F149" s="907"/>
      <c r="G149" s="674"/>
      <c r="H149" s="674"/>
      <c r="I149" s="674"/>
      <c r="J149" s="674"/>
      <c r="K149" s="674"/>
      <c r="L149" s="674"/>
      <c r="M149" s="674"/>
      <c r="N149" s="674"/>
      <c r="O149" s="674"/>
      <c r="P149" s="674"/>
    </row>
    <row r="150" spans="1:16" s="908" customFormat="1" x14ac:dyDescent="0.25">
      <c r="A150" s="674"/>
      <c r="B150" s="601"/>
      <c r="C150" s="674"/>
      <c r="D150" s="603"/>
      <c r="E150" s="603"/>
      <c r="F150" s="907"/>
      <c r="G150" s="674"/>
      <c r="H150" s="674"/>
      <c r="I150" s="674"/>
      <c r="J150" s="674"/>
      <c r="K150" s="674"/>
      <c r="L150" s="674"/>
      <c r="M150" s="674"/>
      <c r="N150" s="674"/>
      <c r="O150" s="674"/>
      <c r="P150" s="674"/>
    </row>
    <row r="151" spans="1:16" s="908" customFormat="1" x14ac:dyDescent="0.25">
      <c r="A151" s="674"/>
      <c r="B151" s="601"/>
      <c r="C151" s="674"/>
      <c r="D151" s="603"/>
      <c r="E151" s="603"/>
      <c r="F151" s="907"/>
      <c r="G151" s="674"/>
      <c r="H151" s="674"/>
      <c r="I151" s="674"/>
      <c r="J151" s="674"/>
      <c r="K151" s="674"/>
      <c r="L151" s="674"/>
      <c r="M151" s="674"/>
      <c r="N151" s="674"/>
      <c r="O151" s="674"/>
      <c r="P151" s="674"/>
    </row>
    <row r="152" spans="1:16" s="908" customFormat="1" x14ac:dyDescent="0.25">
      <c r="A152" s="674"/>
      <c r="B152" s="601"/>
      <c r="C152" s="674"/>
      <c r="D152" s="603"/>
      <c r="E152" s="603"/>
      <c r="F152" s="907"/>
      <c r="G152" s="674"/>
      <c r="H152" s="674"/>
      <c r="I152" s="674"/>
      <c r="J152" s="674"/>
      <c r="K152" s="674"/>
      <c r="L152" s="674"/>
      <c r="M152" s="674"/>
      <c r="N152" s="674"/>
      <c r="O152" s="674"/>
      <c r="P152" s="674"/>
    </row>
    <row r="153" spans="1:16" s="908" customFormat="1" x14ac:dyDescent="0.25">
      <c r="A153" s="674"/>
      <c r="B153" s="601"/>
      <c r="C153" s="674"/>
      <c r="D153" s="603"/>
      <c r="E153" s="603"/>
      <c r="F153" s="907"/>
      <c r="G153" s="674"/>
      <c r="H153" s="674"/>
      <c r="I153" s="674"/>
      <c r="J153" s="674"/>
      <c r="K153" s="674"/>
      <c r="L153" s="674"/>
      <c r="M153" s="674"/>
      <c r="N153" s="674"/>
      <c r="O153" s="674"/>
      <c r="P153" s="674"/>
    </row>
    <row r="154" spans="1:16" s="908" customFormat="1" x14ac:dyDescent="0.25">
      <c r="A154" s="674"/>
      <c r="B154" s="601"/>
      <c r="C154" s="674"/>
      <c r="D154" s="603"/>
      <c r="E154" s="603"/>
      <c r="F154" s="907"/>
      <c r="G154" s="674"/>
      <c r="H154" s="674"/>
      <c r="I154" s="674"/>
      <c r="J154" s="674"/>
      <c r="K154" s="674"/>
      <c r="L154" s="674"/>
      <c r="M154" s="674"/>
      <c r="N154" s="674"/>
      <c r="O154" s="674"/>
      <c r="P154" s="674"/>
    </row>
    <row r="155" spans="1:16" s="908" customFormat="1" x14ac:dyDescent="0.25">
      <c r="A155" s="674"/>
      <c r="B155" s="601"/>
      <c r="C155" s="674"/>
      <c r="D155" s="603"/>
      <c r="E155" s="603"/>
      <c r="F155" s="907"/>
      <c r="G155" s="674"/>
      <c r="H155" s="674"/>
      <c r="I155" s="674"/>
      <c r="J155" s="674"/>
      <c r="K155" s="674"/>
      <c r="L155" s="674"/>
      <c r="M155" s="674"/>
      <c r="N155" s="674"/>
      <c r="O155" s="674"/>
      <c r="P155" s="674"/>
    </row>
    <row r="156" spans="1:16" s="908" customFormat="1" x14ac:dyDescent="0.25">
      <c r="A156" s="674"/>
      <c r="B156" s="601"/>
      <c r="C156" s="674"/>
      <c r="D156" s="603"/>
      <c r="E156" s="603"/>
      <c r="F156" s="907"/>
      <c r="G156" s="674"/>
      <c r="H156" s="674"/>
      <c r="I156" s="674"/>
      <c r="J156" s="674"/>
      <c r="K156" s="674"/>
      <c r="L156" s="674"/>
      <c r="M156" s="674"/>
      <c r="N156" s="674"/>
      <c r="O156" s="674"/>
      <c r="P156" s="674"/>
    </row>
    <row r="157" spans="1:16" s="908" customFormat="1" x14ac:dyDescent="0.25">
      <c r="A157" s="674"/>
      <c r="B157" s="601"/>
      <c r="C157" s="674"/>
      <c r="D157" s="603"/>
      <c r="E157" s="603"/>
      <c r="F157" s="907"/>
      <c r="G157" s="674"/>
      <c r="H157" s="674"/>
      <c r="I157" s="674"/>
      <c r="J157" s="674"/>
      <c r="K157" s="674"/>
      <c r="L157" s="674"/>
      <c r="M157" s="674"/>
      <c r="N157" s="674"/>
      <c r="O157" s="674"/>
      <c r="P157" s="674"/>
    </row>
    <row r="158" spans="1:16" s="908" customFormat="1" x14ac:dyDescent="0.25">
      <c r="A158" s="674"/>
      <c r="B158" s="601"/>
      <c r="C158" s="674"/>
      <c r="D158" s="603"/>
      <c r="E158" s="603"/>
      <c r="F158" s="907"/>
      <c r="G158" s="674"/>
      <c r="H158" s="674"/>
      <c r="I158" s="674"/>
      <c r="J158" s="674"/>
      <c r="K158" s="674"/>
      <c r="L158" s="674"/>
      <c r="M158" s="674"/>
      <c r="N158" s="674"/>
      <c r="O158" s="674"/>
      <c r="P158" s="674"/>
    </row>
    <row r="159" spans="1:16" s="908" customFormat="1" x14ac:dyDescent="0.25">
      <c r="A159" s="674"/>
      <c r="B159" s="601"/>
      <c r="C159" s="674"/>
      <c r="D159" s="603"/>
      <c r="E159" s="603"/>
      <c r="F159" s="907"/>
      <c r="G159" s="674"/>
      <c r="H159" s="674"/>
      <c r="I159" s="674"/>
      <c r="J159" s="674"/>
      <c r="K159" s="674"/>
      <c r="L159" s="674"/>
      <c r="M159" s="674"/>
      <c r="N159" s="674"/>
      <c r="O159" s="674"/>
      <c r="P159" s="674"/>
    </row>
    <row r="160" spans="1:16" s="908" customFormat="1" x14ac:dyDescent="0.25">
      <c r="A160" s="674"/>
      <c r="B160" s="601"/>
      <c r="C160" s="674"/>
      <c r="D160" s="603"/>
      <c r="E160" s="603"/>
      <c r="F160" s="907"/>
      <c r="G160" s="674"/>
      <c r="H160" s="674"/>
      <c r="I160" s="674"/>
      <c r="J160" s="674"/>
      <c r="K160" s="674"/>
      <c r="L160" s="674"/>
      <c r="M160" s="674"/>
      <c r="N160" s="674"/>
      <c r="O160" s="674"/>
      <c r="P160" s="674"/>
    </row>
  </sheetData>
  <mergeCells count="8">
    <mergeCell ref="O10:Q10"/>
    <mergeCell ref="A3:I3"/>
    <mergeCell ref="A5:I5"/>
    <mergeCell ref="A6:I6"/>
    <mergeCell ref="A7:I7"/>
    <mergeCell ref="A8:I8"/>
    <mergeCell ref="B10:B11"/>
    <mergeCell ref="C10:I10"/>
  </mergeCells>
  <pageMargins left="0.47244094488188981" right="0.19685039370078741" top="1.3779527559055118" bottom="0.78740157480314965" header="0.35433070866141736" footer="0.35433070866141736"/>
  <pageSetup scale="43" orientation="portrait" copies="2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2:K175"/>
  <sheetViews>
    <sheetView showGridLines="0" zoomScale="70" zoomScaleNormal="70" workbookViewId="0"/>
  </sheetViews>
  <sheetFormatPr baseColWidth="10" defaultRowHeight="15" x14ac:dyDescent="0.25"/>
  <cols>
    <col min="1" max="1" width="4.7109375" style="674" customWidth="1"/>
    <col min="2" max="2" width="52.140625" style="601" customWidth="1"/>
    <col min="3" max="3" width="21.28515625" style="674" customWidth="1"/>
    <col min="4" max="4" width="18.140625" style="603" customWidth="1"/>
    <col min="5" max="5" width="16.5703125" style="603" customWidth="1"/>
    <col min="6" max="6" width="21.85546875" style="674" customWidth="1"/>
    <col min="7" max="7" width="19.7109375" style="674" customWidth="1"/>
    <col min="8" max="8" width="19.42578125" style="674" customWidth="1"/>
    <col min="9" max="9" width="19.5703125" style="674" customWidth="1"/>
    <col min="10" max="10" width="11.42578125" style="674" customWidth="1"/>
    <col min="11" max="11" width="12.5703125" style="674" customWidth="1"/>
    <col min="12" max="118" width="11.42578125" style="674" customWidth="1"/>
    <col min="119" max="119" width="15.140625" style="674" customWidth="1"/>
    <col min="120" max="120" width="60.42578125" style="674" customWidth="1"/>
    <col min="121" max="123" width="19.85546875" style="674" customWidth="1"/>
    <col min="124" max="124" width="23.5703125" style="674" customWidth="1"/>
    <col min="125" max="125" width="20.140625" style="674" customWidth="1"/>
    <col min="126" max="126" width="18.7109375" style="674" customWidth="1"/>
    <col min="127" max="127" width="14.140625" style="674" customWidth="1"/>
    <col min="128" max="128" width="11.5703125" style="674" bestFit="1" customWidth="1"/>
    <col min="129" max="183" width="11.42578125" style="674"/>
    <col min="184" max="184" width="2.7109375" style="674" customWidth="1"/>
    <col min="185" max="185" width="9.85546875" style="674" customWidth="1"/>
    <col min="186" max="186" width="54.140625" style="674" customWidth="1"/>
    <col min="187" max="187" width="15.7109375" style="674" customWidth="1"/>
    <col min="188" max="188" width="13.7109375" style="674" customWidth="1"/>
    <col min="189" max="189" width="15.140625" style="674" customWidth="1"/>
    <col min="190" max="190" width="14.7109375" style="674" customWidth="1"/>
    <col min="191" max="191" width="17.42578125" style="674" customWidth="1"/>
    <col min="192" max="192" width="15.140625" style="674" customWidth="1"/>
    <col min="193" max="193" width="11.85546875" style="674" customWidth="1"/>
    <col min="194" max="194" width="3.85546875" style="674" customWidth="1"/>
    <col min="195" max="195" width="19.5703125" style="674" customWidth="1"/>
    <col min="196" max="196" width="17.140625" style="674" customWidth="1"/>
    <col min="197" max="197" width="17.28515625" style="674" customWidth="1"/>
    <col min="198" max="198" width="19.140625" style="674" customWidth="1"/>
    <col min="199" max="199" width="17.7109375" style="674" customWidth="1"/>
    <col min="200" max="200" width="14.5703125" style="674" bestFit="1" customWidth="1"/>
    <col min="201" max="201" width="14.140625" style="674" customWidth="1"/>
    <col min="202" max="202" width="13.28515625" style="674" customWidth="1"/>
    <col min="203" max="203" width="14.42578125" style="674" customWidth="1"/>
    <col min="204" max="204" width="16.7109375" style="674" customWidth="1"/>
    <col min="205" max="205" width="16" style="674" customWidth="1"/>
    <col min="206" max="206" width="16.140625" style="674" customWidth="1"/>
    <col min="207" max="208" width="14.28515625" style="674" customWidth="1"/>
    <col min="209" max="209" width="13.85546875" style="674" customWidth="1"/>
    <col min="210" max="210" width="13.5703125" style="674" customWidth="1"/>
    <col min="211" max="211" width="13.85546875" style="674" customWidth="1"/>
    <col min="212" max="213" width="16.140625" style="674" customWidth="1"/>
    <col min="214" max="214" width="11.5703125" style="674" customWidth="1"/>
    <col min="215" max="215" width="5.28515625" style="674" customWidth="1"/>
    <col min="216" max="216" width="18.140625" style="674" customWidth="1"/>
    <col min="217" max="217" width="16.85546875" style="674" customWidth="1"/>
    <col min="218" max="374" width="11.42578125" style="674" customWidth="1"/>
    <col min="375" max="375" width="15.140625" style="674" customWidth="1"/>
    <col min="376" max="376" width="60.42578125" style="674" customWidth="1"/>
    <col min="377" max="379" width="19.85546875" style="674" customWidth="1"/>
    <col min="380" max="380" width="23.5703125" style="674" customWidth="1"/>
    <col min="381" max="381" width="20.140625" style="674" customWidth="1"/>
    <col min="382" max="382" width="18.7109375" style="674" customWidth="1"/>
    <col min="383" max="383" width="14.140625" style="674" customWidth="1"/>
    <col min="384" max="384" width="11.5703125" style="674" bestFit="1" customWidth="1"/>
    <col min="385" max="439" width="11.42578125" style="674"/>
    <col min="440" max="440" width="2.7109375" style="674" customWidth="1"/>
    <col min="441" max="441" width="9.85546875" style="674" customWidth="1"/>
    <col min="442" max="442" width="54.140625" style="674" customWidth="1"/>
    <col min="443" max="443" width="15.7109375" style="674" customWidth="1"/>
    <col min="444" max="444" width="13.7109375" style="674" customWidth="1"/>
    <col min="445" max="445" width="15.140625" style="674" customWidth="1"/>
    <col min="446" max="446" width="14.7109375" style="674" customWidth="1"/>
    <col min="447" max="447" width="17.42578125" style="674" customWidth="1"/>
    <col min="448" max="448" width="15.140625" style="674" customWidth="1"/>
    <col min="449" max="449" width="11.85546875" style="674" customWidth="1"/>
    <col min="450" max="450" width="3.85546875" style="674" customWidth="1"/>
    <col min="451" max="451" width="19.5703125" style="674" customWidth="1"/>
    <col min="452" max="452" width="17.140625" style="674" customWidth="1"/>
    <col min="453" max="453" width="17.28515625" style="674" customWidth="1"/>
    <col min="454" max="454" width="19.140625" style="674" customWidth="1"/>
    <col min="455" max="455" width="17.7109375" style="674" customWidth="1"/>
    <col min="456" max="456" width="14.5703125" style="674" bestFit="1" customWidth="1"/>
    <col min="457" max="457" width="14.140625" style="674" customWidth="1"/>
    <col min="458" max="458" width="13.28515625" style="674" customWidth="1"/>
    <col min="459" max="459" width="14.42578125" style="674" customWidth="1"/>
    <col min="460" max="460" width="16.7109375" style="674" customWidth="1"/>
    <col min="461" max="461" width="16" style="674" customWidth="1"/>
    <col min="462" max="462" width="16.140625" style="674" customWidth="1"/>
    <col min="463" max="464" width="14.28515625" style="674" customWidth="1"/>
    <col min="465" max="465" width="13.85546875" style="674" customWidth="1"/>
    <col min="466" max="466" width="13.5703125" style="674" customWidth="1"/>
    <col min="467" max="467" width="13.85546875" style="674" customWidth="1"/>
    <col min="468" max="469" width="16.140625" style="674" customWidth="1"/>
    <col min="470" max="470" width="11.5703125" style="674" customWidth="1"/>
    <col min="471" max="471" width="5.28515625" style="674" customWidth="1"/>
    <col min="472" max="472" width="18.140625" style="674" customWidth="1"/>
    <col min="473" max="473" width="16.85546875" style="674" customWidth="1"/>
    <col min="474" max="630" width="11.42578125" style="674" customWidth="1"/>
    <col min="631" max="631" width="15.140625" style="674" customWidth="1"/>
    <col min="632" max="632" width="60.42578125" style="674" customWidth="1"/>
    <col min="633" max="635" width="19.85546875" style="674" customWidth="1"/>
    <col min="636" max="636" width="23.5703125" style="674" customWidth="1"/>
    <col min="637" max="637" width="20.140625" style="674" customWidth="1"/>
    <col min="638" max="638" width="18.7109375" style="674" customWidth="1"/>
    <col min="639" max="639" width="14.140625" style="674" customWidth="1"/>
    <col min="640" max="640" width="11.5703125" style="674" bestFit="1" customWidth="1"/>
    <col min="641" max="695" width="11.42578125" style="674"/>
    <col min="696" max="696" width="2.7109375" style="674" customWidth="1"/>
    <col min="697" max="697" width="9.85546875" style="674" customWidth="1"/>
    <col min="698" max="698" width="54.140625" style="674" customWidth="1"/>
    <col min="699" max="699" width="15.7109375" style="674" customWidth="1"/>
    <col min="700" max="700" width="13.7109375" style="674" customWidth="1"/>
    <col min="701" max="701" width="15.140625" style="674" customWidth="1"/>
    <col min="702" max="702" width="14.7109375" style="674" customWidth="1"/>
    <col min="703" max="703" width="17.42578125" style="674" customWidth="1"/>
    <col min="704" max="704" width="15.140625" style="674" customWidth="1"/>
    <col min="705" max="705" width="11.85546875" style="674" customWidth="1"/>
    <col min="706" max="706" width="3.85546875" style="674" customWidth="1"/>
    <col min="707" max="707" width="19.5703125" style="674" customWidth="1"/>
    <col min="708" max="708" width="17.140625" style="674" customWidth="1"/>
    <col min="709" max="709" width="17.28515625" style="674" customWidth="1"/>
    <col min="710" max="710" width="19.140625" style="674" customWidth="1"/>
    <col min="711" max="711" width="17.7109375" style="674" customWidth="1"/>
    <col min="712" max="712" width="14.5703125" style="674" bestFit="1" customWidth="1"/>
    <col min="713" max="713" width="14.140625" style="674" customWidth="1"/>
    <col min="714" max="714" width="13.28515625" style="674" customWidth="1"/>
    <col min="715" max="715" width="14.42578125" style="674" customWidth="1"/>
    <col min="716" max="716" width="16.7109375" style="674" customWidth="1"/>
    <col min="717" max="717" width="16" style="674" customWidth="1"/>
    <col min="718" max="718" width="16.140625" style="674" customWidth="1"/>
    <col min="719" max="720" width="14.28515625" style="674" customWidth="1"/>
    <col min="721" max="721" width="13.85546875" style="674" customWidth="1"/>
    <col min="722" max="722" width="13.5703125" style="674" customWidth="1"/>
    <col min="723" max="723" width="13.85546875" style="674" customWidth="1"/>
    <col min="724" max="725" width="16.140625" style="674" customWidth="1"/>
    <col min="726" max="726" width="11.5703125" style="674" customWidth="1"/>
    <col min="727" max="727" width="5.28515625" style="674" customWidth="1"/>
    <col min="728" max="728" width="18.140625" style="674" customWidth="1"/>
    <col min="729" max="729" width="16.85546875" style="674" customWidth="1"/>
    <col min="730" max="886" width="11.42578125" style="674" customWidth="1"/>
    <col min="887" max="887" width="15.140625" style="674" customWidth="1"/>
    <col min="888" max="888" width="60.42578125" style="674" customWidth="1"/>
    <col min="889" max="891" width="19.85546875" style="674" customWidth="1"/>
    <col min="892" max="892" width="23.5703125" style="674" customWidth="1"/>
    <col min="893" max="893" width="20.140625" style="674" customWidth="1"/>
    <col min="894" max="894" width="18.7109375" style="674" customWidth="1"/>
    <col min="895" max="895" width="14.140625" style="674" customWidth="1"/>
    <col min="896" max="896" width="11.5703125" style="674" bestFit="1" customWidth="1"/>
    <col min="897" max="951" width="11.42578125" style="674"/>
    <col min="952" max="952" width="2.7109375" style="674" customWidth="1"/>
    <col min="953" max="953" width="9.85546875" style="674" customWidth="1"/>
    <col min="954" max="954" width="54.140625" style="674" customWidth="1"/>
    <col min="955" max="955" width="15.7109375" style="674" customWidth="1"/>
    <col min="956" max="956" width="13.7109375" style="674" customWidth="1"/>
    <col min="957" max="957" width="15.140625" style="674" customWidth="1"/>
    <col min="958" max="958" width="14.7109375" style="674" customWidth="1"/>
    <col min="959" max="959" width="17.42578125" style="674" customWidth="1"/>
    <col min="960" max="960" width="15.140625" style="674" customWidth="1"/>
    <col min="961" max="961" width="11.85546875" style="674" customWidth="1"/>
    <col min="962" max="962" width="3.85546875" style="674" customWidth="1"/>
    <col min="963" max="963" width="19.5703125" style="674" customWidth="1"/>
    <col min="964" max="964" width="17.140625" style="674" customWidth="1"/>
    <col min="965" max="965" width="17.28515625" style="674" customWidth="1"/>
    <col min="966" max="966" width="19.140625" style="674" customWidth="1"/>
    <col min="967" max="967" width="17.7109375" style="674" customWidth="1"/>
    <col min="968" max="968" width="14.5703125" style="674" bestFit="1" customWidth="1"/>
    <col min="969" max="969" width="14.140625" style="674" customWidth="1"/>
    <col min="970" max="970" width="13.28515625" style="674" customWidth="1"/>
    <col min="971" max="971" width="14.42578125" style="674" customWidth="1"/>
    <col min="972" max="972" width="16.7109375" style="674" customWidth="1"/>
    <col min="973" max="973" width="16" style="674" customWidth="1"/>
    <col min="974" max="974" width="16.140625" style="674" customWidth="1"/>
    <col min="975" max="976" width="14.28515625" style="674" customWidth="1"/>
    <col min="977" max="977" width="13.85546875" style="674" customWidth="1"/>
    <col min="978" max="978" width="13.5703125" style="674" customWidth="1"/>
    <col min="979" max="979" width="13.85546875" style="674" customWidth="1"/>
    <col min="980" max="981" width="16.140625" style="674" customWidth="1"/>
    <col min="982" max="982" width="11.5703125" style="674" customWidth="1"/>
    <col min="983" max="983" width="5.28515625" style="674" customWidth="1"/>
    <col min="984" max="984" width="18.140625" style="674" customWidth="1"/>
    <col min="985" max="985" width="16.85546875" style="674" customWidth="1"/>
    <col min="986" max="1142" width="11.42578125" style="674" customWidth="1"/>
    <col min="1143" max="1143" width="15.140625" style="674" customWidth="1"/>
    <col min="1144" max="1144" width="60.42578125" style="674" customWidth="1"/>
    <col min="1145" max="1147" width="19.85546875" style="674" customWidth="1"/>
    <col min="1148" max="1148" width="23.5703125" style="674" customWidth="1"/>
    <col min="1149" max="1149" width="20.140625" style="674" customWidth="1"/>
    <col min="1150" max="1150" width="18.7109375" style="674" customWidth="1"/>
    <col min="1151" max="1151" width="14.140625" style="674" customWidth="1"/>
    <col min="1152" max="1152" width="11.5703125" style="674" bestFit="1" customWidth="1"/>
    <col min="1153" max="1207" width="11.42578125" style="674"/>
    <col min="1208" max="1208" width="2.7109375" style="674" customWidth="1"/>
    <col min="1209" max="1209" width="9.85546875" style="674" customWidth="1"/>
    <col min="1210" max="1210" width="54.140625" style="674" customWidth="1"/>
    <col min="1211" max="1211" width="15.7109375" style="674" customWidth="1"/>
    <col min="1212" max="1212" width="13.7109375" style="674" customWidth="1"/>
    <col min="1213" max="1213" width="15.140625" style="674" customWidth="1"/>
    <col min="1214" max="1214" width="14.7109375" style="674" customWidth="1"/>
    <col min="1215" max="1215" width="17.42578125" style="674" customWidth="1"/>
    <col min="1216" max="1216" width="15.140625" style="674" customWidth="1"/>
    <col min="1217" max="1217" width="11.85546875" style="674" customWidth="1"/>
    <col min="1218" max="1218" width="3.85546875" style="674" customWidth="1"/>
    <col min="1219" max="1219" width="19.5703125" style="674" customWidth="1"/>
    <col min="1220" max="1220" width="17.140625" style="674" customWidth="1"/>
    <col min="1221" max="1221" width="17.28515625" style="674" customWidth="1"/>
    <col min="1222" max="1222" width="19.140625" style="674" customWidth="1"/>
    <col min="1223" max="1223" width="17.7109375" style="674" customWidth="1"/>
    <col min="1224" max="1224" width="14.5703125" style="674" bestFit="1" customWidth="1"/>
    <col min="1225" max="1225" width="14.140625" style="674" customWidth="1"/>
    <col min="1226" max="1226" width="13.28515625" style="674" customWidth="1"/>
    <col min="1227" max="1227" width="14.42578125" style="674" customWidth="1"/>
    <col min="1228" max="1228" width="16.7109375" style="674" customWidth="1"/>
    <col min="1229" max="1229" width="16" style="674" customWidth="1"/>
    <col min="1230" max="1230" width="16.140625" style="674" customWidth="1"/>
    <col min="1231" max="1232" width="14.28515625" style="674" customWidth="1"/>
    <col min="1233" max="1233" width="13.85546875" style="674" customWidth="1"/>
    <col min="1234" max="1234" width="13.5703125" style="674" customWidth="1"/>
    <col min="1235" max="1235" width="13.85546875" style="674" customWidth="1"/>
    <col min="1236" max="1237" width="16.140625" style="674" customWidth="1"/>
    <col min="1238" max="1238" width="11.5703125" style="674" customWidth="1"/>
    <col min="1239" max="1239" width="5.28515625" style="674" customWidth="1"/>
    <col min="1240" max="1240" width="18.140625" style="674" customWidth="1"/>
    <col min="1241" max="1241" width="16.85546875" style="674" customWidth="1"/>
    <col min="1242" max="1398" width="11.42578125" style="674" customWidth="1"/>
    <col min="1399" max="1399" width="15.140625" style="674" customWidth="1"/>
    <col min="1400" max="1400" width="60.42578125" style="674" customWidth="1"/>
    <col min="1401" max="1403" width="19.85546875" style="674" customWidth="1"/>
    <col min="1404" max="1404" width="23.5703125" style="674" customWidth="1"/>
    <col min="1405" max="1405" width="20.140625" style="674" customWidth="1"/>
    <col min="1406" max="1406" width="18.7109375" style="674" customWidth="1"/>
    <col min="1407" max="1407" width="14.140625" style="674" customWidth="1"/>
    <col min="1408" max="1408" width="11.5703125" style="674" bestFit="1" customWidth="1"/>
    <col min="1409" max="1463" width="11.42578125" style="674"/>
    <col min="1464" max="1464" width="2.7109375" style="674" customWidth="1"/>
    <col min="1465" max="1465" width="9.85546875" style="674" customWidth="1"/>
    <col min="1466" max="1466" width="54.140625" style="674" customWidth="1"/>
    <col min="1467" max="1467" width="15.7109375" style="674" customWidth="1"/>
    <col min="1468" max="1468" width="13.7109375" style="674" customWidth="1"/>
    <col min="1469" max="1469" width="15.140625" style="674" customWidth="1"/>
    <col min="1470" max="1470" width="14.7109375" style="674" customWidth="1"/>
    <col min="1471" max="1471" width="17.42578125" style="674" customWidth="1"/>
    <col min="1472" max="1472" width="15.140625" style="674" customWidth="1"/>
    <col min="1473" max="1473" width="11.85546875" style="674" customWidth="1"/>
    <col min="1474" max="1474" width="3.85546875" style="674" customWidth="1"/>
    <col min="1475" max="1475" width="19.5703125" style="674" customWidth="1"/>
    <col min="1476" max="1476" width="17.140625" style="674" customWidth="1"/>
    <col min="1477" max="1477" width="17.28515625" style="674" customWidth="1"/>
    <col min="1478" max="1478" width="19.140625" style="674" customWidth="1"/>
    <col min="1479" max="1479" width="17.7109375" style="674" customWidth="1"/>
    <col min="1480" max="1480" width="14.5703125" style="674" bestFit="1" customWidth="1"/>
    <col min="1481" max="1481" width="14.140625" style="674" customWidth="1"/>
    <col min="1482" max="1482" width="13.28515625" style="674" customWidth="1"/>
    <col min="1483" max="1483" width="14.42578125" style="674" customWidth="1"/>
    <col min="1484" max="1484" width="16.7109375" style="674" customWidth="1"/>
    <col min="1485" max="1485" width="16" style="674" customWidth="1"/>
    <col min="1486" max="1486" width="16.140625" style="674" customWidth="1"/>
    <col min="1487" max="1488" width="14.28515625" style="674" customWidth="1"/>
    <col min="1489" max="1489" width="13.85546875" style="674" customWidth="1"/>
    <col min="1490" max="1490" width="13.5703125" style="674" customWidth="1"/>
    <col min="1491" max="1491" width="13.85546875" style="674" customWidth="1"/>
    <col min="1492" max="1493" width="16.140625" style="674" customWidth="1"/>
    <col min="1494" max="1494" width="11.5703125" style="674" customWidth="1"/>
    <col min="1495" max="1495" width="5.28515625" style="674" customWidth="1"/>
    <col min="1496" max="1496" width="18.140625" style="674" customWidth="1"/>
    <col min="1497" max="1497" width="16.85546875" style="674" customWidth="1"/>
    <col min="1498" max="1654" width="11.42578125" style="674" customWidth="1"/>
    <col min="1655" max="1655" width="15.140625" style="674" customWidth="1"/>
    <col min="1656" max="1656" width="60.42578125" style="674" customWidth="1"/>
    <col min="1657" max="1659" width="19.85546875" style="674" customWidth="1"/>
    <col min="1660" max="1660" width="23.5703125" style="674" customWidth="1"/>
    <col min="1661" max="1661" width="20.140625" style="674" customWidth="1"/>
    <col min="1662" max="1662" width="18.7109375" style="674" customWidth="1"/>
    <col min="1663" max="1663" width="14.140625" style="674" customWidth="1"/>
    <col min="1664" max="1664" width="11.5703125" style="674" bestFit="1" customWidth="1"/>
    <col min="1665" max="1719" width="11.42578125" style="674"/>
    <col min="1720" max="1720" width="2.7109375" style="674" customWidth="1"/>
    <col min="1721" max="1721" width="9.85546875" style="674" customWidth="1"/>
    <col min="1722" max="1722" width="54.140625" style="674" customWidth="1"/>
    <col min="1723" max="1723" width="15.7109375" style="674" customWidth="1"/>
    <col min="1724" max="1724" width="13.7109375" style="674" customWidth="1"/>
    <col min="1725" max="1725" width="15.140625" style="674" customWidth="1"/>
    <col min="1726" max="1726" width="14.7109375" style="674" customWidth="1"/>
    <col min="1727" max="1727" width="17.42578125" style="674" customWidth="1"/>
    <col min="1728" max="1728" width="15.140625" style="674" customWidth="1"/>
    <col min="1729" max="1729" width="11.85546875" style="674" customWidth="1"/>
    <col min="1730" max="1730" width="3.85546875" style="674" customWidth="1"/>
    <col min="1731" max="1731" width="19.5703125" style="674" customWidth="1"/>
    <col min="1732" max="1732" width="17.140625" style="674" customWidth="1"/>
    <col min="1733" max="1733" width="17.28515625" style="674" customWidth="1"/>
    <col min="1734" max="1734" width="19.140625" style="674" customWidth="1"/>
    <col min="1735" max="1735" width="17.7109375" style="674" customWidth="1"/>
    <col min="1736" max="1736" width="14.5703125" style="674" bestFit="1" customWidth="1"/>
    <col min="1737" max="1737" width="14.140625" style="674" customWidth="1"/>
    <col min="1738" max="1738" width="13.28515625" style="674" customWidth="1"/>
    <col min="1739" max="1739" width="14.42578125" style="674" customWidth="1"/>
    <col min="1740" max="1740" width="16.7109375" style="674" customWidth="1"/>
    <col min="1741" max="1741" width="16" style="674" customWidth="1"/>
    <col min="1742" max="1742" width="16.140625" style="674" customWidth="1"/>
    <col min="1743" max="1744" width="14.28515625" style="674" customWidth="1"/>
    <col min="1745" max="1745" width="13.85546875" style="674" customWidth="1"/>
    <col min="1746" max="1746" width="13.5703125" style="674" customWidth="1"/>
    <col min="1747" max="1747" width="13.85546875" style="674" customWidth="1"/>
    <col min="1748" max="1749" width="16.140625" style="674" customWidth="1"/>
    <col min="1750" max="1750" width="11.5703125" style="674" customWidth="1"/>
    <col min="1751" max="1751" width="5.28515625" style="674" customWidth="1"/>
    <col min="1752" max="1752" width="18.140625" style="674" customWidth="1"/>
    <col min="1753" max="1753" width="16.85546875" style="674" customWidth="1"/>
    <col min="1754" max="1910" width="11.42578125" style="674" customWidth="1"/>
    <col min="1911" max="1911" width="15.140625" style="674" customWidth="1"/>
    <col min="1912" max="1912" width="60.42578125" style="674" customWidth="1"/>
    <col min="1913" max="1915" width="19.85546875" style="674" customWidth="1"/>
    <col min="1916" max="1916" width="23.5703125" style="674" customWidth="1"/>
    <col min="1917" max="1917" width="20.140625" style="674" customWidth="1"/>
    <col min="1918" max="1918" width="18.7109375" style="674" customWidth="1"/>
    <col min="1919" max="1919" width="14.140625" style="674" customWidth="1"/>
    <col min="1920" max="1920" width="11.5703125" style="674" bestFit="1" customWidth="1"/>
    <col min="1921" max="1975" width="11.42578125" style="674"/>
    <col min="1976" max="1976" width="2.7109375" style="674" customWidth="1"/>
    <col min="1977" max="1977" width="9.85546875" style="674" customWidth="1"/>
    <col min="1978" max="1978" width="54.140625" style="674" customWidth="1"/>
    <col min="1979" max="1979" width="15.7109375" style="674" customWidth="1"/>
    <col min="1980" max="1980" width="13.7109375" style="674" customWidth="1"/>
    <col min="1981" max="1981" width="15.140625" style="674" customWidth="1"/>
    <col min="1982" max="1982" width="14.7109375" style="674" customWidth="1"/>
    <col min="1983" max="1983" width="17.42578125" style="674" customWidth="1"/>
    <col min="1984" max="1984" width="15.140625" style="674" customWidth="1"/>
    <col min="1985" max="1985" width="11.85546875" style="674" customWidth="1"/>
    <col min="1986" max="1986" width="3.85546875" style="674" customWidth="1"/>
    <col min="1987" max="1987" width="19.5703125" style="674" customWidth="1"/>
    <col min="1988" max="1988" width="17.140625" style="674" customWidth="1"/>
    <col min="1989" max="1989" width="17.28515625" style="674" customWidth="1"/>
    <col min="1990" max="1990" width="19.140625" style="674" customWidth="1"/>
    <col min="1991" max="1991" width="17.7109375" style="674" customWidth="1"/>
    <col min="1992" max="1992" width="14.5703125" style="674" bestFit="1" customWidth="1"/>
    <col min="1993" max="1993" width="14.140625" style="674" customWidth="1"/>
    <col min="1994" max="1994" width="13.28515625" style="674" customWidth="1"/>
    <col min="1995" max="1995" width="14.42578125" style="674" customWidth="1"/>
    <col min="1996" max="1996" width="16.7109375" style="674" customWidth="1"/>
    <col min="1997" max="1997" width="16" style="674" customWidth="1"/>
    <col min="1998" max="1998" width="16.140625" style="674" customWidth="1"/>
    <col min="1999" max="2000" width="14.28515625" style="674" customWidth="1"/>
    <col min="2001" max="2001" width="13.85546875" style="674" customWidth="1"/>
    <col min="2002" max="2002" width="13.5703125" style="674" customWidth="1"/>
    <col min="2003" max="2003" width="13.85546875" style="674" customWidth="1"/>
    <col min="2004" max="2005" width="16.140625" style="674" customWidth="1"/>
    <col min="2006" max="2006" width="11.5703125" style="674" customWidth="1"/>
    <col min="2007" max="2007" width="5.28515625" style="674" customWidth="1"/>
    <col min="2008" max="2008" width="18.140625" style="674" customWidth="1"/>
    <col min="2009" max="2009" width="16.85546875" style="674" customWidth="1"/>
    <col min="2010" max="2166" width="11.42578125" style="674" customWidth="1"/>
    <col min="2167" max="2167" width="15.140625" style="674" customWidth="1"/>
    <col min="2168" max="2168" width="60.42578125" style="674" customWidth="1"/>
    <col min="2169" max="2171" width="19.85546875" style="674" customWidth="1"/>
    <col min="2172" max="2172" width="23.5703125" style="674" customWidth="1"/>
    <col min="2173" max="2173" width="20.140625" style="674" customWidth="1"/>
    <col min="2174" max="2174" width="18.7109375" style="674" customWidth="1"/>
    <col min="2175" max="2175" width="14.140625" style="674" customWidth="1"/>
    <col min="2176" max="2176" width="11.5703125" style="674" bestFit="1" customWidth="1"/>
    <col min="2177" max="2231" width="11.42578125" style="674"/>
    <col min="2232" max="2232" width="2.7109375" style="674" customWidth="1"/>
    <col min="2233" max="2233" width="9.85546875" style="674" customWidth="1"/>
    <col min="2234" max="2234" width="54.140625" style="674" customWidth="1"/>
    <col min="2235" max="2235" width="15.7109375" style="674" customWidth="1"/>
    <col min="2236" max="2236" width="13.7109375" style="674" customWidth="1"/>
    <col min="2237" max="2237" width="15.140625" style="674" customWidth="1"/>
    <col min="2238" max="2238" width="14.7109375" style="674" customWidth="1"/>
    <col min="2239" max="2239" width="17.42578125" style="674" customWidth="1"/>
    <col min="2240" max="2240" width="15.140625" style="674" customWidth="1"/>
    <col min="2241" max="2241" width="11.85546875" style="674" customWidth="1"/>
    <col min="2242" max="2242" width="3.85546875" style="674" customWidth="1"/>
    <col min="2243" max="2243" width="19.5703125" style="674" customWidth="1"/>
    <col min="2244" max="2244" width="17.140625" style="674" customWidth="1"/>
    <col min="2245" max="2245" width="17.28515625" style="674" customWidth="1"/>
    <col min="2246" max="2246" width="19.140625" style="674" customWidth="1"/>
    <col min="2247" max="2247" width="17.7109375" style="674" customWidth="1"/>
    <col min="2248" max="2248" width="14.5703125" style="674" bestFit="1" customWidth="1"/>
    <col min="2249" max="2249" width="14.140625" style="674" customWidth="1"/>
    <col min="2250" max="2250" width="13.28515625" style="674" customWidth="1"/>
    <col min="2251" max="2251" width="14.42578125" style="674" customWidth="1"/>
    <col min="2252" max="2252" width="16.7109375" style="674" customWidth="1"/>
    <col min="2253" max="2253" width="16" style="674" customWidth="1"/>
    <col min="2254" max="2254" width="16.140625" style="674" customWidth="1"/>
    <col min="2255" max="2256" width="14.28515625" style="674" customWidth="1"/>
    <col min="2257" max="2257" width="13.85546875" style="674" customWidth="1"/>
    <col min="2258" max="2258" width="13.5703125" style="674" customWidth="1"/>
    <col min="2259" max="2259" width="13.85546875" style="674" customWidth="1"/>
    <col min="2260" max="2261" width="16.140625" style="674" customWidth="1"/>
    <col min="2262" max="2262" width="11.5703125" style="674" customWidth="1"/>
    <col min="2263" max="2263" width="5.28515625" style="674" customWidth="1"/>
    <col min="2264" max="2264" width="18.140625" style="674" customWidth="1"/>
    <col min="2265" max="2265" width="16.85546875" style="674" customWidth="1"/>
    <col min="2266" max="2422" width="11.42578125" style="674" customWidth="1"/>
    <col min="2423" max="2423" width="15.140625" style="674" customWidth="1"/>
    <col min="2424" max="2424" width="60.42578125" style="674" customWidth="1"/>
    <col min="2425" max="2427" width="19.85546875" style="674" customWidth="1"/>
    <col min="2428" max="2428" width="23.5703125" style="674" customWidth="1"/>
    <col min="2429" max="2429" width="20.140625" style="674" customWidth="1"/>
    <col min="2430" max="2430" width="18.7109375" style="674" customWidth="1"/>
    <col min="2431" max="2431" width="14.140625" style="674" customWidth="1"/>
    <col min="2432" max="2432" width="11.5703125" style="674" bestFit="1" customWidth="1"/>
    <col min="2433" max="2487" width="11.42578125" style="674"/>
    <col min="2488" max="2488" width="2.7109375" style="674" customWidth="1"/>
    <col min="2489" max="2489" width="9.85546875" style="674" customWidth="1"/>
    <col min="2490" max="2490" width="54.140625" style="674" customWidth="1"/>
    <col min="2491" max="2491" width="15.7109375" style="674" customWidth="1"/>
    <col min="2492" max="2492" width="13.7109375" style="674" customWidth="1"/>
    <col min="2493" max="2493" width="15.140625" style="674" customWidth="1"/>
    <col min="2494" max="2494" width="14.7109375" style="674" customWidth="1"/>
    <col min="2495" max="2495" width="17.42578125" style="674" customWidth="1"/>
    <col min="2496" max="2496" width="15.140625" style="674" customWidth="1"/>
    <col min="2497" max="2497" width="11.85546875" style="674" customWidth="1"/>
    <col min="2498" max="2498" width="3.85546875" style="674" customWidth="1"/>
    <col min="2499" max="2499" width="19.5703125" style="674" customWidth="1"/>
    <col min="2500" max="2500" width="17.140625" style="674" customWidth="1"/>
    <col min="2501" max="2501" width="17.28515625" style="674" customWidth="1"/>
    <col min="2502" max="2502" width="19.140625" style="674" customWidth="1"/>
    <col min="2503" max="2503" width="17.7109375" style="674" customWidth="1"/>
    <col min="2504" max="2504" width="14.5703125" style="674" bestFit="1" customWidth="1"/>
    <col min="2505" max="2505" width="14.140625" style="674" customWidth="1"/>
    <col min="2506" max="2506" width="13.28515625" style="674" customWidth="1"/>
    <col min="2507" max="2507" width="14.42578125" style="674" customWidth="1"/>
    <col min="2508" max="2508" width="16.7109375" style="674" customWidth="1"/>
    <col min="2509" max="2509" width="16" style="674" customWidth="1"/>
    <col min="2510" max="2510" width="16.140625" style="674" customWidth="1"/>
    <col min="2511" max="2512" width="14.28515625" style="674" customWidth="1"/>
    <col min="2513" max="2513" width="13.85546875" style="674" customWidth="1"/>
    <col min="2514" max="2514" width="13.5703125" style="674" customWidth="1"/>
    <col min="2515" max="2515" width="13.85546875" style="674" customWidth="1"/>
    <col min="2516" max="2517" width="16.140625" style="674" customWidth="1"/>
    <col min="2518" max="2518" width="11.5703125" style="674" customWidth="1"/>
    <col min="2519" max="2519" width="5.28515625" style="674" customWidth="1"/>
    <col min="2520" max="2520" width="18.140625" style="674" customWidth="1"/>
    <col min="2521" max="2521" width="16.85546875" style="674" customWidth="1"/>
    <col min="2522" max="2678" width="11.42578125" style="674" customWidth="1"/>
    <col min="2679" max="2679" width="15.140625" style="674" customWidth="1"/>
    <col min="2680" max="2680" width="60.42578125" style="674" customWidth="1"/>
    <col min="2681" max="2683" width="19.85546875" style="674" customWidth="1"/>
    <col min="2684" max="2684" width="23.5703125" style="674" customWidth="1"/>
    <col min="2685" max="2685" width="20.140625" style="674" customWidth="1"/>
    <col min="2686" max="2686" width="18.7109375" style="674" customWidth="1"/>
    <col min="2687" max="2687" width="14.140625" style="674" customWidth="1"/>
    <col min="2688" max="2688" width="11.5703125" style="674" bestFit="1" customWidth="1"/>
    <col min="2689" max="2743" width="11.42578125" style="674"/>
    <col min="2744" max="2744" width="2.7109375" style="674" customWidth="1"/>
    <col min="2745" max="2745" width="9.85546875" style="674" customWidth="1"/>
    <col min="2746" max="2746" width="54.140625" style="674" customWidth="1"/>
    <col min="2747" max="2747" width="15.7109375" style="674" customWidth="1"/>
    <col min="2748" max="2748" width="13.7109375" style="674" customWidth="1"/>
    <col min="2749" max="2749" width="15.140625" style="674" customWidth="1"/>
    <col min="2750" max="2750" width="14.7109375" style="674" customWidth="1"/>
    <col min="2751" max="2751" width="17.42578125" style="674" customWidth="1"/>
    <col min="2752" max="2752" width="15.140625" style="674" customWidth="1"/>
    <col min="2753" max="2753" width="11.85546875" style="674" customWidth="1"/>
    <col min="2754" max="2754" width="3.85546875" style="674" customWidth="1"/>
    <col min="2755" max="2755" width="19.5703125" style="674" customWidth="1"/>
    <col min="2756" max="2756" width="17.140625" style="674" customWidth="1"/>
    <col min="2757" max="2757" width="17.28515625" style="674" customWidth="1"/>
    <col min="2758" max="2758" width="19.140625" style="674" customWidth="1"/>
    <col min="2759" max="2759" width="17.7109375" style="674" customWidth="1"/>
    <col min="2760" max="2760" width="14.5703125" style="674" bestFit="1" customWidth="1"/>
    <col min="2761" max="2761" width="14.140625" style="674" customWidth="1"/>
    <col min="2762" max="2762" width="13.28515625" style="674" customWidth="1"/>
    <col min="2763" max="2763" width="14.42578125" style="674" customWidth="1"/>
    <col min="2764" max="2764" width="16.7109375" style="674" customWidth="1"/>
    <col min="2765" max="2765" width="16" style="674" customWidth="1"/>
    <col min="2766" max="2766" width="16.140625" style="674" customWidth="1"/>
    <col min="2767" max="2768" width="14.28515625" style="674" customWidth="1"/>
    <col min="2769" max="2769" width="13.85546875" style="674" customWidth="1"/>
    <col min="2770" max="2770" width="13.5703125" style="674" customWidth="1"/>
    <col min="2771" max="2771" width="13.85546875" style="674" customWidth="1"/>
    <col min="2772" max="2773" width="16.140625" style="674" customWidth="1"/>
    <col min="2774" max="2774" width="11.5703125" style="674" customWidth="1"/>
    <col min="2775" max="2775" width="5.28515625" style="674" customWidth="1"/>
    <col min="2776" max="2776" width="18.140625" style="674" customWidth="1"/>
    <col min="2777" max="2777" width="16.85546875" style="674" customWidth="1"/>
    <col min="2778" max="2934" width="11.42578125" style="674" customWidth="1"/>
    <col min="2935" max="2935" width="15.140625" style="674" customWidth="1"/>
    <col min="2936" max="2936" width="60.42578125" style="674" customWidth="1"/>
    <col min="2937" max="2939" width="19.85546875" style="674" customWidth="1"/>
    <col min="2940" max="2940" width="23.5703125" style="674" customWidth="1"/>
    <col min="2941" max="2941" width="20.140625" style="674" customWidth="1"/>
    <col min="2942" max="2942" width="18.7109375" style="674" customWidth="1"/>
    <col min="2943" max="2943" width="14.140625" style="674" customWidth="1"/>
    <col min="2944" max="2944" width="11.5703125" style="674" bestFit="1" customWidth="1"/>
    <col min="2945" max="2999" width="11.42578125" style="674"/>
    <col min="3000" max="3000" width="2.7109375" style="674" customWidth="1"/>
    <col min="3001" max="3001" width="9.85546875" style="674" customWidth="1"/>
    <col min="3002" max="3002" width="54.140625" style="674" customWidth="1"/>
    <col min="3003" max="3003" width="15.7109375" style="674" customWidth="1"/>
    <col min="3004" max="3004" width="13.7109375" style="674" customWidth="1"/>
    <col min="3005" max="3005" width="15.140625" style="674" customWidth="1"/>
    <col min="3006" max="3006" width="14.7109375" style="674" customWidth="1"/>
    <col min="3007" max="3007" width="17.42578125" style="674" customWidth="1"/>
    <col min="3008" max="3008" width="15.140625" style="674" customWidth="1"/>
    <col min="3009" max="3009" width="11.85546875" style="674" customWidth="1"/>
    <col min="3010" max="3010" width="3.85546875" style="674" customWidth="1"/>
    <col min="3011" max="3011" width="19.5703125" style="674" customWidth="1"/>
    <col min="3012" max="3012" width="17.140625" style="674" customWidth="1"/>
    <col min="3013" max="3013" width="17.28515625" style="674" customWidth="1"/>
    <col min="3014" max="3014" width="19.140625" style="674" customWidth="1"/>
    <col min="3015" max="3015" width="17.7109375" style="674" customWidth="1"/>
    <col min="3016" max="3016" width="14.5703125" style="674" bestFit="1" customWidth="1"/>
    <col min="3017" max="3017" width="14.140625" style="674" customWidth="1"/>
    <col min="3018" max="3018" width="13.28515625" style="674" customWidth="1"/>
    <col min="3019" max="3019" width="14.42578125" style="674" customWidth="1"/>
    <col min="3020" max="3020" width="16.7109375" style="674" customWidth="1"/>
    <col min="3021" max="3021" width="16" style="674" customWidth="1"/>
    <col min="3022" max="3022" width="16.140625" style="674" customWidth="1"/>
    <col min="3023" max="3024" width="14.28515625" style="674" customWidth="1"/>
    <col min="3025" max="3025" width="13.85546875" style="674" customWidth="1"/>
    <col min="3026" max="3026" width="13.5703125" style="674" customWidth="1"/>
    <col min="3027" max="3027" width="13.85546875" style="674" customWidth="1"/>
    <col min="3028" max="3029" width="16.140625" style="674" customWidth="1"/>
    <col min="3030" max="3030" width="11.5703125" style="674" customWidth="1"/>
    <col min="3031" max="3031" width="5.28515625" style="674" customWidth="1"/>
    <col min="3032" max="3032" width="18.140625" style="674" customWidth="1"/>
    <col min="3033" max="3033" width="16.85546875" style="674" customWidth="1"/>
    <col min="3034" max="3190" width="11.42578125" style="674" customWidth="1"/>
    <col min="3191" max="3191" width="15.140625" style="674" customWidth="1"/>
    <col min="3192" max="3192" width="60.42578125" style="674" customWidth="1"/>
    <col min="3193" max="3195" width="19.85546875" style="674" customWidth="1"/>
    <col min="3196" max="3196" width="23.5703125" style="674" customWidth="1"/>
    <col min="3197" max="3197" width="20.140625" style="674" customWidth="1"/>
    <col min="3198" max="3198" width="18.7109375" style="674" customWidth="1"/>
    <col min="3199" max="3199" width="14.140625" style="674" customWidth="1"/>
    <col min="3200" max="3200" width="11.5703125" style="674" bestFit="1" customWidth="1"/>
    <col min="3201" max="3255" width="11.42578125" style="674"/>
    <col min="3256" max="3256" width="2.7109375" style="674" customWidth="1"/>
    <col min="3257" max="3257" width="9.85546875" style="674" customWidth="1"/>
    <col min="3258" max="3258" width="54.140625" style="674" customWidth="1"/>
    <col min="3259" max="3259" width="15.7109375" style="674" customWidth="1"/>
    <col min="3260" max="3260" width="13.7109375" style="674" customWidth="1"/>
    <col min="3261" max="3261" width="15.140625" style="674" customWidth="1"/>
    <col min="3262" max="3262" width="14.7109375" style="674" customWidth="1"/>
    <col min="3263" max="3263" width="17.42578125" style="674" customWidth="1"/>
    <col min="3264" max="3264" width="15.140625" style="674" customWidth="1"/>
    <col min="3265" max="3265" width="11.85546875" style="674" customWidth="1"/>
    <col min="3266" max="3266" width="3.85546875" style="674" customWidth="1"/>
    <col min="3267" max="3267" width="19.5703125" style="674" customWidth="1"/>
    <col min="3268" max="3268" width="17.140625" style="674" customWidth="1"/>
    <col min="3269" max="3269" width="17.28515625" style="674" customWidth="1"/>
    <col min="3270" max="3270" width="19.140625" style="674" customWidth="1"/>
    <col min="3271" max="3271" width="17.7109375" style="674" customWidth="1"/>
    <col min="3272" max="3272" width="14.5703125" style="674" bestFit="1" customWidth="1"/>
    <col min="3273" max="3273" width="14.140625" style="674" customWidth="1"/>
    <col min="3274" max="3274" width="13.28515625" style="674" customWidth="1"/>
    <col min="3275" max="3275" width="14.42578125" style="674" customWidth="1"/>
    <col min="3276" max="3276" width="16.7109375" style="674" customWidth="1"/>
    <col min="3277" max="3277" width="16" style="674" customWidth="1"/>
    <col min="3278" max="3278" width="16.140625" style="674" customWidth="1"/>
    <col min="3279" max="3280" width="14.28515625" style="674" customWidth="1"/>
    <col min="3281" max="3281" width="13.85546875" style="674" customWidth="1"/>
    <col min="3282" max="3282" width="13.5703125" style="674" customWidth="1"/>
    <col min="3283" max="3283" width="13.85546875" style="674" customWidth="1"/>
    <col min="3284" max="3285" width="16.140625" style="674" customWidth="1"/>
    <col min="3286" max="3286" width="11.5703125" style="674" customWidth="1"/>
    <col min="3287" max="3287" width="5.28515625" style="674" customWidth="1"/>
    <col min="3288" max="3288" width="18.140625" style="674" customWidth="1"/>
    <col min="3289" max="3289" width="16.85546875" style="674" customWidth="1"/>
    <col min="3290" max="3446" width="11.42578125" style="674" customWidth="1"/>
    <col min="3447" max="3447" width="15.140625" style="674" customWidth="1"/>
    <col min="3448" max="3448" width="60.42578125" style="674" customWidth="1"/>
    <col min="3449" max="3451" width="19.85546875" style="674" customWidth="1"/>
    <col min="3452" max="3452" width="23.5703125" style="674" customWidth="1"/>
    <col min="3453" max="3453" width="20.140625" style="674" customWidth="1"/>
    <col min="3454" max="3454" width="18.7109375" style="674" customWidth="1"/>
    <col min="3455" max="3455" width="14.140625" style="674" customWidth="1"/>
    <col min="3456" max="3456" width="11.5703125" style="674" bestFit="1" customWidth="1"/>
    <col min="3457" max="3511" width="11.42578125" style="674"/>
    <col min="3512" max="3512" width="2.7109375" style="674" customWidth="1"/>
    <col min="3513" max="3513" width="9.85546875" style="674" customWidth="1"/>
    <col min="3514" max="3514" width="54.140625" style="674" customWidth="1"/>
    <col min="3515" max="3515" width="15.7109375" style="674" customWidth="1"/>
    <col min="3516" max="3516" width="13.7109375" style="674" customWidth="1"/>
    <col min="3517" max="3517" width="15.140625" style="674" customWidth="1"/>
    <col min="3518" max="3518" width="14.7109375" style="674" customWidth="1"/>
    <col min="3519" max="3519" width="17.42578125" style="674" customWidth="1"/>
    <col min="3520" max="3520" width="15.140625" style="674" customWidth="1"/>
    <col min="3521" max="3521" width="11.85546875" style="674" customWidth="1"/>
    <col min="3522" max="3522" width="3.85546875" style="674" customWidth="1"/>
    <col min="3523" max="3523" width="19.5703125" style="674" customWidth="1"/>
    <col min="3524" max="3524" width="17.140625" style="674" customWidth="1"/>
    <col min="3525" max="3525" width="17.28515625" style="674" customWidth="1"/>
    <col min="3526" max="3526" width="19.140625" style="674" customWidth="1"/>
    <col min="3527" max="3527" width="17.7109375" style="674" customWidth="1"/>
    <col min="3528" max="3528" width="14.5703125" style="674" bestFit="1" customWidth="1"/>
    <col min="3529" max="3529" width="14.140625" style="674" customWidth="1"/>
    <col min="3530" max="3530" width="13.28515625" style="674" customWidth="1"/>
    <col min="3531" max="3531" width="14.42578125" style="674" customWidth="1"/>
    <col min="3532" max="3532" width="16.7109375" style="674" customWidth="1"/>
    <col min="3533" max="3533" width="16" style="674" customWidth="1"/>
    <col min="3534" max="3534" width="16.140625" style="674" customWidth="1"/>
    <col min="3535" max="3536" width="14.28515625" style="674" customWidth="1"/>
    <col min="3537" max="3537" width="13.85546875" style="674" customWidth="1"/>
    <col min="3538" max="3538" width="13.5703125" style="674" customWidth="1"/>
    <col min="3539" max="3539" width="13.85546875" style="674" customWidth="1"/>
    <col min="3540" max="3541" width="16.140625" style="674" customWidth="1"/>
    <col min="3542" max="3542" width="11.5703125" style="674" customWidth="1"/>
    <col min="3543" max="3543" width="5.28515625" style="674" customWidth="1"/>
    <col min="3544" max="3544" width="18.140625" style="674" customWidth="1"/>
    <col min="3545" max="3545" width="16.85546875" style="674" customWidth="1"/>
    <col min="3546" max="3702" width="11.42578125" style="674" customWidth="1"/>
    <col min="3703" max="3703" width="15.140625" style="674" customWidth="1"/>
    <col min="3704" max="3704" width="60.42578125" style="674" customWidth="1"/>
    <col min="3705" max="3707" width="19.85546875" style="674" customWidth="1"/>
    <col min="3708" max="3708" width="23.5703125" style="674" customWidth="1"/>
    <col min="3709" max="3709" width="20.140625" style="674" customWidth="1"/>
    <col min="3710" max="3710" width="18.7109375" style="674" customWidth="1"/>
    <col min="3711" max="3711" width="14.140625" style="674" customWidth="1"/>
    <col min="3712" max="3712" width="11.5703125" style="674" bestFit="1" customWidth="1"/>
    <col min="3713" max="3767" width="11.42578125" style="674"/>
    <col min="3768" max="3768" width="2.7109375" style="674" customWidth="1"/>
    <col min="3769" max="3769" width="9.85546875" style="674" customWidth="1"/>
    <col min="3770" max="3770" width="54.140625" style="674" customWidth="1"/>
    <col min="3771" max="3771" width="15.7109375" style="674" customWidth="1"/>
    <col min="3772" max="3772" width="13.7109375" style="674" customWidth="1"/>
    <col min="3773" max="3773" width="15.140625" style="674" customWidth="1"/>
    <col min="3774" max="3774" width="14.7109375" style="674" customWidth="1"/>
    <col min="3775" max="3775" width="17.42578125" style="674" customWidth="1"/>
    <col min="3776" max="3776" width="15.140625" style="674" customWidth="1"/>
    <col min="3777" max="3777" width="11.85546875" style="674" customWidth="1"/>
    <col min="3778" max="3778" width="3.85546875" style="674" customWidth="1"/>
    <col min="3779" max="3779" width="19.5703125" style="674" customWidth="1"/>
    <col min="3780" max="3780" width="17.140625" style="674" customWidth="1"/>
    <col min="3781" max="3781" width="17.28515625" style="674" customWidth="1"/>
    <col min="3782" max="3782" width="19.140625" style="674" customWidth="1"/>
    <col min="3783" max="3783" width="17.7109375" style="674" customWidth="1"/>
    <col min="3784" max="3784" width="14.5703125" style="674" bestFit="1" customWidth="1"/>
    <col min="3785" max="3785" width="14.140625" style="674" customWidth="1"/>
    <col min="3786" max="3786" width="13.28515625" style="674" customWidth="1"/>
    <col min="3787" max="3787" width="14.42578125" style="674" customWidth="1"/>
    <col min="3788" max="3788" width="16.7109375" style="674" customWidth="1"/>
    <col min="3789" max="3789" width="16" style="674" customWidth="1"/>
    <col min="3790" max="3790" width="16.140625" style="674" customWidth="1"/>
    <col min="3791" max="3792" width="14.28515625" style="674" customWidth="1"/>
    <col min="3793" max="3793" width="13.85546875" style="674" customWidth="1"/>
    <col min="3794" max="3794" width="13.5703125" style="674" customWidth="1"/>
    <col min="3795" max="3795" width="13.85546875" style="674" customWidth="1"/>
    <col min="3796" max="3797" width="16.140625" style="674" customWidth="1"/>
    <col min="3798" max="3798" width="11.5703125" style="674" customWidth="1"/>
    <col min="3799" max="3799" width="5.28515625" style="674" customWidth="1"/>
    <col min="3800" max="3800" width="18.140625" style="674" customWidth="1"/>
    <col min="3801" max="3801" width="16.85546875" style="674" customWidth="1"/>
    <col min="3802" max="3958" width="11.42578125" style="674" customWidth="1"/>
    <col min="3959" max="3959" width="15.140625" style="674" customWidth="1"/>
    <col min="3960" max="3960" width="60.42578125" style="674" customWidth="1"/>
    <col min="3961" max="3963" width="19.85546875" style="674" customWidth="1"/>
    <col min="3964" max="3964" width="23.5703125" style="674" customWidth="1"/>
    <col min="3965" max="3965" width="20.140625" style="674" customWidth="1"/>
    <col min="3966" max="3966" width="18.7109375" style="674" customWidth="1"/>
    <col min="3967" max="3967" width="14.140625" style="674" customWidth="1"/>
    <col min="3968" max="3968" width="11.5703125" style="674" bestFit="1" customWidth="1"/>
    <col min="3969" max="4023" width="11.42578125" style="674"/>
    <col min="4024" max="4024" width="2.7109375" style="674" customWidth="1"/>
    <col min="4025" max="4025" width="9.85546875" style="674" customWidth="1"/>
    <col min="4026" max="4026" width="54.140625" style="674" customWidth="1"/>
    <col min="4027" max="4027" width="15.7109375" style="674" customWidth="1"/>
    <col min="4028" max="4028" width="13.7109375" style="674" customWidth="1"/>
    <col min="4029" max="4029" width="15.140625" style="674" customWidth="1"/>
    <col min="4030" max="4030" width="14.7109375" style="674" customWidth="1"/>
    <col min="4031" max="4031" width="17.42578125" style="674" customWidth="1"/>
    <col min="4032" max="4032" width="15.140625" style="674" customWidth="1"/>
    <col min="4033" max="4033" width="11.85546875" style="674" customWidth="1"/>
    <col min="4034" max="4034" width="3.85546875" style="674" customWidth="1"/>
    <col min="4035" max="4035" width="19.5703125" style="674" customWidth="1"/>
    <col min="4036" max="4036" width="17.140625" style="674" customWidth="1"/>
    <col min="4037" max="4037" width="17.28515625" style="674" customWidth="1"/>
    <col min="4038" max="4038" width="19.140625" style="674" customWidth="1"/>
    <col min="4039" max="4039" width="17.7109375" style="674" customWidth="1"/>
    <col min="4040" max="4040" width="14.5703125" style="674" bestFit="1" customWidth="1"/>
    <col min="4041" max="4041" width="14.140625" style="674" customWidth="1"/>
    <col min="4042" max="4042" width="13.28515625" style="674" customWidth="1"/>
    <col min="4043" max="4043" width="14.42578125" style="674" customWidth="1"/>
    <col min="4044" max="4044" width="16.7109375" style="674" customWidth="1"/>
    <col min="4045" max="4045" width="16" style="674" customWidth="1"/>
    <col min="4046" max="4046" width="16.140625" style="674" customWidth="1"/>
    <col min="4047" max="4048" width="14.28515625" style="674" customWidth="1"/>
    <col min="4049" max="4049" width="13.85546875" style="674" customWidth="1"/>
    <col min="4050" max="4050" width="13.5703125" style="674" customWidth="1"/>
    <col min="4051" max="4051" width="13.85546875" style="674" customWidth="1"/>
    <col min="4052" max="4053" width="16.140625" style="674" customWidth="1"/>
    <col min="4054" max="4054" width="11.5703125" style="674" customWidth="1"/>
    <col min="4055" max="4055" width="5.28515625" style="674" customWidth="1"/>
    <col min="4056" max="4056" width="18.140625" style="674" customWidth="1"/>
    <col min="4057" max="4057" width="16.85546875" style="674" customWidth="1"/>
    <col min="4058" max="4214" width="11.42578125" style="674" customWidth="1"/>
    <col min="4215" max="4215" width="15.140625" style="674" customWidth="1"/>
    <col min="4216" max="4216" width="60.42578125" style="674" customWidth="1"/>
    <col min="4217" max="4219" width="19.85546875" style="674" customWidth="1"/>
    <col min="4220" max="4220" width="23.5703125" style="674" customWidth="1"/>
    <col min="4221" max="4221" width="20.140625" style="674" customWidth="1"/>
    <col min="4222" max="4222" width="18.7109375" style="674" customWidth="1"/>
    <col min="4223" max="4223" width="14.140625" style="674" customWidth="1"/>
    <col min="4224" max="4224" width="11.5703125" style="674" bestFit="1" customWidth="1"/>
    <col min="4225" max="4279" width="11.42578125" style="674"/>
    <col min="4280" max="4280" width="2.7109375" style="674" customWidth="1"/>
    <col min="4281" max="4281" width="9.85546875" style="674" customWidth="1"/>
    <col min="4282" max="4282" width="54.140625" style="674" customWidth="1"/>
    <col min="4283" max="4283" width="15.7109375" style="674" customWidth="1"/>
    <col min="4284" max="4284" width="13.7109375" style="674" customWidth="1"/>
    <col min="4285" max="4285" width="15.140625" style="674" customWidth="1"/>
    <col min="4286" max="4286" width="14.7109375" style="674" customWidth="1"/>
    <col min="4287" max="4287" width="17.42578125" style="674" customWidth="1"/>
    <col min="4288" max="4288" width="15.140625" style="674" customWidth="1"/>
    <col min="4289" max="4289" width="11.85546875" style="674" customWidth="1"/>
    <col min="4290" max="4290" width="3.85546875" style="674" customWidth="1"/>
    <col min="4291" max="4291" width="19.5703125" style="674" customWidth="1"/>
    <col min="4292" max="4292" width="17.140625" style="674" customWidth="1"/>
    <col min="4293" max="4293" width="17.28515625" style="674" customWidth="1"/>
    <col min="4294" max="4294" width="19.140625" style="674" customWidth="1"/>
    <col min="4295" max="4295" width="17.7109375" style="674" customWidth="1"/>
    <col min="4296" max="4296" width="14.5703125" style="674" bestFit="1" customWidth="1"/>
    <col min="4297" max="4297" width="14.140625" style="674" customWidth="1"/>
    <col min="4298" max="4298" width="13.28515625" style="674" customWidth="1"/>
    <col min="4299" max="4299" width="14.42578125" style="674" customWidth="1"/>
    <col min="4300" max="4300" width="16.7109375" style="674" customWidth="1"/>
    <col min="4301" max="4301" width="16" style="674" customWidth="1"/>
    <col min="4302" max="4302" width="16.140625" style="674" customWidth="1"/>
    <col min="4303" max="4304" width="14.28515625" style="674" customWidth="1"/>
    <col min="4305" max="4305" width="13.85546875" style="674" customWidth="1"/>
    <col min="4306" max="4306" width="13.5703125" style="674" customWidth="1"/>
    <col min="4307" max="4307" width="13.85546875" style="674" customWidth="1"/>
    <col min="4308" max="4309" width="16.140625" style="674" customWidth="1"/>
    <col min="4310" max="4310" width="11.5703125" style="674" customWidth="1"/>
    <col min="4311" max="4311" width="5.28515625" style="674" customWidth="1"/>
    <col min="4312" max="4312" width="18.140625" style="674" customWidth="1"/>
    <col min="4313" max="4313" width="16.85546875" style="674" customWidth="1"/>
    <col min="4314" max="4470" width="11.42578125" style="674" customWidth="1"/>
    <col min="4471" max="4471" width="15.140625" style="674" customWidth="1"/>
    <col min="4472" max="4472" width="60.42578125" style="674" customWidth="1"/>
    <col min="4473" max="4475" width="19.85546875" style="674" customWidth="1"/>
    <col min="4476" max="4476" width="23.5703125" style="674" customWidth="1"/>
    <col min="4477" max="4477" width="20.140625" style="674" customWidth="1"/>
    <col min="4478" max="4478" width="18.7109375" style="674" customWidth="1"/>
    <col min="4479" max="4479" width="14.140625" style="674" customWidth="1"/>
    <col min="4480" max="4480" width="11.5703125" style="674" bestFit="1" customWidth="1"/>
    <col min="4481" max="4535" width="11.42578125" style="674"/>
    <col min="4536" max="4536" width="2.7109375" style="674" customWidth="1"/>
    <col min="4537" max="4537" width="9.85546875" style="674" customWidth="1"/>
    <col min="4538" max="4538" width="54.140625" style="674" customWidth="1"/>
    <col min="4539" max="4539" width="15.7109375" style="674" customWidth="1"/>
    <col min="4540" max="4540" width="13.7109375" style="674" customWidth="1"/>
    <col min="4541" max="4541" width="15.140625" style="674" customWidth="1"/>
    <col min="4542" max="4542" width="14.7109375" style="674" customWidth="1"/>
    <col min="4543" max="4543" width="17.42578125" style="674" customWidth="1"/>
    <col min="4544" max="4544" width="15.140625" style="674" customWidth="1"/>
    <col min="4545" max="4545" width="11.85546875" style="674" customWidth="1"/>
    <col min="4546" max="4546" width="3.85546875" style="674" customWidth="1"/>
    <col min="4547" max="4547" width="19.5703125" style="674" customWidth="1"/>
    <col min="4548" max="4548" width="17.140625" style="674" customWidth="1"/>
    <col min="4549" max="4549" width="17.28515625" style="674" customWidth="1"/>
    <col min="4550" max="4550" width="19.140625" style="674" customWidth="1"/>
    <col min="4551" max="4551" width="17.7109375" style="674" customWidth="1"/>
    <col min="4552" max="4552" width="14.5703125" style="674" bestFit="1" customWidth="1"/>
    <col min="4553" max="4553" width="14.140625" style="674" customWidth="1"/>
    <col min="4554" max="4554" width="13.28515625" style="674" customWidth="1"/>
    <col min="4555" max="4555" width="14.42578125" style="674" customWidth="1"/>
    <col min="4556" max="4556" width="16.7109375" style="674" customWidth="1"/>
    <col min="4557" max="4557" width="16" style="674" customWidth="1"/>
    <col min="4558" max="4558" width="16.140625" style="674" customWidth="1"/>
    <col min="4559" max="4560" width="14.28515625" style="674" customWidth="1"/>
    <col min="4561" max="4561" width="13.85546875" style="674" customWidth="1"/>
    <col min="4562" max="4562" width="13.5703125" style="674" customWidth="1"/>
    <col min="4563" max="4563" width="13.85546875" style="674" customWidth="1"/>
    <col min="4564" max="4565" width="16.140625" style="674" customWidth="1"/>
    <col min="4566" max="4566" width="11.5703125" style="674" customWidth="1"/>
    <col min="4567" max="4567" width="5.28515625" style="674" customWidth="1"/>
    <col min="4568" max="4568" width="18.140625" style="674" customWidth="1"/>
    <col min="4569" max="4569" width="16.85546875" style="674" customWidth="1"/>
    <col min="4570" max="4726" width="11.42578125" style="674" customWidth="1"/>
    <col min="4727" max="4727" width="15.140625" style="674" customWidth="1"/>
    <col min="4728" max="4728" width="60.42578125" style="674" customWidth="1"/>
    <col min="4729" max="4731" width="19.85546875" style="674" customWidth="1"/>
    <col min="4732" max="4732" width="23.5703125" style="674" customWidth="1"/>
    <col min="4733" max="4733" width="20.140625" style="674" customWidth="1"/>
    <col min="4734" max="4734" width="18.7109375" style="674" customWidth="1"/>
    <col min="4735" max="4735" width="14.140625" style="674" customWidth="1"/>
    <col min="4736" max="4736" width="11.5703125" style="674" bestFit="1" customWidth="1"/>
    <col min="4737" max="4791" width="11.42578125" style="674"/>
    <col min="4792" max="4792" width="2.7109375" style="674" customWidth="1"/>
    <col min="4793" max="4793" width="9.85546875" style="674" customWidth="1"/>
    <col min="4794" max="4794" width="54.140625" style="674" customWidth="1"/>
    <col min="4795" max="4795" width="15.7109375" style="674" customWidth="1"/>
    <col min="4796" max="4796" width="13.7109375" style="674" customWidth="1"/>
    <col min="4797" max="4797" width="15.140625" style="674" customWidth="1"/>
    <col min="4798" max="4798" width="14.7109375" style="674" customWidth="1"/>
    <col min="4799" max="4799" width="17.42578125" style="674" customWidth="1"/>
    <col min="4800" max="4800" width="15.140625" style="674" customWidth="1"/>
    <col min="4801" max="4801" width="11.85546875" style="674" customWidth="1"/>
    <col min="4802" max="4802" width="3.85546875" style="674" customWidth="1"/>
    <col min="4803" max="4803" width="19.5703125" style="674" customWidth="1"/>
    <col min="4804" max="4804" width="17.140625" style="674" customWidth="1"/>
    <col min="4805" max="4805" width="17.28515625" style="674" customWidth="1"/>
    <col min="4806" max="4806" width="19.140625" style="674" customWidth="1"/>
    <col min="4807" max="4807" width="17.7109375" style="674" customWidth="1"/>
    <col min="4808" max="4808" width="14.5703125" style="674" bestFit="1" customWidth="1"/>
    <col min="4809" max="4809" width="14.140625" style="674" customWidth="1"/>
    <col min="4810" max="4810" width="13.28515625" style="674" customWidth="1"/>
    <col min="4811" max="4811" width="14.42578125" style="674" customWidth="1"/>
    <col min="4812" max="4812" width="16.7109375" style="674" customWidth="1"/>
    <col min="4813" max="4813" width="16" style="674" customWidth="1"/>
    <col min="4814" max="4814" width="16.140625" style="674" customWidth="1"/>
    <col min="4815" max="4816" width="14.28515625" style="674" customWidth="1"/>
    <col min="4817" max="4817" width="13.85546875" style="674" customWidth="1"/>
    <col min="4818" max="4818" width="13.5703125" style="674" customWidth="1"/>
    <col min="4819" max="4819" width="13.85546875" style="674" customWidth="1"/>
    <col min="4820" max="4821" width="16.140625" style="674" customWidth="1"/>
    <col min="4822" max="4822" width="11.5703125" style="674" customWidth="1"/>
    <col min="4823" max="4823" width="5.28515625" style="674" customWidth="1"/>
    <col min="4824" max="4824" width="18.140625" style="674" customWidth="1"/>
    <col min="4825" max="4825" width="16.85546875" style="674" customWidth="1"/>
    <col min="4826" max="4982" width="11.42578125" style="674" customWidth="1"/>
    <col min="4983" max="4983" width="15.140625" style="674" customWidth="1"/>
    <col min="4984" max="4984" width="60.42578125" style="674" customWidth="1"/>
    <col min="4985" max="4987" width="19.85546875" style="674" customWidth="1"/>
    <col min="4988" max="4988" width="23.5703125" style="674" customWidth="1"/>
    <col min="4989" max="4989" width="20.140625" style="674" customWidth="1"/>
    <col min="4990" max="4990" width="18.7109375" style="674" customWidth="1"/>
    <col min="4991" max="4991" width="14.140625" style="674" customWidth="1"/>
    <col min="4992" max="4992" width="11.5703125" style="674" bestFit="1" customWidth="1"/>
    <col min="4993" max="5047" width="11.42578125" style="674"/>
    <col min="5048" max="5048" width="2.7109375" style="674" customWidth="1"/>
    <col min="5049" max="5049" width="9.85546875" style="674" customWidth="1"/>
    <col min="5050" max="5050" width="54.140625" style="674" customWidth="1"/>
    <col min="5051" max="5051" width="15.7109375" style="674" customWidth="1"/>
    <col min="5052" max="5052" width="13.7109375" style="674" customWidth="1"/>
    <col min="5053" max="5053" width="15.140625" style="674" customWidth="1"/>
    <col min="5054" max="5054" width="14.7109375" style="674" customWidth="1"/>
    <col min="5055" max="5055" width="17.42578125" style="674" customWidth="1"/>
    <col min="5056" max="5056" width="15.140625" style="674" customWidth="1"/>
    <col min="5057" max="5057" width="11.85546875" style="674" customWidth="1"/>
    <col min="5058" max="5058" width="3.85546875" style="674" customWidth="1"/>
    <col min="5059" max="5059" width="19.5703125" style="674" customWidth="1"/>
    <col min="5060" max="5060" width="17.140625" style="674" customWidth="1"/>
    <col min="5061" max="5061" width="17.28515625" style="674" customWidth="1"/>
    <col min="5062" max="5062" width="19.140625" style="674" customWidth="1"/>
    <col min="5063" max="5063" width="17.7109375" style="674" customWidth="1"/>
    <col min="5064" max="5064" width="14.5703125" style="674" bestFit="1" customWidth="1"/>
    <col min="5065" max="5065" width="14.140625" style="674" customWidth="1"/>
    <col min="5066" max="5066" width="13.28515625" style="674" customWidth="1"/>
    <col min="5067" max="5067" width="14.42578125" style="674" customWidth="1"/>
    <col min="5068" max="5068" width="16.7109375" style="674" customWidth="1"/>
    <col min="5069" max="5069" width="16" style="674" customWidth="1"/>
    <col min="5070" max="5070" width="16.140625" style="674" customWidth="1"/>
    <col min="5071" max="5072" width="14.28515625" style="674" customWidth="1"/>
    <col min="5073" max="5073" width="13.85546875" style="674" customWidth="1"/>
    <col min="5074" max="5074" width="13.5703125" style="674" customWidth="1"/>
    <col min="5075" max="5075" width="13.85546875" style="674" customWidth="1"/>
    <col min="5076" max="5077" width="16.140625" style="674" customWidth="1"/>
    <col min="5078" max="5078" width="11.5703125" style="674" customWidth="1"/>
    <col min="5079" max="5079" width="5.28515625" style="674" customWidth="1"/>
    <col min="5080" max="5080" width="18.140625" style="674" customWidth="1"/>
    <col min="5081" max="5081" width="16.85546875" style="674" customWidth="1"/>
    <col min="5082" max="5238" width="11.42578125" style="674" customWidth="1"/>
    <col min="5239" max="5239" width="15.140625" style="674" customWidth="1"/>
    <col min="5240" max="5240" width="60.42578125" style="674" customWidth="1"/>
    <col min="5241" max="5243" width="19.85546875" style="674" customWidth="1"/>
    <col min="5244" max="5244" width="23.5703125" style="674" customWidth="1"/>
    <col min="5245" max="5245" width="20.140625" style="674" customWidth="1"/>
    <col min="5246" max="5246" width="18.7109375" style="674" customWidth="1"/>
    <col min="5247" max="5247" width="14.140625" style="674" customWidth="1"/>
    <col min="5248" max="5248" width="11.5703125" style="674" bestFit="1" customWidth="1"/>
    <col min="5249" max="5303" width="11.42578125" style="674"/>
    <col min="5304" max="5304" width="2.7109375" style="674" customWidth="1"/>
    <col min="5305" max="5305" width="9.85546875" style="674" customWidth="1"/>
    <col min="5306" max="5306" width="54.140625" style="674" customWidth="1"/>
    <col min="5307" max="5307" width="15.7109375" style="674" customWidth="1"/>
    <col min="5308" max="5308" width="13.7109375" style="674" customWidth="1"/>
    <col min="5309" max="5309" width="15.140625" style="674" customWidth="1"/>
    <col min="5310" max="5310" width="14.7109375" style="674" customWidth="1"/>
    <col min="5311" max="5311" width="17.42578125" style="674" customWidth="1"/>
    <col min="5312" max="5312" width="15.140625" style="674" customWidth="1"/>
    <col min="5313" max="5313" width="11.85546875" style="674" customWidth="1"/>
    <col min="5314" max="5314" width="3.85546875" style="674" customWidth="1"/>
    <col min="5315" max="5315" width="19.5703125" style="674" customWidth="1"/>
    <col min="5316" max="5316" width="17.140625" style="674" customWidth="1"/>
    <col min="5317" max="5317" width="17.28515625" style="674" customWidth="1"/>
    <col min="5318" max="5318" width="19.140625" style="674" customWidth="1"/>
    <col min="5319" max="5319" width="17.7109375" style="674" customWidth="1"/>
    <col min="5320" max="5320" width="14.5703125" style="674" bestFit="1" customWidth="1"/>
    <col min="5321" max="5321" width="14.140625" style="674" customWidth="1"/>
    <col min="5322" max="5322" width="13.28515625" style="674" customWidth="1"/>
    <col min="5323" max="5323" width="14.42578125" style="674" customWidth="1"/>
    <col min="5324" max="5324" width="16.7109375" style="674" customWidth="1"/>
    <col min="5325" max="5325" width="16" style="674" customWidth="1"/>
    <col min="5326" max="5326" width="16.140625" style="674" customWidth="1"/>
    <col min="5327" max="5328" width="14.28515625" style="674" customWidth="1"/>
    <col min="5329" max="5329" width="13.85546875" style="674" customWidth="1"/>
    <col min="5330" max="5330" width="13.5703125" style="674" customWidth="1"/>
    <col min="5331" max="5331" width="13.85546875" style="674" customWidth="1"/>
    <col min="5332" max="5333" width="16.140625" style="674" customWidth="1"/>
    <col min="5334" max="5334" width="11.5703125" style="674" customWidth="1"/>
    <col min="5335" max="5335" width="5.28515625" style="674" customWidth="1"/>
    <col min="5336" max="5336" width="18.140625" style="674" customWidth="1"/>
    <col min="5337" max="5337" width="16.85546875" style="674" customWidth="1"/>
    <col min="5338" max="5494" width="11.42578125" style="674" customWidth="1"/>
    <col min="5495" max="5495" width="15.140625" style="674" customWidth="1"/>
    <col min="5496" max="5496" width="60.42578125" style="674" customWidth="1"/>
    <col min="5497" max="5499" width="19.85546875" style="674" customWidth="1"/>
    <col min="5500" max="5500" width="23.5703125" style="674" customWidth="1"/>
    <col min="5501" max="5501" width="20.140625" style="674" customWidth="1"/>
    <col min="5502" max="5502" width="18.7109375" style="674" customWidth="1"/>
    <col min="5503" max="5503" width="14.140625" style="674" customWidth="1"/>
    <col min="5504" max="5504" width="11.5703125" style="674" bestFit="1" customWidth="1"/>
    <col min="5505" max="5559" width="11.42578125" style="674"/>
    <col min="5560" max="5560" width="2.7109375" style="674" customWidth="1"/>
    <col min="5561" max="5561" width="9.85546875" style="674" customWidth="1"/>
    <col min="5562" max="5562" width="54.140625" style="674" customWidth="1"/>
    <col min="5563" max="5563" width="15.7109375" style="674" customWidth="1"/>
    <col min="5564" max="5564" width="13.7109375" style="674" customWidth="1"/>
    <col min="5565" max="5565" width="15.140625" style="674" customWidth="1"/>
    <col min="5566" max="5566" width="14.7109375" style="674" customWidth="1"/>
    <col min="5567" max="5567" width="17.42578125" style="674" customWidth="1"/>
    <col min="5568" max="5568" width="15.140625" style="674" customWidth="1"/>
    <col min="5569" max="5569" width="11.85546875" style="674" customWidth="1"/>
    <col min="5570" max="5570" width="3.85546875" style="674" customWidth="1"/>
    <col min="5571" max="5571" width="19.5703125" style="674" customWidth="1"/>
    <col min="5572" max="5572" width="17.140625" style="674" customWidth="1"/>
    <col min="5573" max="5573" width="17.28515625" style="674" customWidth="1"/>
    <col min="5574" max="5574" width="19.140625" style="674" customWidth="1"/>
    <col min="5575" max="5575" width="17.7109375" style="674" customWidth="1"/>
    <col min="5576" max="5576" width="14.5703125" style="674" bestFit="1" customWidth="1"/>
    <col min="5577" max="5577" width="14.140625" style="674" customWidth="1"/>
    <col min="5578" max="5578" width="13.28515625" style="674" customWidth="1"/>
    <col min="5579" max="5579" width="14.42578125" style="674" customWidth="1"/>
    <col min="5580" max="5580" width="16.7109375" style="674" customWidth="1"/>
    <col min="5581" max="5581" width="16" style="674" customWidth="1"/>
    <col min="5582" max="5582" width="16.140625" style="674" customWidth="1"/>
    <col min="5583" max="5584" width="14.28515625" style="674" customWidth="1"/>
    <col min="5585" max="5585" width="13.85546875" style="674" customWidth="1"/>
    <col min="5586" max="5586" width="13.5703125" style="674" customWidth="1"/>
    <col min="5587" max="5587" width="13.85546875" style="674" customWidth="1"/>
    <col min="5588" max="5589" width="16.140625" style="674" customWidth="1"/>
    <col min="5590" max="5590" width="11.5703125" style="674" customWidth="1"/>
    <col min="5591" max="5591" width="5.28515625" style="674" customWidth="1"/>
    <col min="5592" max="5592" width="18.140625" style="674" customWidth="1"/>
    <col min="5593" max="5593" width="16.85546875" style="674" customWidth="1"/>
    <col min="5594" max="5750" width="11.42578125" style="674" customWidth="1"/>
    <col min="5751" max="5751" width="15.140625" style="674" customWidth="1"/>
    <col min="5752" max="5752" width="60.42578125" style="674" customWidth="1"/>
    <col min="5753" max="5755" width="19.85546875" style="674" customWidth="1"/>
    <col min="5756" max="5756" width="23.5703125" style="674" customWidth="1"/>
    <col min="5757" max="5757" width="20.140625" style="674" customWidth="1"/>
    <col min="5758" max="5758" width="18.7109375" style="674" customWidth="1"/>
    <col min="5759" max="5759" width="14.140625" style="674" customWidth="1"/>
    <col min="5760" max="5760" width="11.5703125" style="674" bestFit="1" customWidth="1"/>
    <col min="5761" max="5815" width="11.42578125" style="674"/>
    <col min="5816" max="5816" width="2.7109375" style="674" customWidth="1"/>
    <col min="5817" max="5817" width="9.85546875" style="674" customWidth="1"/>
    <col min="5818" max="5818" width="54.140625" style="674" customWidth="1"/>
    <col min="5819" max="5819" width="15.7109375" style="674" customWidth="1"/>
    <col min="5820" max="5820" width="13.7109375" style="674" customWidth="1"/>
    <col min="5821" max="5821" width="15.140625" style="674" customWidth="1"/>
    <col min="5822" max="5822" width="14.7109375" style="674" customWidth="1"/>
    <col min="5823" max="5823" width="17.42578125" style="674" customWidth="1"/>
    <col min="5824" max="5824" width="15.140625" style="674" customWidth="1"/>
    <col min="5825" max="5825" width="11.85546875" style="674" customWidth="1"/>
    <col min="5826" max="5826" width="3.85546875" style="674" customWidth="1"/>
    <col min="5827" max="5827" width="19.5703125" style="674" customWidth="1"/>
    <col min="5828" max="5828" width="17.140625" style="674" customWidth="1"/>
    <col min="5829" max="5829" width="17.28515625" style="674" customWidth="1"/>
    <col min="5830" max="5830" width="19.140625" style="674" customWidth="1"/>
    <col min="5831" max="5831" width="17.7109375" style="674" customWidth="1"/>
    <col min="5832" max="5832" width="14.5703125" style="674" bestFit="1" customWidth="1"/>
    <col min="5833" max="5833" width="14.140625" style="674" customWidth="1"/>
    <col min="5834" max="5834" width="13.28515625" style="674" customWidth="1"/>
    <col min="5835" max="5835" width="14.42578125" style="674" customWidth="1"/>
    <col min="5836" max="5836" width="16.7109375" style="674" customWidth="1"/>
    <col min="5837" max="5837" width="16" style="674" customWidth="1"/>
    <col min="5838" max="5838" width="16.140625" style="674" customWidth="1"/>
    <col min="5839" max="5840" width="14.28515625" style="674" customWidth="1"/>
    <col min="5841" max="5841" width="13.85546875" style="674" customWidth="1"/>
    <col min="5842" max="5842" width="13.5703125" style="674" customWidth="1"/>
    <col min="5843" max="5843" width="13.85546875" style="674" customWidth="1"/>
    <col min="5844" max="5845" width="16.140625" style="674" customWidth="1"/>
    <col min="5846" max="5846" width="11.5703125" style="674" customWidth="1"/>
    <col min="5847" max="5847" width="5.28515625" style="674" customWidth="1"/>
    <col min="5848" max="5848" width="18.140625" style="674" customWidth="1"/>
    <col min="5849" max="5849" width="16.85546875" style="674" customWidth="1"/>
    <col min="5850" max="6006" width="11.42578125" style="674" customWidth="1"/>
    <col min="6007" max="6007" width="15.140625" style="674" customWidth="1"/>
    <col min="6008" max="6008" width="60.42578125" style="674" customWidth="1"/>
    <col min="6009" max="6011" width="19.85546875" style="674" customWidth="1"/>
    <col min="6012" max="6012" width="23.5703125" style="674" customWidth="1"/>
    <col min="6013" max="6013" width="20.140625" style="674" customWidth="1"/>
    <col min="6014" max="6014" width="18.7109375" style="674" customWidth="1"/>
    <col min="6015" max="6015" width="14.140625" style="674" customWidth="1"/>
    <col min="6016" max="6016" width="11.5703125" style="674" bestFit="1" customWidth="1"/>
    <col min="6017" max="6071" width="11.42578125" style="674"/>
    <col min="6072" max="6072" width="2.7109375" style="674" customWidth="1"/>
    <col min="6073" max="6073" width="9.85546875" style="674" customWidth="1"/>
    <col min="6074" max="6074" width="54.140625" style="674" customWidth="1"/>
    <col min="6075" max="6075" width="15.7109375" style="674" customWidth="1"/>
    <col min="6076" max="6076" width="13.7109375" style="674" customWidth="1"/>
    <col min="6077" max="6077" width="15.140625" style="674" customWidth="1"/>
    <col min="6078" max="6078" width="14.7109375" style="674" customWidth="1"/>
    <col min="6079" max="6079" width="17.42578125" style="674" customWidth="1"/>
    <col min="6080" max="6080" width="15.140625" style="674" customWidth="1"/>
    <col min="6081" max="6081" width="11.85546875" style="674" customWidth="1"/>
    <col min="6082" max="6082" width="3.85546875" style="674" customWidth="1"/>
    <col min="6083" max="6083" width="19.5703125" style="674" customWidth="1"/>
    <col min="6084" max="6084" width="17.140625" style="674" customWidth="1"/>
    <col min="6085" max="6085" width="17.28515625" style="674" customWidth="1"/>
    <col min="6086" max="6086" width="19.140625" style="674" customWidth="1"/>
    <col min="6087" max="6087" width="17.7109375" style="674" customWidth="1"/>
    <col min="6088" max="6088" width="14.5703125" style="674" bestFit="1" customWidth="1"/>
    <col min="6089" max="6089" width="14.140625" style="674" customWidth="1"/>
    <col min="6090" max="6090" width="13.28515625" style="674" customWidth="1"/>
    <col min="6091" max="6091" width="14.42578125" style="674" customWidth="1"/>
    <col min="6092" max="6092" width="16.7109375" style="674" customWidth="1"/>
    <col min="6093" max="6093" width="16" style="674" customWidth="1"/>
    <col min="6094" max="6094" width="16.140625" style="674" customWidth="1"/>
    <col min="6095" max="6096" width="14.28515625" style="674" customWidth="1"/>
    <col min="6097" max="6097" width="13.85546875" style="674" customWidth="1"/>
    <col min="6098" max="6098" width="13.5703125" style="674" customWidth="1"/>
    <col min="6099" max="6099" width="13.85546875" style="674" customWidth="1"/>
    <col min="6100" max="6101" width="16.140625" style="674" customWidth="1"/>
    <col min="6102" max="6102" width="11.5703125" style="674" customWidth="1"/>
    <col min="6103" max="6103" width="5.28515625" style="674" customWidth="1"/>
    <col min="6104" max="6104" width="18.140625" style="674" customWidth="1"/>
    <col min="6105" max="6105" width="16.85546875" style="674" customWidth="1"/>
    <col min="6106" max="6262" width="11.42578125" style="674" customWidth="1"/>
    <col min="6263" max="6263" width="15.140625" style="674" customWidth="1"/>
    <col min="6264" max="6264" width="60.42578125" style="674" customWidth="1"/>
    <col min="6265" max="6267" width="19.85546875" style="674" customWidth="1"/>
    <col min="6268" max="6268" width="23.5703125" style="674" customWidth="1"/>
    <col min="6269" max="6269" width="20.140625" style="674" customWidth="1"/>
    <col min="6270" max="6270" width="18.7109375" style="674" customWidth="1"/>
    <col min="6271" max="6271" width="14.140625" style="674" customWidth="1"/>
    <col min="6272" max="6272" width="11.5703125" style="674" bestFit="1" customWidth="1"/>
    <col min="6273" max="6327" width="11.42578125" style="674"/>
    <col min="6328" max="6328" width="2.7109375" style="674" customWidth="1"/>
    <col min="6329" max="6329" width="9.85546875" style="674" customWidth="1"/>
    <col min="6330" max="6330" width="54.140625" style="674" customWidth="1"/>
    <col min="6331" max="6331" width="15.7109375" style="674" customWidth="1"/>
    <col min="6332" max="6332" width="13.7109375" style="674" customWidth="1"/>
    <col min="6333" max="6333" width="15.140625" style="674" customWidth="1"/>
    <col min="6334" max="6334" width="14.7109375" style="674" customWidth="1"/>
    <col min="6335" max="6335" width="17.42578125" style="674" customWidth="1"/>
    <col min="6336" max="6336" width="15.140625" style="674" customWidth="1"/>
    <col min="6337" max="6337" width="11.85546875" style="674" customWidth="1"/>
    <col min="6338" max="6338" width="3.85546875" style="674" customWidth="1"/>
    <col min="6339" max="6339" width="19.5703125" style="674" customWidth="1"/>
    <col min="6340" max="6340" width="17.140625" style="674" customWidth="1"/>
    <col min="6341" max="6341" width="17.28515625" style="674" customWidth="1"/>
    <col min="6342" max="6342" width="19.140625" style="674" customWidth="1"/>
    <col min="6343" max="6343" width="17.7109375" style="674" customWidth="1"/>
    <col min="6344" max="6344" width="14.5703125" style="674" bestFit="1" customWidth="1"/>
    <col min="6345" max="6345" width="14.140625" style="674" customWidth="1"/>
    <col min="6346" max="6346" width="13.28515625" style="674" customWidth="1"/>
    <col min="6347" max="6347" width="14.42578125" style="674" customWidth="1"/>
    <col min="6348" max="6348" width="16.7109375" style="674" customWidth="1"/>
    <col min="6349" max="6349" width="16" style="674" customWidth="1"/>
    <col min="6350" max="6350" width="16.140625" style="674" customWidth="1"/>
    <col min="6351" max="6352" width="14.28515625" style="674" customWidth="1"/>
    <col min="6353" max="6353" width="13.85546875" style="674" customWidth="1"/>
    <col min="6354" max="6354" width="13.5703125" style="674" customWidth="1"/>
    <col min="6355" max="6355" width="13.85546875" style="674" customWidth="1"/>
    <col min="6356" max="6357" width="16.140625" style="674" customWidth="1"/>
    <col min="6358" max="6358" width="11.5703125" style="674" customWidth="1"/>
    <col min="6359" max="6359" width="5.28515625" style="674" customWidth="1"/>
    <col min="6360" max="6360" width="18.140625" style="674" customWidth="1"/>
    <col min="6361" max="6361" width="16.85546875" style="674" customWidth="1"/>
    <col min="6362" max="6518" width="11.42578125" style="674" customWidth="1"/>
    <col min="6519" max="6519" width="15.140625" style="674" customWidth="1"/>
    <col min="6520" max="6520" width="60.42578125" style="674" customWidth="1"/>
    <col min="6521" max="6523" width="19.85546875" style="674" customWidth="1"/>
    <col min="6524" max="6524" width="23.5703125" style="674" customWidth="1"/>
    <col min="6525" max="6525" width="20.140625" style="674" customWidth="1"/>
    <col min="6526" max="6526" width="18.7109375" style="674" customWidth="1"/>
    <col min="6527" max="6527" width="14.140625" style="674" customWidth="1"/>
    <col min="6528" max="6528" width="11.5703125" style="674" bestFit="1" customWidth="1"/>
    <col min="6529" max="6583" width="11.42578125" style="674"/>
    <col min="6584" max="6584" width="2.7109375" style="674" customWidth="1"/>
    <col min="6585" max="6585" width="9.85546875" style="674" customWidth="1"/>
    <col min="6586" max="6586" width="54.140625" style="674" customWidth="1"/>
    <col min="6587" max="6587" width="15.7109375" style="674" customWidth="1"/>
    <col min="6588" max="6588" width="13.7109375" style="674" customWidth="1"/>
    <col min="6589" max="6589" width="15.140625" style="674" customWidth="1"/>
    <col min="6590" max="6590" width="14.7109375" style="674" customWidth="1"/>
    <col min="6591" max="6591" width="17.42578125" style="674" customWidth="1"/>
    <col min="6592" max="6592" width="15.140625" style="674" customWidth="1"/>
    <col min="6593" max="6593" width="11.85546875" style="674" customWidth="1"/>
    <col min="6594" max="6594" width="3.85546875" style="674" customWidth="1"/>
    <col min="6595" max="6595" width="19.5703125" style="674" customWidth="1"/>
    <col min="6596" max="6596" width="17.140625" style="674" customWidth="1"/>
    <col min="6597" max="6597" width="17.28515625" style="674" customWidth="1"/>
    <col min="6598" max="6598" width="19.140625" style="674" customWidth="1"/>
    <col min="6599" max="6599" width="17.7109375" style="674" customWidth="1"/>
    <col min="6600" max="6600" width="14.5703125" style="674" bestFit="1" customWidth="1"/>
    <col min="6601" max="6601" width="14.140625" style="674" customWidth="1"/>
    <col min="6602" max="6602" width="13.28515625" style="674" customWidth="1"/>
    <col min="6603" max="6603" width="14.42578125" style="674" customWidth="1"/>
    <col min="6604" max="6604" width="16.7109375" style="674" customWidth="1"/>
    <col min="6605" max="6605" width="16" style="674" customWidth="1"/>
    <col min="6606" max="6606" width="16.140625" style="674" customWidth="1"/>
    <col min="6607" max="6608" width="14.28515625" style="674" customWidth="1"/>
    <col min="6609" max="6609" width="13.85546875" style="674" customWidth="1"/>
    <col min="6610" max="6610" width="13.5703125" style="674" customWidth="1"/>
    <col min="6611" max="6611" width="13.85546875" style="674" customWidth="1"/>
    <col min="6612" max="6613" width="16.140625" style="674" customWidth="1"/>
    <col min="6614" max="6614" width="11.5703125" style="674" customWidth="1"/>
    <col min="6615" max="6615" width="5.28515625" style="674" customWidth="1"/>
    <col min="6616" max="6616" width="18.140625" style="674" customWidth="1"/>
    <col min="6617" max="6617" width="16.85546875" style="674" customWidth="1"/>
    <col min="6618" max="6774" width="11.42578125" style="674" customWidth="1"/>
    <col min="6775" max="6775" width="15.140625" style="674" customWidth="1"/>
    <col min="6776" max="6776" width="60.42578125" style="674" customWidth="1"/>
    <col min="6777" max="6779" width="19.85546875" style="674" customWidth="1"/>
    <col min="6780" max="6780" width="23.5703125" style="674" customWidth="1"/>
    <col min="6781" max="6781" width="20.140625" style="674" customWidth="1"/>
    <col min="6782" max="6782" width="18.7109375" style="674" customWidth="1"/>
    <col min="6783" max="6783" width="14.140625" style="674" customWidth="1"/>
    <col min="6784" max="6784" width="11.5703125" style="674" bestFit="1" customWidth="1"/>
    <col min="6785" max="6839" width="11.42578125" style="674"/>
    <col min="6840" max="6840" width="2.7109375" style="674" customWidth="1"/>
    <col min="6841" max="6841" width="9.85546875" style="674" customWidth="1"/>
    <col min="6842" max="6842" width="54.140625" style="674" customWidth="1"/>
    <col min="6843" max="6843" width="15.7109375" style="674" customWidth="1"/>
    <col min="6844" max="6844" width="13.7109375" style="674" customWidth="1"/>
    <col min="6845" max="6845" width="15.140625" style="674" customWidth="1"/>
    <col min="6846" max="6846" width="14.7109375" style="674" customWidth="1"/>
    <col min="6847" max="6847" width="17.42578125" style="674" customWidth="1"/>
    <col min="6848" max="6848" width="15.140625" style="674" customWidth="1"/>
    <col min="6849" max="6849" width="11.85546875" style="674" customWidth="1"/>
    <col min="6850" max="6850" width="3.85546875" style="674" customWidth="1"/>
    <col min="6851" max="6851" width="19.5703125" style="674" customWidth="1"/>
    <col min="6852" max="6852" width="17.140625" style="674" customWidth="1"/>
    <col min="6853" max="6853" width="17.28515625" style="674" customWidth="1"/>
    <col min="6854" max="6854" width="19.140625" style="674" customWidth="1"/>
    <col min="6855" max="6855" width="17.7109375" style="674" customWidth="1"/>
    <col min="6856" max="6856" width="14.5703125" style="674" bestFit="1" customWidth="1"/>
    <col min="6857" max="6857" width="14.140625" style="674" customWidth="1"/>
    <col min="6858" max="6858" width="13.28515625" style="674" customWidth="1"/>
    <col min="6859" max="6859" width="14.42578125" style="674" customWidth="1"/>
    <col min="6860" max="6860" width="16.7109375" style="674" customWidth="1"/>
    <col min="6861" max="6861" width="16" style="674" customWidth="1"/>
    <col min="6862" max="6862" width="16.140625" style="674" customWidth="1"/>
    <col min="6863" max="6864" width="14.28515625" style="674" customWidth="1"/>
    <col min="6865" max="6865" width="13.85546875" style="674" customWidth="1"/>
    <col min="6866" max="6866" width="13.5703125" style="674" customWidth="1"/>
    <col min="6867" max="6867" width="13.85546875" style="674" customWidth="1"/>
    <col min="6868" max="6869" width="16.140625" style="674" customWidth="1"/>
    <col min="6870" max="6870" width="11.5703125" style="674" customWidth="1"/>
    <col min="6871" max="6871" width="5.28515625" style="674" customWidth="1"/>
    <col min="6872" max="6872" width="18.140625" style="674" customWidth="1"/>
    <col min="6873" max="6873" width="16.85546875" style="674" customWidth="1"/>
    <col min="6874" max="7030" width="11.42578125" style="674" customWidth="1"/>
    <col min="7031" max="7031" width="15.140625" style="674" customWidth="1"/>
    <col min="7032" max="7032" width="60.42578125" style="674" customWidth="1"/>
    <col min="7033" max="7035" width="19.85546875" style="674" customWidth="1"/>
    <col min="7036" max="7036" width="23.5703125" style="674" customWidth="1"/>
    <col min="7037" max="7037" width="20.140625" style="674" customWidth="1"/>
    <col min="7038" max="7038" width="18.7109375" style="674" customWidth="1"/>
    <col min="7039" max="7039" width="14.140625" style="674" customWidth="1"/>
    <col min="7040" max="7040" width="11.5703125" style="674" bestFit="1" customWidth="1"/>
    <col min="7041" max="7095" width="11.42578125" style="674"/>
    <col min="7096" max="7096" width="2.7109375" style="674" customWidth="1"/>
    <col min="7097" max="7097" width="9.85546875" style="674" customWidth="1"/>
    <col min="7098" max="7098" width="54.140625" style="674" customWidth="1"/>
    <col min="7099" max="7099" width="15.7109375" style="674" customWidth="1"/>
    <col min="7100" max="7100" width="13.7109375" style="674" customWidth="1"/>
    <col min="7101" max="7101" width="15.140625" style="674" customWidth="1"/>
    <col min="7102" max="7102" width="14.7109375" style="674" customWidth="1"/>
    <col min="7103" max="7103" width="17.42578125" style="674" customWidth="1"/>
    <col min="7104" max="7104" width="15.140625" style="674" customWidth="1"/>
    <col min="7105" max="7105" width="11.85546875" style="674" customWidth="1"/>
    <col min="7106" max="7106" width="3.85546875" style="674" customWidth="1"/>
    <col min="7107" max="7107" width="19.5703125" style="674" customWidth="1"/>
    <col min="7108" max="7108" width="17.140625" style="674" customWidth="1"/>
    <col min="7109" max="7109" width="17.28515625" style="674" customWidth="1"/>
    <col min="7110" max="7110" width="19.140625" style="674" customWidth="1"/>
    <col min="7111" max="7111" width="17.7109375" style="674" customWidth="1"/>
    <col min="7112" max="7112" width="14.5703125" style="674" bestFit="1" customWidth="1"/>
    <col min="7113" max="7113" width="14.140625" style="674" customWidth="1"/>
    <col min="7114" max="7114" width="13.28515625" style="674" customWidth="1"/>
    <col min="7115" max="7115" width="14.42578125" style="674" customWidth="1"/>
    <col min="7116" max="7116" width="16.7109375" style="674" customWidth="1"/>
    <col min="7117" max="7117" width="16" style="674" customWidth="1"/>
    <col min="7118" max="7118" width="16.140625" style="674" customWidth="1"/>
    <col min="7119" max="7120" width="14.28515625" style="674" customWidth="1"/>
    <col min="7121" max="7121" width="13.85546875" style="674" customWidth="1"/>
    <col min="7122" max="7122" width="13.5703125" style="674" customWidth="1"/>
    <col min="7123" max="7123" width="13.85546875" style="674" customWidth="1"/>
    <col min="7124" max="7125" width="16.140625" style="674" customWidth="1"/>
    <col min="7126" max="7126" width="11.5703125" style="674" customWidth="1"/>
    <col min="7127" max="7127" width="5.28515625" style="674" customWidth="1"/>
    <col min="7128" max="7128" width="18.140625" style="674" customWidth="1"/>
    <col min="7129" max="7129" width="16.85546875" style="674" customWidth="1"/>
    <col min="7130" max="7286" width="11.42578125" style="674" customWidth="1"/>
    <col min="7287" max="7287" width="15.140625" style="674" customWidth="1"/>
    <col min="7288" max="7288" width="60.42578125" style="674" customWidth="1"/>
    <col min="7289" max="7291" width="19.85546875" style="674" customWidth="1"/>
    <col min="7292" max="7292" width="23.5703125" style="674" customWidth="1"/>
    <col min="7293" max="7293" width="20.140625" style="674" customWidth="1"/>
    <col min="7294" max="7294" width="18.7109375" style="674" customWidth="1"/>
    <col min="7295" max="7295" width="14.140625" style="674" customWidth="1"/>
    <col min="7296" max="7296" width="11.5703125" style="674" bestFit="1" customWidth="1"/>
    <col min="7297" max="7351" width="11.42578125" style="674"/>
    <col min="7352" max="7352" width="2.7109375" style="674" customWidth="1"/>
    <col min="7353" max="7353" width="9.85546875" style="674" customWidth="1"/>
    <col min="7354" max="7354" width="54.140625" style="674" customWidth="1"/>
    <col min="7355" max="7355" width="15.7109375" style="674" customWidth="1"/>
    <col min="7356" max="7356" width="13.7109375" style="674" customWidth="1"/>
    <col min="7357" max="7357" width="15.140625" style="674" customWidth="1"/>
    <col min="7358" max="7358" width="14.7109375" style="674" customWidth="1"/>
    <col min="7359" max="7359" width="17.42578125" style="674" customWidth="1"/>
    <col min="7360" max="7360" width="15.140625" style="674" customWidth="1"/>
    <col min="7361" max="7361" width="11.85546875" style="674" customWidth="1"/>
    <col min="7362" max="7362" width="3.85546875" style="674" customWidth="1"/>
    <col min="7363" max="7363" width="19.5703125" style="674" customWidth="1"/>
    <col min="7364" max="7364" width="17.140625" style="674" customWidth="1"/>
    <col min="7365" max="7365" width="17.28515625" style="674" customWidth="1"/>
    <col min="7366" max="7366" width="19.140625" style="674" customWidth="1"/>
    <col min="7367" max="7367" width="17.7109375" style="674" customWidth="1"/>
    <col min="7368" max="7368" width="14.5703125" style="674" bestFit="1" customWidth="1"/>
    <col min="7369" max="7369" width="14.140625" style="674" customWidth="1"/>
    <col min="7370" max="7370" width="13.28515625" style="674" customWidth="1"/>
    <col min="7371" max="7371" width="14.42578125" style="674" customWidth="1"/>
    <col min="7372" max="7372" width="16.7109375" style="674" customWidth="1"/>
    <col min="7373" max="7373" width="16" style="674" customWidth="1"/>
    <col min="7374" max="7374" width="16.140625" style="674" customWidth="1"/>
    <col min="7375" max="7376" width="14.28515625" style="674" customWidth="1"/>
    <col min="7377" max="7377" width="13.85546875" style="674" customWidth="1"/>
    <col min="7378" max="7378" width="13.5703125" style="674" customWidth="1"/>
    <col min="7379" max="7379" width="13.85546875" style="674" customWidth="1"/>
    <col min="7380" max="7381" width="16.140625" style="674" customWidth="1"/>
    <col min="7382" max="7382" width="11.5703125" style="674" customWidth="1"/>
    <col min="7383" max="7383" width="5.28515625" style="674" customWidth="1"/>
    <col min="7384" max="7384" width="18.140625" style="674" customWidth="1"/>
    <col min="7385" max="7385" width="16.85546875" style="674" customWidth="1"/>
    <col min="7386" max="7542" width="11.42578125" style="674" customWidth="1"/>
    <col min="7543" max="7543" width="15.140625" style="674" customWidth="1"/>
    <col min="7544" max="7544" width="60.42578125" style="674" customWidth="1"/>
    <col min="7545" max="7547" width="19.85546875" style="674" customWidth="1"/>
    <col min="7548" max="7548" width="23.5703125" style="674" customWidth="1"/>
    <col min="7549" max="7549" width="20.140625" style="674" customWidth="1"/>
    <col min="7550" max="7550" width="18.7109375" style="674" customWidth="1"/>
    <col min="7551" max="7551" width="14.140625" style="674" customWidth="1"/>
    <col min="7552" max="7552" width="11.5703125" style="674" bestFit="1" customWidth="1"/>
    <col min="7553" max="7607" width="11.42578125" style="674"/>
    <col min="7608" max="7608" width="2.7109375" style="674" customWidth="1"/>
    <col min="7609" max="7609" width="9.85546875" style="674" customWidth="1"/>
    <col min="7610" max="7610" width="54.140625" style="674" customWidth="1"/>
    <col min="7611" max="7611" width="15.7109375" style="674" customWidth="1"/>
    <col min="7612" max="7612" width="13.7109375" style="674" customWidth="1"/>
    <col min="7613" max="7613" width="15.140625" style="674" customWidth="1"/>
    <col min="7614" max="7614" width="14.7109375" style="674" customWidth="1"/>
    <col min="7615" max="7615" width="17.42578125" style="674" customWidth="1"/>
    <col min="7616" max="7616" width="15.140625" style="674" customWidth="1"/>
    <col min="7617" max="7617" width="11.85546875" style="674" customWidth="1"/>
    <col min="7618" max="7618" width="3.85546875" style="674" customWidth="1"/>
    <col min="7619" max="7619" width="19.5703125" style="674" customWidth="1"/>
    <col min="7620" max="7620" width="17.140625" style="674" customWidth="1"/>
    <col min="7621" max="7621" width="17.28515625" style="674" customWidth="1"/>
    <col min="7622" max="7622" width="19.140625" style="674" customWidth="1"/>
    <col min="7623" max="7623" width="17.7109375" style="674" customWidth="1"/>
    <col min="7624" max="7624" width="14.5703125" style="674" bestFit="1" customWidth="1"/>
    <col min="7625" max="7625" width="14.140625" style="674" customWidth="1"/>
    <col min="7626" max="7626" width="13.28515625" style="674" customWidth="1"/>
    <col min="7627" max="7627" width="14.42578125" style="674" customWidth="1"/>
    <col min="7628" max="7628" width="16.7109375" style="674" customWidth="1"/>
    <col min="7629" max="7629" width="16" style="674" customWidth="1"/>
    <col min="7630" max="7630" width="16.140625" style="674" customWidth="1"/>
    <col min="7631" max="7632" width="14.28515625" style="674" customWidth="1"/>
    <col min="7633" max="7633" width="13.85546875" style="674" customWidth="1"/>
    <col min="7634" max="7634" width="13.5703125" style="674" customWidth="1"/>
    <col min="7635" max="7635" width="13.85546875" style="674" customWidth="1"/>
    <col min="7636" max="7637" width="16.140625" style="674" customWidth="1"/>
    <col min="7638" max="7638" width="11.5703125" style="674" customWidth="1"/>
    <col min="7639" max="7639" width="5.28515625" style="674" customWidth="1"/>
    <col min="7640" max="7640" width="18.140625" style="674" customWidth="1"/>
    <col min="7641" max="7641" width="16.85546875" style="674" customWidth="1"/>
    <col min="7642" max="7798" width="11.42578125" style="674" customWidth="1"/>
    <col min="7799" max="7799" width="15.140625" style="674" customWidth="1"/>
    <col min="7800" max="7800" width="60.42578125" style="674" customWidth="1"/>
    <col min="7801" max="7803" width="19.85546875" style="674" customWidth="1"/>
    <col min="7804" max="7804" width="23.5703125" style="674" customWidth="1"/>
    <col min="7805" max="7805" width="20.140625" style="674" customWidth="1"/>
    <col min="7806" max="7806" width="18.7109375" style="674" customWidth="1"/>
    <col min="7807" max="7807" width="14.140625" style="674" customWidth="1"/>
    <col min="7808" max="7808" width="11.5703125" style="674" bestFit="1" customWidth="1"/>
    <col min="7809" max="7863" width="11.42578125" style="674"/>
    <col min="7864" max="7864" width="2.7109375" style="674" customWidth="1"/>
    <col min="7865" max="7865" width="9.85546875" style="674" customWidth="1"/>
    <col min="7866" max="7866" width="54.140625" style="674" customWidth="1"/>
    <col min="7867" max="7867" width="15.7109375" style="674" customWidth="1"/>
    <col min="7868" max="7868" width="13.7109375" style="674" customWidth="1"/>
    <col min="7869" max="7869" width="15.140625" style="674" customWidth="1"/>
    <col min="7870" max="7870" width="14.7109375" style="674" customWidth="1"/>
    <col min="7871" max="7871" width="17.42578125" style="674" customWidth="1"/>
    <col min="7872" max="7872" width="15.140625" style="674" customWidth="1"/>
    <col min="7873" max="7873" width="11.85546875" style="674" customWidth="1"/>
    <col min="7874" max="7874" width="3.85546875" style="674" customWidth="1"/>
    <col min="7875" max="7875" width="19.5703125" style="674" customWidth="1"/>
    <col min="7876" max="7876" width="17.140625" style="674" customWidth="1"/>
    <col min="7877" max="7877" width="17.28515625" style="674" customWidth="1"/>
    <col min="7878" max="7878" width="19.140625" style="674" customWidth="1"/>
    <col min="7879" max="7879" width="17.7109375" style="674" customWidth="1"/>
    <col min="7880" max="7880" width="14.5703125" style="674" bestFit="1" customWidth="1"/>
    <col min="7881" max="7881" width="14.140625" style="674" customWidth="1"/>
    <col min="7882" max="7882" width="13.28515625" style="674" customWidth="1"/>
    <col min="7883" max="7883" width="14.42578125" style="674" customWidth="1"/>
    <col min="7884" max="7884" width="16.7109375" style="674" customWidth="1"/>
    <col min="7885" max="7885" width="16" style="674" customWidth="1"/>
    <col min="7886" max="7886" width="16.140625" style="674" customWidth="1"/>
    <col min="7887" max="7888" width="14.28515625" style="674" customWidth="1"/>
    <col min="7889" max="7889" width="13.85546875" style="674" customWidth="1"/>
    <col min="7890" max="7890" width="13.5703125" style="674" customWidth="1"/>
    <col min="7891" max="7891" width="13.85546875" style="674" customWidth="1"/>
    <col min="7892" max="7893" width="16.140625" style="674" customWidth="1"/>
    <col min="7894" max="7894" width="11.5703125" style="674" customWidth="1"/>
    <col min="7895" max="7895" width="5.28515625" style="674" customWidth="1"/>
    <col min="7896" max="7896" width="18.140625" style="674" customWidth="1"/>
    <col min="7897" max="7897" width="16.85546875" style="674" customWidth="1"/>
    <col min="7898" max="8054" width="11.42578125" style="674" customWidth="1"/>
    <col min="8055" max="8055" width="15.140625" style="674" customWidth="1"/>
    <col min="8056" max="8056" width="60.42578125" style="674" customWidth="1"/>
    <col min="8057" max="8059" width="19.85546875" style="674" customWidth="1"/>
    <col min="8060" max="8060" width="23.5703125" style="674" customWidth="1"/>
    <col min="8061" max="8061" width="20.140625" style="674" customWidth="1"/>
    <col min="8062" max="8062" width="18.7109375" style="674" customWidth="1"/>
    <col min="8063" max="8063" width="14.140625" style="674" customWidth="1"/>
    <col min="8064" max="8064" width="11.5703125" style="674" bestFit="1" customWidth="1"/>
    <col min="8065" max="8119" width="11.42578125" style="674"/>
    <col min="8120" max="8120" width="2.7109375" style="674" customWidth="1"/>
    <col min="8121" max="8121" width="9.85546875" style="674" customWidth="1"/>
    <col min="8122" max="8122" width="54.140625" style="674" customWidth="1"/>
    <col min="8123" max="8123" width="15.7109375" style="674" customWidth="1"/>
    <col min="8124" max="8124" width="13.7109375" style="674" customWidth="1"/>
    <col min="8125" max="8125" width="15.140625" style="674" customWidth="1"/>
    <col min="8126" max="8126" width="14.7109375" style="674" customWidth="1"/>
    <col min="8127" max="8127" width="17.42578125" style="674" customWidth="1"/>
    <col min="8128" max="8128" width="15.140625" style="674" customWidth="1"/>
    <col min="8129" max="8129" width="11.85546875" style="674" customWidth="1"/>
    <col min="8130" max="8130" width="3.85546875" style="674" customWidth="1"/>
    <col min="8131" max="8131" width="19.5703125" style="674" customWidth="1"/>
    <col min="8132" max="8132" width="17.140625" style="674" customWidth="1"/>
    <col min="8133" max="8133" width="17.28515625" style="674" customWidth="1"/>
    <col min="8134" max="8134" width="19.140625" style="674" customWidth="1"/>
    <col min="8135" max="8135" width="17.7109375" style="674" customWidth="1"/>
    <col min="8136" max="8136" width="14.5703125" style="674" bestFit="1" customWidth="1"/>
    <col min="8137" max="8137" width="14.140625" style="674" customWidth="1"/>
    <col min="8138" max="8138" width="13.28515625" style="674" customWidth="1"/>
    <col min="8139" max="8139" width="14.42578125" style="674" customWidth="1"/>
    <col min="8140" max="8140" width="16.7109375" style="674" customWidth="1"/>
    <col min="8141" max="8141" width="16" style="674" customWidth="1"/>
    <col min="8142" max="8142" width="16.140625" style="674" customWidth="1"/>
    <col min="8143" max="8144" width="14.28515625" style="674" customWidth="1"/>
    <col min="8145" max="8145" width="13.85546875" style="674" customWidth="1"/>
    <col min="8146" max="8146" width="13.5703125" style="674" customWidth="1"/>
    <col min="8147" max="8147" width="13.85546875" style="674" customWidth="1"/>
    <col min="8148" max="8149" width="16.140625" style="674" customWidth="1"/>
    <col min="8150" max="8150" width="11.5703125" style="674" customWidth="1"/>
    <col min="8151" max="8151" width="5.28515625" style="674" customWidth="1"/>
    <col min="8152" max="8152" width="18.140625" style="674" customWidth="1"/>
    <col min="8153" max="8153" width="16.85546875" style="674" customWidth="1"/>
    <col min="8154" max="8310" width="11.42578125" style="674" customWidth="1"/>
    <col min="8311" max="8311" width="15.140625" style="674" customWidth="1"/>
    <col min="8312" max="8312" width="60.42578125" style="674" customWidth="1"/>
    <col min="8313" max="8315" width="19.85546875" style="674" customWidth="1"/>
    <col min="8316" max="8316" width="23.5703125" style="674" customWidth="1"/>
    <col min="8317" max="8317" width="20.140625" style="674" customWidth="1"/>
    <col min="8318" max="8318" width="18.7109375" style="674" customWidth="1"/>
    <col min="8319" max="8319" width="14.140625" style="674" customWidth="1"/>
    <col min="8320" max="8320" width="11.5703125" style="674" bestFit="1" customWidth="1"/>
    <col min="8321" max="8375" width="11.42578125" style="674"/>
    <col min="8376" max="8376" width="2.7109375" style="674" customWidth="1"/>
    <col min="8377" max="8377" width="9.85546875" style="674" customWidth="1"/>
    <col min="8378" max="8378" width="54.140625" style="674" customWidth="1"/>
    <col min="8379" max="8379" width="15.7109375" style="674" customWidth="1"/>
    <col min="8380" max="8380" width="13.7109375" style="674" customWidth="1"/>
    <col min="8381" max="8381" width="15.140625" style="674" customWidth="1"/>
    <col min="8382" max="8382" width="14.7109375" style="674" customWidth="1"/>
    <col min="8383" max="8383" width="17.42578125" style="674" customWidth="1"/>
    <col min="8384" max="8384" width="15.140625" style="674" customWidth="1"/>
    <col min="8385" max="8385" width="11.85546875" style="674" customWidth="1"/>
    <col min="8386" max="8386" width="3.85546875" style="674" customWidth="1"/>
    <col min="8387" max="8387" width="19.5703125" style="674" customWidth="1"/>
    <col min="8388" max="8388" width="17.140625" style="674" customWidth="1"/>
    <col min="8389" max="8389" width="17.28515625" style="674" customWidth="1"/>
    <col min="8390" max="8390" width="19.140625" style="674" customWidth="1"/>
    <col min="8391" max="8391" width="17.7109375" style="674" customWidth="1"/>
    <col min="8392" max="8392" width="14.5703125" style="674" bestFit="1" customWidth="1"/>
    <col min="8393" max="8393" width="14.140625" style="674" customWidth="1"/>
    <col min="8394" max="8394" width="13.28515625" style="674" customWidth="1"/>
    <col min="8395" max="8395" width="14.42578125" style="674" customWidth="1"/>
    <col min="8396" max="8396" width="16.7109375" style="674" customWidth="1"/>
    <col min="8397" max="8397" width="16" style="674" customWidth="1"/>
    <col min="8398" max="8398" width="16.140625" style="674" customWidth="1"/>
    <col min="8399" max="8400" width="14.28515625" style="674" customWidth="1"/>
    <col min="8401" max="8401" width="13.85546875" style="674" customWidth="1"/>
    <col min="8402" max="8402" width="13.5703125" style="674" customWidth="1"/>
    <col min="8403" max="8403" width="13.85546875" style="674" customWidth="1"/>
    <col min="8404" max="8405" width="16.140625" style="674" customWidth="1"/>
    <col min="8406" max="8406" width="11.5703125" style="674" customWidth="1"/>
    <col min="8407" max="8407" width="5.28515625" style="674" customWidth="1"/>
    <col min="8408" max="8408" width="18.140625" style="674" customWidth="1"/>
    <col min="8409" max="8409" width="16.85546875" style="674" customWidth="1"/>
    <col min="8410" max="8566" width="11.42578125" style="674" customWidth="1"/>
    <col min="8567" max="8567" width="15.140625" style="674" customWidth="1"/>
    <col min="8568" max="8568" width="60.42578125" style="674" customWidth="1"/>
    <col min="8569" max="8571" width="19.85546875" style="674" customWidth="1"/>
    <col min="8572" max="8572" width="23.5703125" style="674" customWidth="1"/>
    <col min="8573" max="8573" width="20.140625" style="674" customWidth="1"/>
    <col min="8574" max="8574" width="18.7109375" style="674" customWidth="1"/>
    <col min="8575" max="8575" width="14.140625" style="674" customWidth="1"/>
    <col min="8576" max="8576" width="11.5703125" style="674" bestFit="1" customWidth="1"/>
    <col min="8577" max="8631" width="11.42578125" style="674"/>
    <col min="8632" max="8632" width="2.7109375" style="674" customWidth="1"/>
    <col min="8633" max="8633" width="9.85546875" style="674" customWidth="1"/>
    <col min="8634" max="8634" width="54.140625" style="674" customWidth="1"/>
    <col min="8635" max="8635" width="15.7109375" style="674" customWidth="1"/>
    <col min="8636" max="8636" width="13.7109375" style="674" customWidth="1"/>
    <col min="8637" max="8637" width="15.140625" style="674" customWidth="1"/>
    <col min="8638" max="8638" width="14.7109375" style="674" customWidth="1"/>
    <col min="8639" max="8639" width="17.42578125" style="674" customWidth="1"/>
    <col min="8640" max="8640" width="15.140625" style="674" customWidth="1"/>
    <col min="8641" max="8641" width="11.85546875" style="674" customWidth="1"/>
    <col min="8642" max="8642" width="3.85546875" style="674" customWidth="1"/>
    <col min="8643" max="8643" width="19.5703125" style="674" customWidth="1"/>
    <col min="8644" max="8644" width="17.140625" style="674" customWidth="1"/>
    <col min="8645" max="8645" width="17.28515625" style="674" customWidth="1"/>
    <col min="8646" max="8646" width="19.140625" style="674" customWidth="1"/>
    <col min="8647" max="8647" width="17.7109375" style="674" customWidth="1"/>
    <col min="8648" max="8648" width="14.5703125" style="674" bestFit="1" customWidth="1"/>
    <col min="8649" max="8649" width="14.140625" style="674" customWidth="1"/>
    <col min="8650" max="8650" width="13.28515625" style="674" customWidth="1"/>
    <col min="8651" max="8651" width="14.42578125" style="674" customWidth="1"/>
    <col min="8652" max="8652" width="16.7109375" style="674" customWidth="1"/>
    <col min="8653" max="8653" width="16" style="674" customWidth="1"/>
    <col min="8654" max="8654" width="16.140625" style="674" customWidth="1"/>
    <col min="8655" max="8656" width="14.28515625" style="674" customWidth="1"/>
    <col min="8657" max="8657" width="13.85546875" style="674" customWidth="1"/>
    <col min="8658" max="8658" width="13.5703125" style="674" customWidth="1"/>
    <col min="8659" max="8659" width="13.85546875" style="674" customWidth="1"/>
    <col min="8660" max="8661" width="16.140625" style="674" customWidth="1"/>
    <col min="8662" max="8662" width="11.5703125" style="674" customWidth="1"/>
    <col min="8663" max="8663" width="5.28515625" style="674" customWidth="1"/>
    <col min="8664" max="8664" width="18.140625" style="674" customWidth="1"/>
    <col min="8665" max="8665" width="16.85546875" style="674" customWidth="1"/>
    <col min="8666" max="8822" width="11.42578125" style="674" customWidth="1"/>
    <col min="8823" max="8823" width="15.140625" style="674" customWidth="1"/>
    <col min="8824" max="8824" width="60.42578125" style="674" customWidth="1"/>
    <col min="8825" max="8827" width="19.85546875" style="674" customWidth="1"/>
    <col min="8828" max="8828" width="23.5703125" style="674" customWidth="1"/>
    <col min="8829" max="8829" width="20.140625" style="674" customWidth="1"/>
    <col min="8830" max="8830" width="18.7109375" style="674" customWidth="1"/>
    <col min="8831" max="8831" width="14.140625" style="674" customWidth="1"/>
    <col min="8832" max="8832" width="11.5703125" style="674" bestFit="1" customWidth="1"/>
    <col min="8833" max="8887" width="11.42578125" style="674"/>
    <col min="8888" max="8888" width="2.7109375" style="674" customWidth="1"/>
    <col min="8889" max="8889" width="9.85546875" style="674" customWidth="1"/>
    <col min="8890" max="8890" width="54.140625" style="674" customWidth="1"/>
    <col min="8891" max="8891" width="15.7109375" style="674" customWidth="1"/>
    <col min="8892" max="8892" width="13.7109375" style="674" customWidth="1"/>
    <col min="8893" max="8893" width="15.140625" style="674" customWidth="1"/>
    <col min="8894" max="8894" width="14.7109375" style="674" customWidth="1"/>
    <col min="8895" max="8895" width="17.42578125" style="674" customWidth="1"/>
    <col min="8896" max="8896" width="15.140625" style="674" customWidth="1"/>
    <col min="8897" max="8897" width="11.85546875" style="674" customWidth="1"/>
    <col min="8898" max="8898" width="3.85546875" style="674" customWidth="1"/>
    <col min="8899" max="8899" width="19.5703125" style="674" customWidth="1"/>
    <col min="8900" max="8900" width="17.140625" style="674" customWidth="1"/>
    <col min="8901" max="8901" width="17.28515625" style="674" customWidth="1"/>
    <col min="8902" max="8902" width="19.140625" style="674" customWidth="1"/>
    <col min="8903" max="8903" width="17.7109375" style="674" customWidth="1"/>
    <col min="8904" max="8904" width="14.5703125" style="674" bestFit="1" customWidth="1"/>
    <col min="8905" max="8905" width="14.140625" style="674" customWidth="1"/>
    <col min="8906" max="8906" width="13.28515625" style="674" customWidth="1"/>
    <col min="8907" max="8907" width="14.42578125" style="674" customWidth="1"/>
    <col min="8908" max="8908" width="16.7109375" style="674" customWidth="1"/>
    <col min="8909" max="8909" width="16" style="674" customWidth="1"/>
    <col min="8910" max="8910" width="16.140625" style="674" customWidth="1"/>
    <col min="8911" max="8912" width="14.28515625" style="674" customWidth="1"/>
    <col min="8913" max="8913" width="13.85546875" style="674" customWidth="1"/>
    <col min="8914" max="8914" width="13.5703125" style="674" customWidth="1"/>
    <col min="8915" max="8915" width="13.85546875" style="674" customWidth="1"/>
    <col min="8916" max="8917" width="16.140625" style="674" customWidth="1"/>
    <col min="8918" max="8918" width="11.5703125" style="674" customWidth="1"/>
    <col min="8919" max="8919" width="5.28515625" style="674" customWidth="1"/>
    <col min="8920" max="8920" width="18.140625" style="674" customWidth="1"/>
    <col min="8921" max="8921" width="16.85546875" style="674" customWidth="1"/>
    <col min="8922" max="9078" width="11.42578125" style="674" customWidth="1"/>
    <col min="9079" max="9079" width="15.140625" style="674" customWidth="1"/>
    <col min="9080" max="9080" width="60.42578125" style="674" customWidth="1"/>
    <col min="9081" max="9083" width="19.85546875" style="674" customWidth="1"/>
    <col min="9084" max="9084" width="23.5703125" style="674" customWidth="1"/>
    <col min="9085" max="9085" width="20.140625" style="674" customWidth="1"/>
    <col min="9086" max="9086" width="18.7109375" style="674" customWidth="1"/>
    <col min="9087" max="9087" width="14.140625" style="674" customWidth="1"/>
    <col min="9088" max="9088" width="11.5703125" style="674" bestFit="1" customWidth="1"/>
    <col min="9089" max="9143" width="11.42578125" style="674"/>
    <col min="9144" max="9144" width="2.7109375" style="674" customWidth="1"/>
    <col min="9145" max="9145" width="9.85546875" style="674" customWidth="1"/>
    <col min="9146" max="9146" width="54.140625" style="674" customWidth="1"/>
    <col min="9147" max="9147" width="15.7109375" style="674" customWidth="1"/>
    <col min="9148" max="9148" width="13.7109375" style="674" customWidth="1"/>
    <col min="9149" max="9149" width="15.140625" style="674" customWidth="1"/>
    <col min="9150" max="9150" width="14.7109375" style="674" customWidth="1"/>
    <col min="9151" max="9151" width="17.42578125" style="674" customWidth="1"/>
    <col min="9152" max="9152" width="15.140625" style="674" customWidth="1"/>
    <col min="9153" max="9153" width="11.85546875" style="674" customWidth="1"/>
    <col min="9154" max="9154" width="3.85546875" style="674" customWidth="1"/>
    <col min="9155" max="9155" width="19.5703125" style="674" customWidth="1"/>
    <col min="9156" max="9156" width="17.140625" style="674" customWidth="1"/>
    <col min="9157" max="9157" width="17.28515625" style="674" customWidth="1"/>
    <col min="9158" max="9158" width="19.140625" style="674" customWidth="1"/>
    <col min="9159" max="9159" width="17.7109375" style="674" customWidth="1"/>
    <col min="9160" max="9160" width="14.5703125" style="674" bestFit="1" customWidth="1"/>
    <col min="9161" max="9161" width="14.140625" style="674" customWidth="1"/>
    <col min="9162" max="9162" width="13.28515625" style="674" customWidth="1"/>
    <col min="9163" max="9163" width="14.42578125" style="674" customWidth="1"/>
    <col min="9164" max="9164" width="16.7109375" style="674" customWidth="1"/>
    <col min="9165" max="9165" width="16" style="674" customWidth="1"/>
    <col min="9166" max="9166" width="16.140625" style="674" customWidth="1"/>
    <col min="9167" max="9168" width="14.28515625" style="674" customWidth="1"/>
    <col min="9169" max="9169" width="13.85546875" style="674" customWidth="1"/>
    <col min="9170" max="9170" width="13.5703125" style="674" customWidth="1"/>
    <col min="9171" max="9171" width="13.85546875" style="674" customWidth="1"/>
    <col min="9172" max="9173" width="16.140625" style="674" customWidth="1"/>
    <col min="9174" max="9174" width="11.5703125" style="674" customWidth="1"/>
    <col min="9175" max="9175" width="5.28515625" style="674" customWidth="1"/>
    <col min="9176" max="9176" width="18.140625" style="674" customWidth="1"/>
    <col min="9177" max="9177" width="16.85546875" style="674" customWidth="1"/>
    <col min="9178" max="9334" width="11.42578125" style="674" customWidth="1"/>
    <col min="9335" max="9335" width="15.140625" style="674" customWidth="1"/>
    <col min="9336" max="9336" width="60.42578125" style="674" customWidth="1"/>
    <col min="9337" max="9339" width="19.85546875" style="674" customWidth="1"/>
    <col min="9340" max="9340" width="23.5703125" style="674" customWidth="1"/>
    <col min="9341" max="9341" width="20.140625" style="674" customWidth="1"/>
    <col min="9342" max="9342" width="18.7109375" style="674" customWidth="1"/>
    <col min="9343" max="9343" width="14.140625" style="674" customWidth="1"/>
    <col min="9344" max="9344" width="11.5703125" style="674" bestFit="1" customWidth="1"/>
    <col min="9345" max="9399" width="11.42578125" style="674"/>
    <col min="9400" max="9400" width="2.7109375" style="674" customWidth="1"/>
    <col min="9401" max="9401" width="9.85546875" style="674" customWidth="1"/>
    <col min="9402" max="9402" width="54.140625" style="674" customWidth="1"/>
    <col min="9403" max="9403" width="15.7109375" style="674" customWidth="1"/>
    <col min="9404" max="9404" width="13.7109375" style="674" customWidth="1"/>
    <col min="9405" max="9405" width="15.140625" style="674" customWidth="1"/>
    <col min="9406" max="9406" width="14.7109375" style="674" customWidth="1"/>
    <col min="9407" max="9407" width="17.42578125" style="674" customWidth="1"/>
    <col min="9408" max="9408" width="15.140625" style="674" customWidth="1"/>
    <col min="9409" max="9409" width="11.85546875" style="674" customWidth="1"/>
    <col min="9410" max="9410" width="3.85546875" style="674" customWidth="1"/>
    <col min="9411" max="9411" width="19.5703125" style="674" customWidth="1"/>
    <col min="9412" max="9412" width="17.140625" style="674" customWidth="1"/>
    <col min="9413" max="9413" width="17.28515625" style="674" customWidth="1"/>
    <col min="9414" max="9414" width="19.140625" style="674" customWidth="1"/>
    <col min="9415" max="9415" width="17.7109375" style="674" customWidth="1"/>
    <col min="9416" max="9416" width="14.5703125" style="674" bestFit="1" customWidth="1"/>
    <col min="9417" max="9417" width="14.140625" style="674" customWidth="1"/>
    <col min="9418" max="9418" width="13.28515625" style="674" customWidth="1"/>
    <col min="9419" max="9419" width="14.42578125" style="674" customWidth="1"/>
    <col min="9420" max="9420" width="16.7109375" style="674" customWidth="1"/>
    <col min="9421" max="9421" width="16" style="674" customWidth="1"/>
    <col min="9422" max="9422" width="16.140625" style="674" customWidth="1"/>
    <col min="9423" max="9424" width="14.28515625" style="674" customWidth="1"/>
    <col min="9425" max="9425" width="13.85546875" style="674" customWidth="1"/>
    <col min="9426" max="9426" width="13.5703125" style="674" customWidth="1"/>
    <col min="9427" max="9427" width="13.85546875" style="674" customWidth="1"/>
    <col min="9428" max="9429" width="16.140625" style="674" customWidth="1"/>
    <col min="9430" max="9430" width="11.5703125" style="674" customWidth="1"/>
    <col min="9431" max="9431" width="5.28515625" style="674" customWidth="1"/>
    <col min="9432" max="9432" width="18.140625" style="674" customWidth="1"/>
    <col min="9433" max="9433" width="16.85546875" style="674" customWidth="1"/>
    <col min="9434" max="9590" width="11.42578125" style="674" customWidth="1"/>
    <col min="9591" max="9591" width="15.140625" style="674" customWidth="1"/>
    <col min="9592" max="9592" width="60.42578125" style="674" customWidth="1"/>
    <col min="9593" max="9595" width="19.85546875" style="674" customWidth="1"/>
    <col min="9596" max="9596" width="23.5703125" style="674" customWidth="1"/>
    <col min="9597" max="9597" width="20.140625" style="674" customWidth="1"/>
    <col min="9598" max="9598" width="18.7109375" style="674" customWidth="1"/>
    <col min="9599" max="9599" width="14.140625" style="674" customWidth="1"/>
    <col min="9600" max="9600" width="11.5703125" style="674" bestFit="1" customWidth="1"/>
    <col min="9601" max="9655" width="11.42578125" style="674"/>
    <col min="9656" max="9656" width="2.7109375" style="674" customWidth="1"/>
    <col min="9657" max="9657" width="9.85546875" style="674" customWidth="1"/>
    <col min="9658" max="9658" width="54.140625" style="674" customWidth="1"/>
    <col min="9659" max="9659" width="15.7109375" style="674" customWidth="1"/>
    <col min="9660" max="9660" width="13.7109375" style="674" customWidth="1"/>
    <col min="9661" max="9661" width="15.140625" style="674" customWidth="1"/>
    <col min="9662" max="9662" width="14.7109375" style="674" customWidth="1"/>
    <col min="9663" max="9663" width="17.42578125" style="674" customWidth="1"/>
    <col min="9664" max="9664" width="15.140625" style="674" customWidth="1"/>
    <col min="9665" max="9665" width="11.85546875" style="674" customWidth="1"/>
    <col min="9666" max="9666" width="3.85546875" style="674" customWidth="1"/>
    <col min="9667" max="9667" width="19.5703125" style="674" customWidth="1"/>
    <col min="9668" max="9668" width="17.140625" style="674" customWidth="1"/>
    <col min="9669" max="9669" width="17.28515625" style="674" customWidth="1"/>
    <col min="9670" max="9670" width="19.140625" style="674" customWidth="1"/>
    <col min="9671" max="9671" width="17.7109375" style="674" customWidth="1"/>
    <col min="9672" max="9672" width="14.5703125" style="674" bestFit="1" customWidth="1"/>
    <col min="9673" max="9673" width="14.140625" style="674" customWidth="1"/>
    <col min="9674" max="9674" width="13.28515625" style="674" customWidth="1"/>
    <col min="9675" max="9675" width="14.42578125" style="674" customWidth="1"/>
    <col min="9676" max="9676" width="16.7109375" style="674" customWidth="1"/>
    <col min="9677" max="9677" width="16" style="674" customWidth="1"/>
    <col min="9678" max="9678" width="16.140625" style="674" customWidth="1"/>
    <col min="9679" max="9680" width="14.28515625" style="674" customWidth="1"/>
    <col min="9681" max="9681" width="13.85546875" style="674" customWidth="1"/>
    <col min="9682" max="9682" width="13.5703125" style="674" customWidth="1"/>
    <col min="9683" max="9683" width="13.85546875" style="674" customWidth="1"/>
    <col min="9684" max="9685" width="16.140625" style="674" customWidth="1"/>
    <col min="9686" max="9686" width="11.5703125" style="674" customWidth="1"/>
    <col min="9687" max="9687" width="5.28515625" style="674" customWidth="1"/>
    <col min="9688" max="9688" width="18.140625" style="674" customWidth="1"/>
    <col min="9689" max="9689" width="16.85546875" style="674" customWidth="1"/>
    <col min="9690" max="9846" width="11.42578125" style="674" customWidth="1"/>
    <col min="9847" max="9847" width="15.140625" style="674" customWidth="1"/>
    <col min="9848" max="9848" width="60.42578125" style="674" customWidth="1"/>
    <col min="9849" max="9851" width="19.85546875" style="674" customWidth="1"/>
    <col min="9852" max="9852" width="23.5703125" style="674" customWidth="1"/>
    <col min="9853" max="9853" width="20.140625" style="674" customWidth="1"/>
    <col min="9854" max="9854" width="18.7109375" style="674" customWidth="1"/>
    <col min="9855" max="9855" width="14.140625" style="674" customWidth="1"/>
    <col min="9856" max="9856" width="11.5703125" style="674" bestFit="1" customWidth="1"/>
    <col min="9857" max="9911" width="11.42578125" style="674"/>
    <col min="9912" max="9912" width="2.7109375" style="674" customWidth="1"/>
    <col min="9913" max="9913" width="9.85546875" style="674" customWidth="1"/>
    <col min="9914" max="9914" width="54.140625" style="674" customWidth="1"/>
    <col min="9915" max="9915" width="15.7109375" style="674" customWidth="1"/>
    <col min="9916" max="9916" width="13.7109375" style="674" customWidth="1"/>
    <col min="9917" max="9917" width="15.140625" style="674" customWidth="1"/>
    <col min="9918" max="9918" width="14.7109375" style="674" customWidth="1"/>
    <col min="9919" max="9919" width="17.42578125" style="674" customWidth="1"/>
    <col min="9920" max="9920" width="15.140625" style="674" customWidth="1"/>
    <col min="9921" max="9921" width="11.85546875" style="674" customWidth="1"/>
    <col min="9922" max="9922" width="3.85546875" style="674" customWidth="1"/>
    <col min="9923" max="9923" width="19.5703125" style="674" customWidth="1"/>
    <col min="9924" max="9924" width="17.140625" style="674" customWidth="1"/>
    <col min="9925" max="9925" width="17.28515625" style="674" customWidth="1"/>
    <col min="9926" max="9926" width="19.140625" style="674" customWidth="1"/>
    <col min="9927" max="9927" width="17.7109375" style="674" customWidth="1"/>
    <col min="9928" max="9928" width="14.5703125" style="674" bestFit="1" customWidth="1"/>
    <col min="9929" max="9929" width="14.140625" style="674" customWidth="1"/>
    <col min="9930" max="9930" width="13.28515625" style="674" customWidth="1"/>
    <col min="9931" max="9931" width="14.42578125" style="674" customWidth="1"/>
    <col min="9932" max="9932" width="16.7109375" style="674" customWidth="1"/>
    <col min="9933" max="9933" width="16" style="674" customWidth="1"/>
    <col min="9934" max="9934" width="16.140625" style="674" customWidth="1"/>
    <col min="9935" max="9936" width="14.28515625" style="674" customWidth="1"/>
    <col min="9937" max="9937" width="13.85546875" style="674" customWidth="1"/>
    <col min="9938" max="9938" width="13.5703125" style="674" customWidth="1"/>
    <col min="9939" max="9939" width="13.85546875" style="674" customWidth="1"/>
    <col min="9940" max="9941" width="16.140625" style="674" customWidth="1"/>
    <col min="9942" max="9942" width="11.5703125" style="674" customWidth="1"/>
    <col min="9943" max="9943" width="5.28515625" style="674" customWidth="1"/>
    <col min="9944" max="9944" width="18.140625" style="674" customWidth="1"/>
    <col min="9945" max="9945" width="16.85546875" style="674" customWidth="1"/>
    <col min="9946" max="10102" width="11.42578125" style="674" customWidth="1"/>
    <col min="10103" max="10103" width="15.140625" style="674" customWidth="1"/>
    <col min="10104" max="10104" width="60.42578125" style="674" customWidth="1"/>
    <col min="10105" max="10107" width="19.85546875" style="674" customWidth="1"/>
    <col min="10108" max="10108" width="23.5703125" style="674" customWidth="1"/>
    <col min="10109" max="10109" width="20.140625" style="674" customWidth="1"/>
    <col min="10110" max="10110" width="18.7109375" style="674" customWidth="1"/>
    <col min="10111" max="10111" width="14.140625" style="674" customWidth="1"/>
    <col min="10112" max="10112" width="11.5703125" style="674" bestFit="1" customWidth="1"/>
    <col min="10113" max="10167" width="11.42578125" style="674"/>
    <col min="10168" max="10168" width="2.7109375" style="674" customWidth="1"/>
    <col min="10169" max="10169" width="9.85546875" style="674" customWidth="1"/>
    <col min="10170" max="10170" width="54.140625" style="674" customWidth="1"/>
    <col min="10171" max="10171" width="15.7109375" style="674" customWidth="1"/>
    <col min="10172" max="10172" width="13.7109375" style="674" customWidth="1"/>
    <col min="10173" max="10173" width="15.140625" style="674" customWidth="1"/>
    <col min="10174" max="10174" width="14.7109375" style="674" customWidth="1"/>
    <col min="10175" max="10175" width="17.42578125" style="674" customWidth="1"/>
    <col min="10176" max="10176" width="15.140625" style="674" customWidth="1"/>
    <col min="10177" max="10177" width="11.85546875" style="674" customWidth="1"/>
    <col min="10178" max="10178" width="3.85546875" style="674" customWidth="1"/>
    <col min="10179" max="10179" width="19.5703125" style="674" customWidth="1"/>
    <col min="10180" max="10180" width="17.140625" style="674" customWidth="1"/>
    <col min="10181" max="10181" width="17.28515625" style="674" customWidth="1"/>
    <col min="10182" max="10182" width="19.140625" style="674" customWidth="1"/>
    <col min="10183" max="10183" width="17.7109375" style="674" customWidth="1"/>
    <col min="10184" max="10184" width="14.5703125" style="674" bestFit="1" customWidth="1"/>
    <col min="10185" max="10185" width="14.140625" style="674" customWidth="1"/>
    <col min="10186" max="10186" width="13.28515625" style="674" customWidth="1"/>
    <col min="10187" max="10187" width="14.42578125" style="674" customWidth="1"/>
    <col min="10188" max="10188" width="16.7109375" style="674" customWidth="1"/>
    <col min="10189" max="10189" width="16" style="674" customWidth="1"/>
    <col min="10190" max="10190" width="16.140625" style="674" customWidth="1"/>
    <col min="10191" max="10192" width="14.28515625" style="674" customWidth="1"/>
    <col min="10193" max="10193" width="13.85546875" style="674" customWidth="1"/>
    <col min="10194" max="10194" width="13.5703125" style="674" customWidth="1"/>
    <col min="10195" max="10195" width="13.85546875" style="674" customWidth="1"/>
    <col min="10196" max="10197" width="16.140625" style="674" customWidth="1"/>
    <col min="10198" max="10198" width="11.5703125" style="674" customWidth="1"/>
    <col min="10199" max="10199" width="5.28515625" style="674" customWidth="1"/>
    <col min="10200" max="10200" width="18.140625" style="674" customWidth="1"/>
    <col min="10201" max="10201" width="16.85546875" style="674" customWidth="1"/>
    <col min="10202" max="10358" width="11.42578125" style="674" customWidth="1"/>
    <col min="10359" max="10359" width="15.140625" style="674" customWidth="1"/>
    <col min="10360" max="10360" width="60.42578125" style="674" customWidth="1"/>
    <col min="10361" max="10363" width="19.85546875" style="674" customWidth="1"/>
    <col min="10364" max="10364" width="23.5703125" style="674" customWidth="1"/>
    <col min="10365" max="10365" width="20.140625" style="674" customWidth="1"/>
    <col min="10366" max="10366" width="18.7109375" style="674" customWidth="1"/>
    <col min="10367" max="10367" width="14.140625" style="674" customWidth="1"/>
    <col min="10368" max="10368" width="11.5703125" style="674" bestFit="1" customWidth="1"/>
    <col min="10369" max="10423" width="11.42578125" style="674"/>
    <col min="10424" max="10424" width="2.7109375" style="674" customWidth="1"/>
    <col min="10425" max="10425" width="9.85546875" style="674" customWidth="1"/>
    <col min="10426" max="10426" width="54.140625" style="674" customWidth="1"/>
    <col min="10427" max="10427" width="15.7109375" style="674" customWidth="1"/>
    <col min="10428" max="10428" width="13.7109375" style="674" customWidth="1"/>
    <col min="10429" max="10429" width="15.140625" style="674" customWidth="1"/>
    <col min="10430" max="10430" width="14.7109375" style="674" customWidth="1"/>
    <col min="10431" max="10431" width="17.42578125" style="674" customWidth="1"/>
    <col min="10432" max="10432" width="15.140625" style="674" customWidth="1"/>
    <col min="10433" max="10433" width="11.85546875" style="674" customWidth="1"/>
    <col min="10434" max="10434" width="3.85546875" style="674" customWidth="1"/>
    <col min="10435" max="10435" width="19.5703125" style="674" customWidth="1"/>
    <col min="10436" max="10436" width="17.140625" style="674" customWidth="1"/>
    <col min="10437" max="10437" width="17.28515625" style="674" customWidth="1"/>
    <col min="10438" max="10438" width="19.140625" style="674" customWidth="1"/>
    <col min="10439" max="10439" width="17.7109375" style="674" customWidth="1"/>
    <col min="10440" max="10440" width="14.5703125" style="674" bestFit="1" customWidth="1"/>
    <col min="10441" max="10441" width="14.140625" style="674" customWidth="1"/>
    <col min="10442" max="10442" width="13.28515625" style="674" customWidth="1"/>
    <col min="10443" max="10443" width="14.42578125" style="674" customWidth="1"/>
    <col min="10444" max="10444" width="16.7109375" style="674" customWidth="1"/>
    <col min="10445" max="10445" width="16" style="674" customWidth="1"/>
    <col min="10446" max="10446" width="16.140625" style="674" customWidth="1"/>
    <col min="10447" max="10448" width="14.28515625" style="674" customWidth="1"/>
    <col min="10449" max="10449" width="13.85546875" style="674" customWidth="1"/>
    <col min="10450" max="10450" width="13.5703125" style="674" customWidth="1"/>
    <col min="10451" max="10451" width="13.85546875" style="674" customWidth="1"/>
    <col min="10452" max="10453" width="16.140625" style="674" customWidth="1"/>
    <col min="10454" max="10454" width="11.5703125" style="674" customWidth="1"/>
    <col min="10455" max="10455" width="5.28515625" style="674" customWidth="1"/>
    <col min="10456" max="10456" width="18.140625" style="674" customWidth="1"/>
    <col min="10457" max="10457" width="16.85546875" style="674" customWidth="1"/>
    <col min="10458" max="10614" width="11.42578125" style="674" customWidth="1"/>
    <col min="10615" max="10615" width="15.140625" style="674" customWidth="1"/>
    <col min="10616" max="10616" width="60.42578125" style="674" customWidth="1"/>
    <col min="10617" max="10619" width="19.85546875" style="674" customWidth="1"/>
    <col min="10620" max="10620" width="23.5703125" style="674" customWidth="1"/>
    <col min="10621" max="10621" width="20.140625" style="674" customWidth="1"/>
    <col min="10622" max="10622" width="18.7109375" style="674" customWidth="1"/>
    <col min="10623" max="10623" width="14.140625" style="674" customWidth="1"/>
    <col min="10624" max="10624" width="11.5703125" style="674" bestFit="1" customWidth="1"/>
    <col min="10625" max="10679" width="11.42578125" style="674"/>
    <col min="10680" max="10680" width="2.7109375" style="674" customWidth="1"/>
    <col min="10681" max="10681" width="9.85546875" style="674" customWidth="1"/>
    <col min="10682" max="10682" width="54.140625" style="674" customWidth="1"/>
    <col min="10683" max="10683" width="15.7109375" style="674" customWidth="1"/>
    <col min="10684" max="10684" width="13.7109375" style="674" customWidth="1"/>
    <col min="10685" max="10685" width="15.140625" style="674" customWidth="1"/>
    <col min="10686" max="10686" width="14.7109375" style="674" customWidth="1"/>
    <col min="10687" max="10687" width="17.42578125" style="674" customWidth="1"/>
    <col min="10688" max="10688" width="15.140625" style="674" customWidth="1"/>
    <col min="10689" max="10689" width="11.85546875" style="674" customWidth="1"/>
    <col min="10690" max="10690" width="3.85546875" style="674" customWidth="1"/>
    <col min="10691" max="10691" width="19.5703125" style="674" customWidth="1"/>
    <col min="10692" max="10692" width="17.140625" style="674" customWidth="1"/>
    <col min="10693" max="10693" width="17.28515625" style="674" customWidth="1"/>
    <col min="10694" max="10694" width="19.140625" style="674" customWidth="1"/>
    <col min="10695" max="10695" width="17.7109375" style="674" customWidth="1"/>
    <col min="10696" max="10696" width="14.5703125" style="674" bestFit="1" customWidth="1"/>
    <col min="10697" max="10697" width="14.140625" style="674" customWidth="1"/>
    <col min="10698" max="10698" width="13.28515625" style="674" customWidth="1"/>
    <col min="10699" max="10699" width="14.42578125" style="674" customWidth="1"/>
    <col min="10700" max="10700" width="16.7109375" style="674" customWidth="1"/>
    <col min="10701" max="10701" width="16" style="674" customWidth="1"/>
    <col min="10702" max="10702" width="16.140625" style="674" customWidth="1"/>
    <col min="10703" max="10704" width="14.28515625" style="674" customWidth="1"/>
    <col min="10705" max="10705" width="13.85546875" style="674" customWidth="1"/>
    <col min="10706" max="10706" width="13.5703125" style="674" customWidth="1"/>
    <col min="10707" max="10707" width="13.85546875" style="674" customWidth="1"/>
    <col min="10708" max="10709" width="16.140625" style="674" customWidth="1"/>
    <col min="10710" max="10710" width="11.5703125" style="674" customWidth="1"/>
    <col min="10711" max="10711" width="5.28515625" style="674" customWidth="1"/>
    <col min="10712" max="10712" width="18.140625" style="674" customWidth="1"/>
    <col min="10713" max="10713" width="16.85546875" style="674" customWidth="1"/>
    <col min="10714" max="10870" width="11.42578125" style="674" customWidth="1"/>
    <col min="10871" max="10871" width="15.140625" style="674" customWidth="1"/>
    <col min="10872" max="10872" width="60.42578125" style="674" customWidth="1"/>
    <col min="10873" max="10875" width="19.85546875" style="674" customWidth="1"/>
    <col min="10876" max="10876" width="23.5703125" style="674" customWidth="1"/>
    <col min="10877" max="10877" width="20.140625" style="674" customWidth="1"/>
    <col min="10878" max="10878" width="18.7109375" style="674" customWidth="1"/>
    <col min="10879" max="10879" width="14.140625" style="674" customWidth="1"/>
    <col min="10880" max="10880" width="11.5703125" style="674" bestFit="1" customWidth="1"/>
    <col min="10881" max="10935" width="11.42578125" style="674"/>
    <col min="10936" max="10936" width="2.7109375" style="674" customWidth="1"/>
    <col min="10937" max="10937" width="9.85546875" style="674" customWidth="1"/>
    <col min="10938" max="10938" width="54.140625" style="674" customWidth="1"/>
    <col min="10939" max="10939" width="15.7109375" style="674" customWidth="1"/>
    <col min="10940" max="10940" width="13.7109375" style="674" customWidth="1"/>
    <col min="10941" max="10941" width="15.140625" style="674" customWidth="1"/>
    <col min="10942" max="10942" width="14.7109375" style="674" customWidth="1"/>
    <col min="10943" max="10943" width="17.42578125" style="674" customWidth="1"/>
    <col min="10944" max="10944" width="15.140625" style="674" customWidth="1"/>
    <col min="10945" max="10945" width="11.85546875" style="674" customWidth="1"/>
    <col min="10946" max="10946" width="3.85546875" style="674" customWidth="1"/>
    <col min="10947" max="10947" width="19.5703125" style="674" customWidth="1"/>
    <col min="10948" max="10948" width="17.140625" style="674" customWidth="1"/>
    <col min="10949" max="10949" width="17.28515625" style="674" customWidth="1"/>
    <col min="10950" max="10950" width="19.140625" style="674" customWidth="1"/>
    <col min="10951" max="10951" width="17.7109375" style="674" customWidth="1"/>
    <col min="10952" max="10952" width="14.5703125" style="674" bestFit="1" customWidth="1"/>
    <col min="10953" max="10953" width="14.140625" style="674" customWidth="1"/>
    <col min="10954" max="10954" width="13.28515625" style="674" customWidth="1"/>
    <col min="10955" max="10955" width="14.42578125" style="674" customWidth="1"/>
    <col min="10956" max="10956" width="16.7109375" style="674" customWidth="1"/>
    <col min="10957" max="10957" width="16" style="674" customWidth="1"/>
    <col min="10958" max="10958" width="16.140625" style="674" customWidth="1"/>
    <col min="10959" max="10960" width="14.28515625" style="674" customWidth="1"/>
    <col min="10961" max="10961" width="13.85546875" style="674" customWidth="1"/>
    <col min="10962" max="10962" width="13.5703125" style="674" customWidth="1"/>
    <col min="10963" max="10963" width="13.85546875" style="674" customWidth="1"/>
    <col min="10964" max="10965" width="16.140625" style="674" customWidth="1"/>
    <col min="10966" max="10966" width="11.5703125" style="674" customWidth="1"/>
    <col min="10967" max="10967" width="5.28515625" style="674" customWidth="1"/>
    <col min="10968" max="10968" width="18.140625" style="674" customWidth="1"/>
    <col min="10969" max="10969" width="16.85546875" style="674" customWidth="1"/>
    <col min="10970" max="11126" width="11.42578125" style="674" customWidth="1"/>
    <col min="11127" max="11127" width="15.140625" style="674" customWidth="1"/>
    <col min="11128" max="11128" width="60.42578125" style="674" customWidth="1"/>
    <col min="11129" max="11131" width="19.85546875" style="674" customWidth="1"/>
    <col min="11132" max="11132" width="23.5703125" style="674" customWidth="1"/>
    <col min="11133" max="11133" width="20.140625" style="674" customWidth="1"/>
    <col min="11134" max="11134" width="18.7109375" style="674" customWidth="1"/>
    <col min="11135" max="11135" width="14.140625" style="674" customWidth="1"/>
    <col min="11136" max="11136" width="11.5703125" style="674" bestFit="1" customWidth="1"/>
    <col min="11137" max="11191" width="11.42578125" style="674"/>
    <col min="11192" max="11192" width="2.7109375" style="674" customWidth="1"/>
    <col min="11193" max="11193" width="9.85546875" style="674" customWidth="1"/>
    <col min="11194" max="11194" width="54.140625" style="674" customWidth="1"/>
    <col min="11195" max="11195" width="15.7109375" style="674" customWidth="1"/>
    <col min="11196" max="11196" width="13.7109375" style="674" customWidth="1"/>
    <col min="11197" max="11197" width="15.140625" style="674" customWidth="1"/>
    <col min="11198" max="11198" width="14.7109375" style="674" customWidth="1"/>
    <col min="11199" max="11199" width="17.42578125" style="674" customWidth="1"/>
    <col min="11200" max="11200" width="15.140625" style="674" customWidth="1"/>
    <col min="11201" max="11201" width="11.85546875" style="674" customWidth="1"/>
    <col min="11202" max="11202" width="3.85546875" style="674" customWidth="1"/>
    <col min="11203" max="11203" width="19.5703125" style="674" customWidth="1"/>
    <col min="11204" max="11204" width="17.140625" style="674" customWidth="1"/>
    <col min="11205" max="11205" width="17.28515625" style="674" customWidth="1"/>
    <col min="11206" max="11206" width="19.140625" style="674" customWidth="1"/>
    <col min="11207" max="11207" width="17.7109375" style="674" customWidth="1"/>
    <col min="11208" max="11208" width="14.5703125" style="674" bestFit="1" customWidth="1"/>
    <col min="11209" max="11209" width="14.140625" style="674" customWidth="1"/>
    <col min="11210" max="11210" width="13.28515625" style="674" customWidth="1"/>
    <col min="11211" max="11211" width="14.42578125" style="674" customWidth="1"/>
    <col min="11212" max="11212" width="16.7109375" style="674" customWidth="1"/>
    <col min="11213" max="11213" width="16" style="674" customWidth="1"/>
    <col min="11214" max="11214" width="16.140625" style="674" customWidth="1"/>
    <col min="11215" max="11216" width="14.28515625" style="674" customWidth="1"/>
    <col min="11217" max="11217" width="13.85546875" style="674" customWidth="1"/>
    <col min="11218" max="11218" width="13.5703125" style="674" customWidth="1"/>
    <col min="11219" max="11219" width="13.85546875" style="674" customWidth="1"/>
    <col min="11220" max="11221" width="16.140625" style="674" customWidth="1"/>
    <col min="11222" max="11222" width="11.5703125" style="674" customWidth="1"/>
    <col min="11223" max="11223" width="5.28515625" style="674" customWidth="1"/>
    <col min="11224" max="11224" width="18.140625" style="674" customWidth="1"/>
    <col min="11225" max="11225" width="16.85546875" style="674" customWidth="1"/>
    <col min="11226" max="11382" width="11.42578125" style="674" customWidth="1"/>
    <col min="11383" max="11383" width="15.140625" style="674" customWidth="1"/>
    <col min="11384" max="11384" width="60.42578125" style="674" customWidth="1"/>
    <col min="11385" max="11387" width="19.85546875" style="674" customWidth="1"/>
    <col min="11388" max="11388" width="23.5703125" style="674" customWidth="1"/>
    <col min="11389" max="11389" width="20.140625" style="674" customWidth="1"/>
    <col min="11390" max="11390" width="18.7109375" style="674" customWidth="1"/>
    <col min="11391" max="11391" width="14.140625" style="674" customWidth="1"/>
    <col min="11392" max="11392" width="11.5703125" style="674" bestFit="1" customWidth="1"/>
    <col min="11393" max="11447" width="11.42578125" style="674"/>
    <col min="11448" max="11448" width="2.7109375" style="674" customWidth="1"/>
    <col min="11449" max="11449" width="9.85546875" style="674" customWidth="1"/>
    <col min="11450" max="11450" width="54.140625" style="674" customWidth="1"/>
    <col min="11451" max="11451" width="15.7109375" style="674" customWidth="1"/>
    <col min="11452" max="11452" width="13.7109375" style="674" customWidth="1"/>
    <col min="11453" max="11453" width="15.140625" style="674" customWidth="1"/>
    <col min="11454" max="11454" width="14.7109375" style="674" customWidth="1"/>
    <col min="11455" max="11455" width="17.42578125" style="674" customWidth="1"/>
    <col min="11456" max="11456" width="15.140625" style="674" customWidth="1"/>
    <col min="11457" max="11457" width="11.85546875" style="674" customWidth="1"/>
    <col min="11458" max="11458" width="3.85546875" style="674" customWidth="1"/>
    <col min="11459" max="11459" width="19.5703125" style="674" customWidth="1"/>
    <col min="11460" max="11460" width="17.140625" style="674" customWidth="1"/>
    <col min="11461" max="11461" width="17.28515625" style="674" customWidth="1"/>
    <col min="11462" max="11462" width="19.140625" style="674" customWidth="1"/>
    <col min="11463" max="11463" width="17.7109375" style="674" customWidth="1"/>
    <col min="11464" max="11464" width="14.5703125" style="674" bestFit="1" customWidth="1"/>
    <col min="11465" max="11465" width="14.140625" style="674" customWidth="1"/>
    <col min="11466" max="11466" width="13.28515625" style="674" customWidth="1"/>
    <col min="11467" max="11467" width="14.42578125" style="674" customWidth="1"/>
    <col min="11468" max="11468" width="16.7109375" style="674" customWidth="1"/>
    <col min="11469" max="11469" width="16" style="674" customWidth="1"/>
    <col min="11470" max="11470" width="16.140625" style="674" customWidth="1"/>
    <col min="11471" max="11472" width="14.28515625" style="674" customWidth="1"/>
    <col min="11473" max="11473" width="13.85546875" style="674" customWidth="1"/>
    <col min="11474" max="11474" width="13.5703125" style="674" customWidth="1"/>
    <col min="11475" max="11475" width="13.85546875" style="674" customWidth="1"/>
    <col min="11476" max="11477" width="16.140625" style="674" customWidth="1"/>
    <col min="11478" max="11478" width="11.5703125" style="674" customWidth="1"/>
    <col min="11479" max="11479" width="5.28515625" style="674" customWidth="1"/>
    <col min="11480" max="11480" width="18.140625" style="674" customWidth="1"/>
    <col min="11481" max="11481" width="16.85546875" style="674" customWidth="1"/>
    <col min="11482" max="11638" width="11.42578125" style="674" customWidth="1"/>
    <col min="11639" max="11639" width="15.140625" style="674" customWidth="1"/>
    <col min="11640" max="11640" width="60.42578125" style="674" customWidth="1"/>
    <col min="11641" max="11643" width="19.85546875" style="674" customWidth="1"/>
    <col min="11644" max="11644" width="23.5703125" style="674" customWidth="1"/>
    <col min="11645" max="11645" width="20.140625" style="674" customWidth="1"/>
    <col min="11646" max="11646" width="18.7109375" style="674" customWidth="1"/>
    <col min="11647" max="11647" width="14.140625" style="674" customWidth="1"/>
    <col min="11648" max="11648" width="11.5703125" style="674" bestFit="1" customWidth="1"/>
    <col min="11649" max="11703" width="11.42578125" style="674"/>
    <col min="11704" max="11704" width="2.7109375" style="674" customWidth="1"/>
    <col min="11705" max="11705" width="9.85546875" style="674" customWidth="1"/>
    <col min="11706" max="11706" width="54.140625" style="674" customWidth="1"/>
    <col min="11707" max="11707" width="15.7109375" style="674" customWidth="1"/>
    <col min="11708" max="11708" width="13.7109375" style="674" customWidth="1"/>
    <col min="11709" max="11709" width="15.140625" style="674" customWidth="1"/>
    <col min="11710" max="11710" width="14.7109375" style="674" customWidth="1"/>
    <col min="11711" max="11711" width="17.42578125" style="674" customWidth="1"/>
    <col min="11712" max="11712" width="15.140625" style="674" customWidth="1"/>
    <col min="11713" max="11713" width="11.85546875" style="674" customWidth="1"/>
    <col min="11714" max="11714" width="3.85546875" style="674" customWidth="1"/>
    <col min="11715" max="11715" width="19.5703125" style="674" customWidth="1"/>
    <col min="11716" max="11716" width="17.140625" style="674" customWidth="1"/>
    <col min="11717" max="11717" width="17.28515625" style="674" customWidth="1"/>
    <col min="11718" max="11718" width="19.140625" style="674" customWidth="1"/>
    <col min="11719" max="11719" width="17.7109375" style="674" customWidth="1"/>
    <col min="11720" max="11720" width="14.5703125" style="674" bestFit="1" customWidth="1"/>
    <col min="11721" max="11721" width="14.140625" style="674" customWidth="1"/>
    <col min="11722" max="11722" width="13.28515625" style="674" customWidth="1"/>
    <col min="11723" max="11723" width="14.42578125" style="674" customWidth="1"/>
    <col min="11724" max="11724" width="16.7109375" style="674" customWidth="1"/>
    <col min="11725" max="11725" width="16" style="674" customWidth="1"/>
    <col min="11726" max="11726" width="16.140625" style="674" customWidth="1"/>
    <col min="11727" max="11728" width="14.28515625" style="674" customWidth="1"/>
    <col min="11729" max="11729" width="13.85546875" style="674" customWidth="1"/>
    <col min="11730" max="11730" width="13.5703125" style="674" customWidth="1"/>
    <col min="11731" max="11731" width="13.85546875" style="674" customWidth="1"/>
    <col min="11732" max="11733" width="16.140625" style="674" customWidth="1"/>
    <col min="11734" max="11734" width="11.5703125" style="674" customWidth="1"/>
    <col min="11735" max="11735" width="5.28515625" style="674" customWidth="1"/>
    <col min="11736" max="11736" width="18.140625" style="674" customWidth="1"/>
    <col min="11737" max="11737" width="16.85546875" style="674" customWidth="1"/>
    <col min="11738" max="11894" width="11.42578125" style="674" customWidth="1"/>
    <col min="11895" max="11895" width="15.140625" style="674" customWidth="1"/>
    <col min="11896" max="11896" width="60.42578125" style="674" customWidth="1"/>
    <col min="11897" max="11899" width="19.85546875" style="674" customWidth="1"/>
    <col min="11900" max="11900" width="23.5703125" style="674" customWidth="1"/>
    <col min="11901" max="11901" width="20.140625" style="674" customWidth="1"/>
    <col min="11902" max="11902" width="18.7109375" style="674" customWidth="1"/>
    <col min="11903" max="11903" width="14.140625" style="674" customWidth="1"/>
    <col min="11904" max="11904" width="11.5703125" style="674" bestFit="1" customWidth="1"/>
    <col min="11905" max="11959" width="11.42578125" style="674"/>
    <col min="11960" max="11960" width="2.7109375" style="674" customWidth="1"/>
    <col min="11961" max="11961" width="9.85546875" style="674" customWidth="1"/>
    <col min="11962" max="11962" width="54.140625" style="674" customWidth="1"/>
    <col min="11963" max="11963" width="15.7109375" style="674" customWidth="1"/>
    <col min="11964" max="11964" width="13.7109375" style="674" customWidth="1"/>
    <col min="11965" max="11965" width="15.140625" style="674" customWidth="1"/>
    <col min="11966" max="11966" width="14.7109375" style="674" customWidth="1"/>
    <col min="11967" max="11967" width="17.42578125" style="674" customWidth="1"/>
    <col min="11968" max="11968" width="15.140625" style="674" customWidth="1"/>
    <col min="11969" max="11969" width="11.85546875" style="674" customWidth="1"/>
    <col min="11970" max="11970" width="3.85546875" style="674" customWidth="1"/>
    <col min="11971" max="11971" width="19.5703125" style="674" customWidth="1"/>
    <col min="11972" max="11972" width="17.140625" style="674" customWidth="1"/>
    <col min="11973" max="11973" width="17.28515625" style="674" customWidth="1"/>
    <col min="11974" max="11974" width="19.140625" style="674" customWidth="1"/>
    <col min="11975" max="11975" width="17.7109375" style="674" customWidth="1"/>
    <col min="11976" max="11976" width="14.5703125" style="674" bestFit="1" customWidth="1"/>
    <col min="11977" max="11977" width="14.140625" style="674" customWidth="1"/>
    <col min="11978" max="11978" width="13.28515625" style="674" customWidth="1"/>
    <col min="11979" max="11979" width="14.42578125" style="674" customWidth="1"/>
    <col min="11980" max="11980" width="16.7109375" style="674" customWidth="1"/>
    <col min="11981" max="11981" width="16" style="674" customWidth="1"/>
    <col min="11982" max="11982" width="16.140625" style="674" customWidth="1"/>
    <col min="11983" max="11984" width="14.28515625" style="674" customWidth="1"/>
    <col min="11985" max="11985" width="13.85546875" style="674" customWidth="1"/>
    <col min="11986" max="11986" width="13.5703125" style="674" customWidth="1"/>
    <col min="11987" max="11987" width="13.85546875" style="674" customWidth="1"/>
    <col min="11988" max="11989" width="16.140625" style="674" customWidth="1"/>
    <col min="11990" max="11990" width="11.5703125" style="674" customWidth="1"/>
    <col min="11991" max="11991" width="5.28515625" style="674" customWidth="1"/>
    <col min="11992" max="11992" width="18.140625" style="674" customWidth="1"/>
    <col min="11993" max="11993" width="16.85546875" style="674" customWidth="1"/>
    <col min="11994" max="12150" width="11.42578125" style="674" customWidth="1"/>
    <col min="12151" max="12151" width="15.140625" style="674" customWidth="1"/>
    <col min="12152" max="12152" width="60.42578125" style="674" customWidth="1"/>
    <col min="12153" max="12155" width="19.85546875" style="674" customWidth="1"/>
    <col min="12156" max="12156" width="23.5703125" style="674" customWidth="1"/>
    <col min="12157" max="12157" width="20.140625" style="674" customWidth="1"/>
    <col min="12158" max="12158" width="18.7109375" style="674" customWidth="1"/>
    <col min="12159" max="12159" width="14.140625" style="674" customWidth="1"/>
    <col min="12160" max="12160" width="11.5703125" style="674" bestFit="1" customWidth="1"/>
    <col min="12161" max="12215" width="11.42578125" style="674"/>
    <col min="12216" max="12216" width="2.7109375" style="674" customWidth="1"/>
    <col min="12217" max="12217" width="9.85546875" style="674" customWidth="1"/>
    <col min="12218" max="12218" width="54.140625" style="674" customWidth="1"/>
    <col min="12219" max="12219" width="15.7109375" style="674" customWidth="1"/>
    <col min="12220" max="12220" width="13.7109375" style="674" customWidth="1"/>
    <col min="12221" max="12221" width="15.140625" style="674" customWidth="1"/>
    <col min="12222" max="12222" width="14.7109375" style="674" customWidth="1"/>
    <col min="12223" max="12223" width="17.42578125" style="674" customWidth="1"/>
    <col min="12224" max="12224" width="15.140625" style="674" customWidth="1"/>
    <col min="12225" max="12225" width="11.85546875" style="674" customWidth="1"/>
    <col min="12226" max="12226" width="3.85546875" style="674" customWidth="1"/>
    <col min="12227" max="12227" width="19.5703125" style="674" customWidth="1"/>
    <col min="12228" max="12228" width="17.140625" style="674" customWidth="1"/>
    <col min="12229" max="12229" width="17.28515625" style="674" customWidth="1"/>
    <col min="12230" max="12230" width="19.140625" style="674" customWidth="1"/>
    <col min="12231" max="12231" width="17.7109375" style="674" customWidth="1"/>
    <col min="12232" max="12232" width="14.5703125" style="674" bestFit="1" customWidth="1"/>
    <col min="12233" max="12233" width="14.140625" style="674" customWidth="1"/>
    <col min="12234" max="12234" width="13.28515625" style="674" customWidth="1"/>
    <col min="12235" max="12235" width="14.42578125" style="674" customWidth="1"/>
    <col min="12236" max="12236" width="16.7109375" style="674" customWidth="1"/>
    <col min="12237" max="12237" width="16" style="674" customWidth="1"/>
    <col min="12238" max="12238" width="16.140625" style="674" customWidth="1"/>
    <col min="12239" max="12240" width="14.28515625" style="674" customWidth="1"/>
    <col min="12241" max="12241" width="13.85546875" style="674" customWidth="1"/>
    <col min="12242" max="12242" width="13.5703125" style="674" customWidth="1"/>
    <col min="12243" max="12243" width="13.85546875" style="674" customWidth="1"/>
    <col min="12244" max="12245" width="16.140625" style="674" customWidth="1"/>
    <col min="12246" max="12246" width="11.5703125" style="674" customWidth="1"/>
    <col min="12247" max="12247" width="5.28515625" style="674" customWidth="1"/>
    <col min="12248" max="12248" width="18.140625" style="674" customWidth="1"/>
    <col min="12249" max="12249" width="16.85546875" style="674" customWidth="1"/>
    <col min="12250" max="12406" width="11.42578125" style="674" customWidth="1"/>
    <col min="12407" max="12407" width="15.140625" style="674" customWidth="1"/>
    <col min="12408" max="12408" width="60.42578125" style="674" customWidth="1"/>
    <col min="12409" max="12411" width="19.85546875" style="674" customWidth="1"/>
    <col min="12412" max="12412" width="23.5703125" style="674" customWidth="1"/>
    <col min="12413" max="12413" width="20.140625" style="674" customWidth="1"/>
    <col min="12414" max="12414" width="18.7109375" style="674" customWidth="1"/>
    <col min="12415" max="12415" width="14.140625" style="674" customWidth="1"/>
    <col min="12416" max="12416" width="11.5703125" style="674" bestFit="1" customWidth="1"/>
    <col min="12417" max="12471" width="11.42578125" style="674"/>
    <col min="12472" max="12472" width="2.7109375" style="674" customWidth="1"/>
    <col min="12473" max="12473" width="9.85546875" style="674" customWidth="1"/>
    <col min="12474" max="12474" width="54.140625" style="674" customWidth="1"/>
    <col min="12475" max="12475" width="15.7109375" style="674" customWidth="1"/>
    <col min="12476" max="12476" width="13.7109375" style="674" customWidth="1"/>
    <col min="12477" max="12477" width="15.140625" style="674" customWidth="1"/>
    <col min="12478" max="12478" width="14.7109375" style="674" customWidth="1"/>
    <col min="12479" max="12479" width="17.42578125" style="674" customWidth="1"/>
    <col min="12480" max="12480" width="15.140625" style="674" customWidth="1"/>
    <col min="12481" max="12481" width="11.85546875" style="674" customWidth="1"/>
    <col min="12482" max="12482" width="3.85546875" style="674" customWidth="1"/>
    <col min="12483" max="12483" width="19.5703125" style="674" customWidth="1"/>
    <col min="12484" max="12484" width="17.140625" style="674" customWidth="1"/>
    <col min="12485" max="12485" width="17.28515625" style="674" customWidth="1"/>
    <col min="12486" max="12486" width="19.140625" style="674" customWidth="1"/>
    <col min="12487" max="12487" width="17.7109375" style="674" customWidth="1"/>
    <col min="12488" max="12488" width="14.5703125" style="674" bestFit="1" customWidth="1"/>
    <col min="12489" max="12489" width="14.140625" style="674" customWidth="1"/>
    <col min="12490" max="12490" width="13.28515625" style="674" customWidth="1"/>
    <col min="12491" max="12491" width="14.42578125" style="674" customWidth="1"/>
    <col min="12492" max="12492" width="16.7109375" style="674" customWidth="1"/>
    <col min="12493" max="12493" width="16" style="674" customWidth="1"/>
    <col min="12494" max="12494" width="16.140625" style="674" customWidth="1"/>
    <col min="12495" max="12496" width="14.28515625" style="674" customWidth="1"/>
    <col min="12497" max="12497" width="13.85546875" style="674" customWidth="1"/>
    <col min="12498" max="12498" width="13.5703125" style="674" customWidth="1"/>
    <col min="12499" max="12499" width="13.85546875" style="674" customWidth="1"/>
    <col min="12500" max="12501" width="16.140625" style="674" customWidth="1"/>
    <col min="12502" max="12502" width="11.5703125" style="674" customWidth="1"/>
    <col min="12503" max="12503" width="5.28515625" style="674" customWidth="1"/>
    <col min="12504" max="12504" width="18.140625" style="674" customWidth="1"/>
    <col min="12505" max="12505" width="16.85546875" style="674" customWidth="1"/>
    <col min="12506" max="12662" width="11.42578125" style="674" customWidth="1"/>
    <col min="12663" max="12663" width="15.140625" style="674" customWidth="1"/>
    <col min="12664" max="12664" width="60.42578125" style="674" customWidth="1"/>
    <col min="12665" max="12667" width="19.85546875" style="674" customWidth="1"/>
    <col min="12668" max="12668" width="23.5703125" style="674" customWidth="1"/>
    <col min="12669" max="12669" width="20.140625" style="674" customWidth="1"/>
    <col min="12670" max="12670" width="18.7109375" style="674" customWidth="1"/>
    <col min="12671" max="12671" width="14.140625" style="674" customWidth="1"/>
    <col min="12672" max="12672" width="11.5703125" style="674" bestFit="1" customWidth="1"/>
    <col min="12673" max="12727" width="11.42578125" style="674"/>
    <col min="12728" max="12728" width="2.7109375" style="674" customWidth="1"/>
    <col min="12729" max="12729" width="9.85546875" style="674" customWidth="1"/>
    <col min="12730" max="12730" width="54.140625" style="674" customWidth="1"/>
    <col min="12731" max="12731" width="15.7109375" style="674" customWidth="1"/>
    <col min="12732" max="12732" width="13.7109375" style="674" customWidth="1"/>
    <col min="12733" max="12733" width="15.140625" style="674" customWidth="1"/>
    <col min="12734" max="12734" width="14.7109375" style="674" customWidth="1"/>
    <col min="12735" max="12735" width="17.42578125" style="674" customWidth="1"/>
    <col min="12736" max="12736" width="15.140625" style="674" customWidth="1"/>
    <col min="12737" max="12737" width="11.85546875" style="674" customWidth="1"/>
    <col min="12738" max="12738" width="3.85546875" style="674" customWidth="1"/>
    <col min="12739" max="12739" width="19.5703125" style="674" customWidth="1"/>
    <col min="12740" max="12740" width="17.140625" style="674" customWidth="1"/>
    <col min="12741" max="12741" width="17.28515625" style="674" customWidth="1"/>
    <col min="12742" max="12742" width="19.140625" style="674" customWidth="1"/>
    <col min="12743" max="12743" width="17.7109375" style="674" customWidth="1"/>
    <col min="12744" max="12744" width="14.5703125" style="674" bestFit="1" customWidth="1"/>
    <col min="12745" max="12745" width="14.140625" style="674" customWidth="1"/>
    <col min="12746" max="12746" width="13.28515625" style="674" customWidth="1"/>
    <col min="12747" max="12747" width="14.42578125" style="674" customWidth="1"/>
    <col min="12748" max="12748" width="16.7109375" style="674" customWidth="1"/>
    <col min="12749" max="12749" width="16" style="674" customWidth="1"/>
    <col min="12750" max="12750" width="16.140625" style="674" customWidth="1"/>
    <col min="12751" max="12752" width="14.28515625" style="674" customWidth="1"/>
    <col min="12753" max="12753" width="13.85546875" style="674" customWidth="1"/>
    <col min="12754" max="12754" width="13.5703125" style="674" customWidth="1"/>
    <col min="12755" max="12755" width="13.85546875" style="674" customWidth="1"/>
    <col min="12756" max="12757" width="16.140625" style="674" customWidth="1"/>
    <col min="12758" max="12758" width="11.5703125" style="674" customWidth="1"/>
    <col min="12759" max="12759" width="5.28515625" style="674" customWidth="1"/>
    <col min="12760" max="12760" width="18.140625" style="674" customWidth="1"/>
    <col min="12761" max="12761" width="16.85546875" style="674" customWidth="1"/>
    <col min="12762" max="12918" width="11.42578125" style="674" customWidth="1"/>
    <col min="12919" max="12919" width="15.140625" style="674" customWidth="1"/>
    <col min="12920" max="12920" width="60.42578125" style="674" customWidth="1"/>
    <col min="12921" max="12923" width="19.85546875" style="674" customWidth="1"/>
    <col min="12924" max="12924" width="23.5703125" style="674" customWidth="1"/>
    <col min="12925" max="12925" width="20.140625" style="674" customWidth="1"/>
    <col min="12926" max="12926" width="18.7109375" style="674" customWidth="1"/>
    <col min="12927" max="12927" width="14.140625" style="674" customWidth="1"/>
    <col min="12928" max="12928" width="11.5703125" style="674" bestFit="1" customWidth="1"/>
    <col min="12929" max="12983" width="11.42578125" style="674"/>
    <col min="12984" max="12984" width="2.7109375" style="674" customWidth="1"/>
    <col min="12985" max="12985" width="9.85546875" style="674" customWidth="1"/>
    <col min="12986" max="12986" width="54.140625" style="674" customWidth="1"/>
    <col min="12987" max="12987" width="15.7109375" style="674" customWidth="1"/>
    <col min="12988" max="12988" width="13.7109375" style="674" customWidth="1"/>
    <col min="12989" max="12989" width="15.140625" style="674" customWidth="1"/>
    <col min="12990" max="12990" width="14.7109375" style="674" customWidth="1"/>
    <col min="12991" max="12991" width="17.42578125" style="674" customWidth="1"/>
    <col min="12992" max="12992" width="15.140625" style="674" customWidth="1"/>
    <col min="12993" max="12993" width="11.85546875" style="674" customWidth="1"/>
    <col min="12994" max="12994" width="3.85546875" style="674" customWidth="1"/>
    <col min="12995" max="12995" width="19.5703125" style="674" customWidth="1"/>
    <col min="12996" max="12996" width="17.140625" style="674" customWidth="1"/>
    <col min="12997" max="12997" width="17.28515625" style="674" customWidth="1"/>
    <col min="12998" max="12998" width="19.140625" style="674" customWidth="1"/>
    <col min="12999" max="12999" width="17.7109375" style="674" customWidth="1"/>
    <col min="13000" max="13000" width="14.5703125" style="674" bestFit="1" customWidth="1"/>
    <col min="13001" max="13001" width="14.140625" style="674" customWidth="1"/>
    <col min="13002" max="13002" width="13.28515625" style="674" customWidth="1"/>
    <col min="13003" max="13003" width="14.42578125" style="674" customWidth="1"/>
    <col min="13004" max="13004" width="16.7109375" style="674" customWidth="1"/>
    <col min="13005" max="13005" width="16" style="674" customWidth="1"/>
    <col min="13006" max="13006" width="16.140625" style="674" customWidth="1"/>
    <col min="13007" max="13008" width="14.28515625" style="674" customWidth="1"/>
    <col min="13009" max="13009" width="13.85546875" style="674" customWidth="1"/>
    <col min="13010" max="13010" width="13.5703125" style="674" customWidth="1"/>
    <col min="13011" max="13011" width="13.85546875" style="674" customWidth="1"/>
    <col min="13012" max="13013" width="16.140625" style="674" customWidth="1"/>
    <col min="13014" max="13014" width="11.5703125" style="674" customWidth="1"/>
    <col min="13015" max="13015" width="5.28515625" style="674" customWidth="1"/>
    <col min="13016" max="13016" width="18.140625" style="674" customWidth="1"/>
    <col min="13017" max="13017" width="16.85546875" style="674" customWidth="1"/>
    <col min="13018" max="13174" width="11.42578125" style="674" customWidth="1"/>
    <col min="13175" max="13175" width="15.140625" style="674" customWidth="1"/>
    <col min="13176" max="13176" width="60.42578125" style="674" customWidth="1"/>
    <col min="13177" max="13179" width="19.85546875" style="674" customWidth="1"/>
    <col min="13180" max="13180" width="23.5703125" style="674" customWidth="1"/>
    <col min="13181" max="13181" width="20.140625" style="674" customWidth="1"/>
    <col min="13182" max="13182" width="18.7109375" style="674" customWidth="1"/>
    <col min="13183" max="13183" width="14.140625" style="674" customWidth="1"/>
    <col min="13184" max="13184" width="11.5703125" style="674" bestFit="1" customWidth="1"/>
    <col min="13185" max="13239" width="11.42578125" style="674"/>
    <col min="13240" max="13240" width="2.7109375" style="674" customWidth="1"/>
    <col min="13241" max="13241" width="9.85546875" style="674" customWidth="1"/>
    <col min="13242" max="13242" width="54.140625" style="674" customWidth="1"/>
    <col min="13243" max="13243" width="15.7109375" style="674" customWidth="1"/>
    <col min="13244" max="13244" width="13.7109375" style="674" customWidth="1"/>
    <col min="13245" max="13245" width="15.140625" style="674" customWidth="1"/>
    <col min="13246" max="13246" width="14.7109375" style="674" customWidth="1"/>
    <col min="13247" max="13247" width="17.42578125" style="674" customWidth="1"/>
    <col min="13248" max="13248" width="15.140625" style="674" customWidth="1"/>
    <col min="13249" max="13249" width="11.85546875" style="674" customWidth="1"/>
    <col min="13250" max="13250" width="3.85546875" style="674" customWidth="1"/>
    <col min="13251" max="13251" width="19.5703125" style="674" customWidth="1"/>
    <col min="13252" max="13252" width="17.140625" style="674" customWidth="1"/>
    <col min="13253" max="13253" width="17.28515625" style="674" customWidth="1"/>
    <col min="13254" max="13254" width="19.140625" style="674" customWidth="1"/>
    <col min="13255" max="13255" width="17.7109375" style="674" customWidth="1"/>
    <col min="13256" max="13256" width="14.5703125" style="674" bestFit="1" customWidth="1"/>
    <col min="13257" max="13257" width="14.140625" style="674" customWidth="1"/>
    <col min="13258" max="13258" width="13.28515625" style="674" customWidth="1"/>
    <col min="13259" max="13259" width="14.42578125" style="674" customWidth="1"/>
    <col min="13260" max="13260" width="16.7109375" style="674" customWidth="1"/>
    <col min="13261" max="13261" width="16" style="674" customWidth="1"/>
    <col min="13262" max="13262" width="16.140625" style="674" customWidth="1"/>
    <col min="13263" max="13264" width="14.28515625" style="674" customWidth="1"/>
    <col min="13265" max="13265" width="13.85546875" style="674" customWidth="1"/>
    <col min="13266" max="13266" width="13.5703125" style="674" customWidth="1"/>
    <col min="13267" max="13267" width="13.85546875" style="674" customWidth="1"/>
    <col min="13268" max="13269" width="16.140625" style="674" customWidth="1"/>
    <col min="13270" max="13270" width="11.5703125" style="674" customWidth="1"/>
    <col min="13271" max="13271" width="5.28515625" style="674" customWidth="1"/>
    <col min="13272" max="13272" width="18.140625" style="674" customWidth="1"/>
    <col min="13273" max="13273" width="16.85546875" style="674" customWidth="1"/>
    <col min="13274" max="13430" width="11.42578125" style="674" customWidth="1"/>
    <col min="13431" max="13431" width="15.140625" style="674" customWidth="1"/>
    <col min="13432" max="13432" width="60.42578125" style="674" customWidth="1"/>
    <col min="13433" max="13435" width="19.85546875" style="674" customWidth="1"/>
    <col min="13436" max="13436" width="23.5703125" style="674" customWidth="1"/>
    <col min="13437" max="13437" width="20.140625" style="674" customWidth="1"/>
    <col min="13438" max="13438" width="18.7109375" style="674" customWidth="1"/>
    <col min="13439" max="13439" width="14.140625" style="674" customWidth="1"/>
    <col min="13440" max="13440" width="11.5703125" style="674" bestFit="1" customWidth="1"/>
    <col min="13441" max="13495" width="11.42578125" style="674"/>
    <col min="13496" max="13496" width="2.7109375" style="674" customWidth="1"/>
    <col min="13497" max="13497" width="9.85546875" style="674" customWidth="1"/>
    <col min="13498" max="13498" width="54.140625" style="674" customWidth="1"/>
    <col min="13499" max="13499" width="15.7109375" style="674" customWidth="1"/>
    <col min="13500" max="13500" width="13.7109375" style="674" customWidth="1"/>
    <col min="13501" max="13501" width="15.140625" style="674" customWidth="1"/>
    <col min="13502" max="13502" width="14.7109375" style="674" customWidth="1"/>
    <col min="13503" max="13503" width="17.42578125" style="674" customWidth="1"/>
    <col min="13504" max="13504" width="15.140625" style="674" customWidth="1"/>
    <col min="13505" max="13505" width="11.85546875" style="674" customWidth="1"/>
    <col min="13506" max="13506" width="3.85546875" style="674" customWidth="1"/>
    <col min="13507" max="13507" width="19.5703125" style="674" customWidth="1"/>
    <col min="13508" max="13508" width="17.140625" style="674" customWidth="1"/>
    <col min="13509" max="13509" width="17.28515625" style="674" customWidth="1"/>
    <col min="13510" max="13510" width="19.140625" style="674" customWidth="1"/>
    <col min="13511" max="13511" width="17.7109375" style="674" customWidth="1"/>
    <col min="13512" max="13512" width="14.5703125" style="674" bestFit="1" customWidth="1"/>
    <col min="13513" max="13513" width="14.140625" style="674" customWidth="1"/>
    <col min="13514" max="13514" width="13.28515625" style="674" customWidth="1"/>
    <col min="13515" max="13515" width="14.42578125" style="674" customWidth="1"/>
    <col min="13516" max="13516" width="16.7109375" style="674" customWidth="1"/>
    <col min="13517" max="13517" width="16" style="674" customWidth="1"/>
    <col min="13518" max="13518" width="16.140625" style="674" customWidth="1"/>
    <col min="13519" max="13520" width="14.28515625" style="674" customWidth="1"/>
    <col min="13521" max="13521" width="13.85546875" style="674" customWidth="1"/>
    <col min="13522" max="13522" width="13.5703125" style="674" customWidth="1"/>
    <col min="13523" max="13523" width="13.85546875" style="674" customWidth="1"/>
    <col min="13524" max="13525" width="16.140625" style="674" customWidth="1"/>
    <col min="13526" max="13526" width="11.5703125" style="674" customWidth="1"/>
    <col min="13527" max="13527" width="5.28515625" style="674" customWidth="1"/>
    <col min="13528" max="13528" width="18.140625" style="674" customWidth="1"/>
    <col min="13529" max="13529" width="16.85546875" style="674" customWidth="1"/>
    <col min="13530" max="13686" width="11.42578125" style="674" customWidth="1"/>
    <col min="13687" max="13687" width="15.140625" style="674" customWidth="1"/>
    <col min="13688" max="13688" width="60.42578125" style="674" customWidth="1"/>
    <col min="13689" max="13691" width="19.85546875" style="674" customWidth="1"/>
    <col min="13692" max="13692" width="23.5703125" style="674" customWidth="1"/>
    <col min="13693" max="13693" width="20.140625" style="674" customWidth="1"/>
    <col min="13694" max="13694" width="18.7109375" style="674" customWidth="1"/>
    <col min="13695" max="13695" width="14.140625" style="674" customWidth="1"/>
    <col min="13696" max="13696" width="11.5703125" style="674" bestFit="1" customWidth="1"/>
    <col min="13697" max="13751" width="11.42578125" style="674"/>
    <col min="13752" max="13752" width="2.7109375" style="674" customWidth="1"/>
    <col min="13753" max="13753" width="9.85546875" style="674" customWidth="1"/>
    <col min="13754" max="13754" width="54.140625" style="674" customWidth="1"/>
    <col min="13755" max="13755" width="15.7109375" style="674" customWidth="1"/>
    <col min="13756" max="13756" width="13.7109375" style="674" customWidth="1"/>
    <col min="13757" max="13757" width="15.140625" style="674" customWidth="1"/>
    <col min="13758" max="13758" width="14.7109375" style="674" customWidth="1"/>
    <col min="13759" max="13759" width="17.42578125" style="674" customWidth="1"/>
    <col min="13760" max="13760" width="15.140625" style="674" customWidth="1"/>
    <col min="13761" max="13761" width="11.85546875" style="674" customWidth="1"/>
    <col min="13762" max="13762" width="3.85546875" style="674" customWidth="1"/>
    <col min="13763" max="13763" width="19.5703125" style="674" customWidth="1"/>
    <col min="13764" max="13764" width="17.140625" style="674" customWidth="1"/>
    <col min="13765" max="13765" width="17.28515625" style="674" customWidth="1"/>
    <col min="13766" max="13766" width="19.140625" style="674" customWidth="1"/>
    <col min="13767" max="13767" width="17.7109375" style="674" customWidth="1"/>
    <col min="13768" max="13768" width="14.5703125" style="674" bestFit="1" customWidth="1"/>
    <col min="13769" max="13769" width="14.140625" style="674" customWidth="1"/>
    <col min="13770" max="13770" width="13.28515625" style="674" customWidth="1"/>
    <col min="13771" max="13771" width="14.42578125" style="674" customWidth="1"/>
    <col min="13772" max="13772" width="16.7109375" style="674" customWidth="1"/>
    <col min="13773" max="13773" width="16" style="674" customWidth="1"/>
    <col min="13774" max="13774" width="16.140625" style="674" customWidth="1"/>
    <col min="13775" max="13776" width="14.28515625" style="674" customWidth="1"/>
    <col min="13777" max="13777" width="13.85546875" style="674" customWidth="1"/>
    <col min="13778" max="13778" width="13.5703125" style="674" customWidth="1"/>
    <col min="13779" max="13779" width="13.85546875" style="674" customWidth="1"/>
    <col min="13780" max="13781" width="16.140625" style="674" customWidth="1"/>
    <col min="13782" max="13782" width="11.5703125" style="674" customWidth="1"/>
    <col min="13783" max="13783" width="5.28515625" style="674" customWidth="1"/>
    <col min="13784" max="13784" width="18.140625" style="674" customWidth="1"/>
    <col min="13785" max="13785" width="16.85546875" style="674" customWidth="1"/>
    <col min="13786" max="13942" width="11.42578125" style="674" customWidth="1"/>
    <col min="13943" max="13943" width="15.140625" style="674" customWidth="1"/>
    <col min="13944" max="13944" width="60.42578125" style="674" customWidth="1"/>
    <col min="13945" max="13947" width="19.85546875" style="674" customWidth="1"/>
    <col min="13948" max="13948" width="23.5703125" style="674" customWidth="1"/>
    <col min="13949" max="13949" width="20.140625" style="674" customWidth="1"/>
    <col min="13950" max="13950" width="18.7109375" style="674" customWidth="1"/>
    <col min="13951" max="13951" width="14.140625" style="674" customWidth="1"/>
    <col min="13952" max="13952" width="11.5703125" style="674" bestFit="1" customWidth="1"/>
    <col min="13953" max="14007" width="11.42578125" style="674"/>
    <col min="14008" max="14008" width="2.7109375" style="674" customWidth="1"/>
    <col min="14009" max="14009" width="9.85546875" style="674" customWidth="1"/>
    <col min="14010" max="14010" width="54.140625" style="674" customWidth="1"/>
    <col min="14011" max="14011" width="15.7109375" style="674" customWidth="1"/>
    <col min="14012" max="14012" width="13.7109375" style="674" customWidth="1"/>
    <col min="14013" max="14013" width="15.140625" style="674" customWidth="1"/>
    <col min="14014" max="14014" width="14.7109375" style="674" customWidth="1"/>
    <col min="14015" max="14015" width="17.42578125" style="674" customWidth="1"/>
    <col min="14016" max="14016" width="15.140625" style="674" customWidth="1"/>
    <col min="14017" max="14017" width="11.85546875" style="674" customWidth="1"/>
    <col min="14018" max="14018" width="3.85546875" style="674" customWidth="1"/>
    <col min="14019" max="14019" width="19.5703125" style="674" customWidth="1"/>
    <col min="14020" max="14020" width="17.140625" style="674" customWidth="1"/>
    <col min="14021" max="14021" width="17.28515625" style="674" customWidth="1"/>
    <col min="14022" max="14022" width="19.140625" style="674" customWidth="1"/>
    <col min="14023" max="14023" width="17.7109375" style="674" customWidth="1"/>
    <col min="14024" max="14024" width="14.5703125" style="674" bestFit="1" customWidth="1"/>
    <col min="14025" max="14025" width="14.140625" style="674" customWidth="1"/>
    <col min="14026" max="14026" width="13.28515625" style="674" customWidth="1"/>
    <col min="14027" max="14027" width="14.42578125" style="674" customWidth="1"/>
    <col min="14028" max="14028" width="16.7109375" style="674" customWidth="1"/>
    <col min="14029" max="14029" width="16" style="674" customWidth="1"/>
    <col min="14030" max="14030" width="16.140625" style="674" customWidth="1"/>
    <col min="14031" max="14032" width="14.28515625" style="674" customWidth="1"/>
    <col min="14033" max="14033" width="13.85546875" style="674" customWidth="1"/>
    <col min="14034" max="14034" width="13.5703125" style="674" customWidth="1"/>
    <col min="14035" max="14035" width="13.85546875" style="674" customWidth="1"/>
    <col min="14036" max="14037" width="16.140625" style="674" customWidth="1"/>
    <col min="14038" max="14038" width="11.5703125" style="674" customWidth="1"/>
    <col min="14039" max="14039" width="5.28515625" style="674" customWidth="1"/>
    <col min="14040" max="14040" width="18.140625" style="674" customWidth="1"/>
    <col min="14041" max="14041" width="16.85546875" style="674" customWidth="1"/>
    <col min="14042" max="14198" width="11.42578125" style="674" customWidth="1"/>
    <col min="14199" max="14199" width="15.140625" style="674" customWidth="1"/>
    <col min="14200" max="14200" width="60.42578125" style="674" customWidth="1"/>
    <col min="14201" max="14203" width="19.85546875" style="674" customWidth="1"/>
    <col min="14204" max="14204" width="23.5703125" style="674" customWidth="1"/>
    <col min="14205" max="14205" width="20.140625" style="674" customWidth="1"/>
    <col min="14206" max="14206" width="18.7109375" style="674" customWidth="1"/>
    <col min="14207" max="14207" width="14.140625" style="674" customWidth="1"/>
    <col min="14208" max="14208" width="11.5703125" style="674" bestFit="1" customWidth="1"/>
    <col min="14209" max="14263" width="11.42578125" style="674"/>
    <col min="14264" max="14264" width="2.7109375" style="674" customWidth="1"/>
    <col min="14265" max="14265" width="9.85546875" style="674" customWidth="1"/>
    <col min="14266" max="14266" width="54.140625" style="674" customWidth="1"/>
    <col min="14267" max="14267" width="15.7109375" style="674" customWidth="1"/>
    <col min="14268" max="14268" width="13.7109375" style="674" customWidth="1"/>
    <col min="14269" max="14269" width="15.140625" style="674" customWidth="1"/>
    <col min="14270" max="14270" width="14.7109375" style="674" customWidth="1"/>
    <col min="14271" max="14271" width="17.42578125" style="674" customWidth="1"/>
    <col min="14272" max="14272" width="15.140625" style="674" customWidth="1"/>
    <col min="14273" max="14273" width="11.85546875" style="674" customWidth="1"/>
    <col min="14274" max="14274" width="3.85546875" style="674" customWidth="1"/>
    <col min="14275" max="14275" width="19.5703125" style="674" customWidth="1"/>
    <col min="14276" max="14276" width="17.140625" style="674" customWidth="1"/>
    <col min="14277" max="14277" width="17.28515625" style="674" customWidth="1"/>
    <col min="14278" max="14278" width="19.140625" style="674" customWidth="1"/>
    <col min="14279" max="14279" width="17.7109375" style="674" customWidth="1"/>
    <col min="14280" max="14280" width="14.5703125" style="674" bestFit="1" customWidth="1"/>
    <col min="14281" max="14281" width="14.140625" style="674" customWidth="1"/>
    <col min="14282" max="14282" width="13.28515625" style="674" customWidth="1"/>
    <col min="14283" max="14283" width="14.42578125" style="674" customWidth="1"/>
    <col min="14284" max="14284" width="16.7109375" style="674" customWidth="1"/>
    <col min="14285" max="14285" width="16" style="674" customWidth="1"/>
    <col min="14286" max="14286" width="16.140625" style="674" customWidth="1"/>
    <col min="14287" max="14288" width="14.28515625" style="674" customWidth="1"/>
    <col min="14289" max="14289" width="13.85546875" style="674" customWidth="1"/>
    <col min="14290" max="14290" width="13.5703125" style="674" customWidth="1"/>
    <col min="14291" max="14291" width="13.85546875" style="674" customWidth="1"/>
    <col min="14292" max="14293" width="16.140625" style="674" customWidth="1"/>
    <col min="14294" max="14294" width="11.5703125" style="674" customWidth="1"/>
    <col min="14295" max="14295" width="5.28515625" style="674" customWidth="1"/>
    <col min="14296" max="14296" width="18.140625" style="674" customWidth="1"/>
    <col min="14297" max="14297" width="16.85546875" style="674" customWidth="1"/>
    <col min="14298" max="14454" width="11.42578125" style="674" customWidth="1"/>
    <col min="14455" max="14455" width="15.140625" style="674" customWidth="1"/>
    <col min="14456" max="14456" width="60.42578125" style="674" customWidth="1"/>
    <col min="14457" max="14459" width="19.85546875" style="674" customWidth="1"/>
    <col min="14460" max="14460" width="23.5703125" style="674" customWidth="1"/>
    <col min="14461" max="14461" width="20.140625" style="674" customWidth="1"/>
    <col min="14462" max="14462" width="18.7109375" style="674" customWidth="1"/>
    <col min="14463" max="14463" width="14.140625" style="674" customWidth="1"/>
    <col min="14464" max="14464" width="11.5703125" style="674" bestFit="1" customWidth="1"/>
    <col min="14465" max="14519" width="11.42578125" style="674"/>
    <col min="14520" max="14520" width="2.7109375" style="674" customWidth="1"/>
    <col min="14521" max="14521" width="9.85546875" style="674" customWidth="1"/>
    <col min="14522" max="14522" width="54.140625" style="674" customWidth="1"/>
    <col min="14523" max="14523" width="15.7109375" style="674" customWidth="1"/>
    <col min="14524" max="14524" width="13.7109375" style="674" customWidth="1"/>
    <col min="14525" max="14525" width="15.140625" style="674" customWidth="1"/>
    <col min="14526" max="14526" width="14.7109375" style="674" customWidth="1"/>
    <col min="14527" max="14527" width="17.42578125" style="674" customWidth="1"/>
    <col min="14528" max="14528" width="15.140625" style="674" customWidth="1"/>
    <col min="14529" max="14529" width="11.85546875" style="674" customWidth="1"/>
    <col min="14530" max="14530" width="3.85546875" style="674" customWidth="1"/>
    <col min="14531" max="14531" width="19.5703125" style="674" customWidth="1"/>
    <col min="14532" max="14532" width="17.140625" style="674" customWidth="1"/>
    <col min="14533" max="14533" width="17.28515625" style="674" customWidth="1"/>
    <col min="14534" max="14534" width="19.140625" style="674" customWidth="1"/>
    <col min="14535" max="14535" width="17.7109375" style="674" customWidth="1"/>
    <col min="14536" max="14536" width="14.5703125" style="674" bestFit="1" customWidth="1"/>
    <col min="14537" max="14537" width="14.140625" style="674" customWidth="1"/>
    <col min="14538" max="14538" width="13.28515625" style="674" customWidth="1"/>
    <col min="14539" max="14539" width="14.42578125" style="674" customWidth="1"/>
    <col min="14540" max="14540" width="16.7109375" style="674" customWidth="1"/>
    <col min="14541" max="14541" width="16" style="674" customWidth="1"/>
    <col min="14542" max="14542" width="16.140625" style="674" customWidth="1"/>
    <col min="14543" max="14544" width="14.28515625" style="674" customWidth="1"/>
    <col min="14545" max="14545" width="13.85546875" style="674" customWidth="1"/>
    <col min="14546" max="14546" width="13.5703125" style="674" customWidth="1"/>
    <col min="14547" max="14547" width="13.85546875" style="674" customWidth="1"/>
    <col min="14548" max="14549" width="16.140625" style="674" customWidth="1"/>
    <col min="14550" max="14550" width="11.5703125" style="674" customWidth="1"/>
    <col min="14551" max="14551" width="5.28515625" style="674" customWidth="1"/>
    <col min="14552" max="14552" width="18.140625" style="674" customWidth="1"/>
    <col min="14553" max="14553" width="16.85546875" style="674" customWidth="1"/>
    <col min="14554" max="14710" width="11.42578125" style="674" customWidth="1"/>
    <col min="14711" max="14711" width="15.140625" style="674" customWidth="1"/>
    <col min="14712" max="14712" width="60.42578125" style="674" customWidth="1"/>
    <col min="14713" max="14715" width="19.85546875" style="674" customWidth="1"/>
    <col min="14716" max="14716" width="23.5703125" style="674" customWidth="1"/>
    <col min="14717" max="14717" width="20.140625" style="674" customWidth="1"/>
    <col min="14718" max="14718" width="18.7109375" style="674" customWidth="1"/>
    <col min="14719" max="14719" width="14.140625" style="674" customWidth="1"/>
    <col min="14720" max="14720" width="11.5703125" style="674" bestFit="1" customWidth="1"/>
    <col min="14721" max="14775" width="11.42578125" style="674"/>
    <col min="14776" max="14776" width="2.7109375" style="674" customWidth="1"/>
    <col min="14777" max="14777" width="9.85546875" style="674" customWidth="1"/>
    <col min="14778" max="14778" width="54.140625" style="674" customWidth="1"/>
    <col min="14779" max="14779" width="15.7109375" style="674" customWidth="1"/>
    <col min="14780" max="14780" width="13.7109375" style="674" customWidth="1"/>
    <col min="14781" max="14781" width="15.140625" style="674" customWidth="1"/>
    <col min="14782" max="14782" width="14.7109375" style="674" customWidth="1"/>
    <col min="14783" max="14783" width="17.42578125" style="674" customWidth="1"/>
    <col min="14784" max="14784" width="15.140625" style="674" customWidth="1"/>
    <col min="14785" max="14785" width="11.85546875" style="674" customWidth="1"/>
    <col min="14786" max="14786" width="3.85546875" style="674" customWidth="1"/>
    <col min="14787" max="14787" width="19.5703125" style="674" customWidth="1"/>
    <col min="14788" max="14788" width="17.140625" style="674" customWidth="1"/>
    <col min="14789" max="14789" width="17.28515625" style="674" customWidth="1"/>
    <col min="14790" max="14790" width="19.140625" style="674" customWidth="1"/>
    <col min="14791" max="14791" width="17.7109375" style="674" customWidth="1"/>
    <col min="14792" max="14792" width="14.5703125" style="674" bestFit="1" customWidth="1"/>
    <col min="14793" max="14793" width="14.140625" style="674" customWidth="1"/>
    <col min="14794" max="14794" width="13.28515625" style="674" customWidth="1"/>
    <col min="14795" max="14795" width="14.42578125" style="674" customWidth="1"/>
    <col min="14796" max="14796" width="16.7109375" style="674" customWidth="1"/>
    <col min="14797" max="14797" width="16" style="674" customWidth="1"/>
    <col min="14798" max="14798" width="16.140625" style="674" customWidth="1"/>
    <col min="14799" max="14800" width="14.28515625" style="674" customWidth="1"/>
    <col min="14801" max="14801" width="13.85546875" style="674" customWidth="1"/>
    <col min="14802" max="14802" width="13.5703125" style="674" customWidth="1"/>
    <col min="14803" max="14803" width="13.85546875" style="674" customWidth="1"/>
    <col min="14804" max="14805" width="16.140625" style="674" customWidth="1"/>
    <col min="14806" max="14806" width="11.5703125" style="674" customWidth="1"/>
    <col min="14807" max="14807" width="5.28515625" style="674" customWidth="1"/>
    <col min="14808" max="14808" width="18.140625" style="674" customWidth="1"/>
    <col min="14809" max="14809" width="16.85546875" style="674" customWidth="1"/>
    <col min="14810" max="14966" width="11.42578125" style="674" customWidth="1"/>
    <col min="14967" max="14967" width="15.140625" style="674" customWidth="1"/>
    <col min="14968" max="14968" width="60.42578125" style="674" customWidth="1"/>
    <col min="14969" max="14971" width="19.85546875" style="674" customWidth="1"/>
    <col min="14972" max="14972" width="23.5703125" style="674" customWidth="1"/>
    <col min="14973" max="14973" width="20.140625" style="674" customWidth="1"/>
    <col min="14974" max="14974" width="18.7109375" style="674" customWidth="1"/>
    <col min="14975" max="14975" width="14.140625" style="674" customWidth="1"/>
    <col min="14976" max="14976" width="11.5703125" style="674" bestFit="1" customWidth="1"/>
    <col min="14977" max="15031" width="11.42578125" style="674"/>
    <col min="15032" max="15032" width="2.7109375" style="674" customWidth="1"/>
    <col min="15033" max="15033" width="9.85546875" style="674" customWidth="1"/>
    <col min="15034" max="15034" width="54.140625" style="674" customWidth="1"/>
    <col min="15035" max="15035" width="15.7109375" style="674" customWidth="1"/>
    <col min="15036" max="15036" width="13.7109375" style="674" customWidth="1"/>
    <col min="15037" max="15037" width="15.140625" style="674" customWidth="1"/>
    <col min="15038" max="15038" width="14.7109375" style="674" customWidth="1"/>
    <col min="15039" max="15039" width="17.42578125" style="674" customWidth="1"/>
    <col min="15040" max="15040" width="15.140625" style="674" customWidth="1"/>
    <col min="15041" max="15041" width="11.85546875" style="674" customWidth="1"/>
    <col min="15042" max="15042" width="3.85546875" style="674" customWidth="1"/>
    <col min="15043" max="15043" width="19.5703125" style="674" customWidth="1"/>
    <col min="15044" max="15044" width="17.140625" style="674" customWidth="1"/>
    <col min="15045" max="15045" width="17.28515625" style="674" customWidth="1"/>
    <col min="15046" max="15046" width="19.140625" style="674" customWidth="1"/>
    <col min="15047" max="15047" width="17.7109375" style="674" customWidth="1"/>
    <col min="15048" max="15048" width="14.5703125" style="674" bestFit="1" customWidth="1"/>
    <col min="15049" max="15049" width="14.140625" style="674" customWidth="1"/>
    <col min="15050" max="15050" width="13.28515625" style="674" customWidth="1"/>
    <col min="15051" max="15051" width="14.42578125" style="674" customWidth="1"/>
    <col min="15052" max="15052" width="16.7109375" style="674" customWidth="1"/>
    <col min="15053" max="15053" width="16" style="674" customWidth="1"/>
    <col min="15054" max="15054" width="16.140625" style="674" customWidth="1"/>
    <col min="15055" max="15056" width="14.28515625" style="674" customWidth="1"/>
    <col min="15057" max="15057" width="13.85546875" style="674" customWidth="1"/>
    <col min="15058" max="15058" width="13.5703125" style="674" customWidth="1"/>
    <col min="15059" max="15059" width="13.85546875" style="674" customWidth="1"/>
    <col min="15060" max="15061" width="16.140625" style="674" customWidth="1"/>
    <col min="15062" max="15062" width="11.5703125" style="674" customWidth="1"/>
    <col min="15063" max="15063" width="5.28515625" style="674" customWidth="1"/>
    <col min="15064" max="15064" width="18.140625" style="674" customWidth="1"/>
    <col min="15065" max="15065" width="16.85546875" style="674" customWidth="1"/>
    <col min="15066" max="15222" width="11.42578125" style="674" customWidth="1"/>
    <col min="15223" max="15223" width="15.140625" style="674" customWidth="1"/>
    <col min="15224" max="15224" width="60.42578125" style="674" customWidth="1"/>
    <col min="15225" max="15227" width="19.85546875" style="674" customWidth="1"/>
    <col min="15228" max="15228" width="23.5703125" style="674" customWidth="1"/>
    <col min="15229" max="15229" width="20.140625" style="674" customWidth="1"/>
    <col min="15230" max="15230" width="18.7109375" style="674" customWidth="1"/>
    <col min="15231" max="15231" width="14.140625" style="674" customWidth="1"/>
    <col min="15232" max="15232" width="11.5703125" style="674" bestFit="1" customWidth="1"/>
    <col min="15233" max="15287" width="11.42578125" style="674"/>
    <col min="15288" max="15288" width="2.7109375" style="674" customWidth="1"/>
    <col min="15289" max="15289" width="9.85546875" style="674" customWidth="1"/>
    <col min="15290" max="15290" width="54.140625" style="674" customWidth="1"/>
    <col min="15291" max="15291" width="15.7109375" style="674" customWidth="1"/>
    <col min="15292" max="15292" width="13.7109375" style="674" customWidth="1"/>
    <col min="15293" max="15293" width="15.140625" style="674" customWidth="1"/>
    <col min="15294" max="15294" width="14.7109375" style="674" customWidth="1"/>
    <col min="15295" max="15295" width="17.42578125" style="674" customWidth="1"/>
    <col min="15296" max="15296" width="15.140625" style="674" customWidth="1"/>
    <col min="15297" max="15297" width="11.85546875" style="674" customWidth="1"/>
    <col min="15298" max="15298" width="3.85546875" style="674" customWidth="1"/>
    <col min="15299" max="15299" width="19.5703125" style="674" customWidth="1"/>
    <col min="15300" max="15300" width="17.140625" style="674" customWidth="1"/>
    <col min="15301" max="15301" width="17.28515625" style="674" customWidth="1"/>
    <col min="15302" max="15302" width="19.140625" style="674" customWidth="1"/>
    <col min="15303" max="15303" width="17.7109375" style="674" customWidth="1"/>
    <col min="15304" max="15304" width="14.5703125" style="674" bestFit="1" customWidth="1"/>
    <col min="15305" max="15305" width="14.140625" style="674" customWidth="1"/>
    <col min="15306" max="15306" width="13.28515625" style="674" customWidth="1"/>
    <col min="15307" max="15307" width="14.42578125" style="674" customWidth="1"/>
    <col min="15308" max="15308" width="16.7109375" style="674" customWidth="1"/>
    <col min="15309" max="15309" width="16" style="674" customWidth="1"/>
    <col min="15310" max="15310" width="16.140625" style="674" customWidth="1"/>
    <col min="15311" max="15312" width="14.28515625" style="674" customWidth="1"/>
    <col min="15313" max="15313" width="13.85546875" style="674" customWidth="1"/>
    <col min="15314" max="15314" width="13.5703125" style="674" customWidth="1"/>
    <col min="15315" max="15315" width="13.85546875" style="674" customWidth="1"/>
    <col min="15316" max="15317" width="16.140625" style="674" customWidth="1"/>
    <col min="15318" max="15318" width="11.5703125" style="674" customWidth="1"/>
    <col min="15319" max="15319" width="5.28515625" style="674" customWidth="1"/>
    <col min="15320" max="15320" width="18.140625" style="674" customWidth="1"/>
    <col min="15321" max="15321" width="16.85546875" style="674" customWidth="1"/>
    <col min="15322" max="15478" width="11.42578125" style="674" customWidth="1"/>
    <col min="15479" max="15479" width="15.140625" style="674" customWidth="1"/>
    <col min="15480" max="15480" width="60.42578125" style="674" customWidth="1"/>
    <col min="15481" max="15483" width="19.85546875" style="674" customWidth="1"/>
    <col min="15484" max="15484" width="23.5703125" style="674" customWidth="1"/>
    <col min="15485" max="15485" width="20.140625" style="674" customWidth="1"/>
    <col min="15486" max="15486" width="18.7109375" style="674" customWidth="1"/>
    <col min="15487" max="15487" width="14.140625" style="674" customWidth="1"/>
    <col min="15488" max="15488" width="11.5703125" style="674" bestFit="1" customWidth="1"/>
    <col min="15489" max="15543" width="11.42578125" style="674"/>
    <col min="15544" max="15544" width="2.7109375" style="674" customWidth="1"/>
    <col min="15545" max="15545" width="9.85546875" style="674" customWidth="1"/>
    <col min="15546" max="15546" width="54.140625" style="674" customWidth="1"/>
    <col min="15547" max="15547" width="15.7109375" style="674" customWidth="1"/>
    <col min="15548" max="15548" width="13.7109375" style="674" customWidth="1"/>
    <col min="15549" max="15549" width="15.140625" style="674" customWidth="1"/>
    <col min="15550" max="15550" width="14.7109375" style="674" customWidth="1"/>
    <col min="15551" max="15551" width="17.42578125" style="674" customWidth="1"/>
    <col min="15552" max="15552" width="15.140625" style="674" customWidth="1"/>
    <col min="15553" max="15553" width="11.85546875" style="674" customWidth="1"/>
    <col min="15554" max="15554" width="3.85546875" style="674" customWidth="1"/>
    <col min="15555" max="15555" width="19.5703125" style="674" customWidth="1"/>
    <col min="15556" max="15556" width="17.140625" style="674" customWidth="1"/>
    <col min="15557" max="15557" width="17.28515625" style="674" customWidth="1"/>
    <col min="15558" max="15558" width="19.140625" style="674" customWidth="1"/>
    <col min="15559" max="15559" width="17.7109375" style="674" customWidth="1"/>
    <col min="15560" max="15560" width="14.5703125" style="674" bestFit="1" customWidth="1"/>
    <col min="15561" max="15561" width="14.140625" style="674" customWidth="1"/>
    <col min="15562" max="15562" width="13.28515625" style="674" customWidth="1"/>
    <col min="15563" max="15563" width="14.42578125" style="674" customWidth="1"/>
    <col min="15564" max="15564" width="16.7109375" style="674" customWidth="1"/>
    <col min="15565" max="15565" width="16" style="674" customWidth="1"/>
    <col min="15566" max="15566" width="16.140625" style="674" customWidth="1"/>
    <col min="15567" max="15568" width="14.28515625" style="674" customWidth="1"/>
    <col min="15569" max="15569" width="13.85546875" style="674" customWidth="1"/>
    <col min="15570" max="15570" width="13.5703125" style="674" customWidth="1"/>
    <col min="15571" max="15571" width="13.85546875" style="674" customWidth="1"/>
    <col min="15572" max="15573" width="16.140625" style="674" customWidth="1"/>
    <col min="15574" max="15574" width="11.5703125" style="674" customWidth="1"/>
    <col min="15575" max="15575" width="5.28515625" style="674" customWidth="1"/>
    <col min="15576" max="15576" width="18.140625" style="674" customWidth="1"/>
    <col min="15577" max="15577" width="16.85546875" style="674" customWidth="1"/>
    <col min="15578" max="15734" width="11.42578125" style="674" customWidth="1"/>
    <col min="15735" max="15735" width="15.140625" style="674" customWidth="1"/>
    <col min="15736" max="15736" width="60.42578125" style="674" customWidth="1"/>
    <col min="15737" max="15739" width="19.85546875" style="674" customWidth="1"/>
    <col min="15740" max="15740" width="23.5703125" style="674" customWidth="1"/>
    <col min="15741" max="15741" width="20.140625" style="674" customWidth="1"/>
    <col min="15742" max="15742" width="18.7109375" style="674" customWidth="1"/>
    <col min="15743" max="15743" width="14.140625" style="674" customWidth="1"/>
    <col min="15744" max="15744" width="11.5703125" style="674" bestFit="1" customWidth="1"/>
    <col min="15745" max="15799" width="11.42578125" style="674"/>
    <col min="15800" max="15800" width="2.7109375" style="674" customWidth="1"/>
    <col min="15801" max="15801" width="9.85546875" style="674" customWidth="1"/>
    <col min="15802" max="15802" width="54.140625" style="674" customWidth="1"/>
    <col min="15803" max="15803" width="15.7109375" style="674" customWidth="1"/>
    <col min="15804" max="15804" width="13.7109375" style="674" customWidth="1"/>
    <col min="15805" max="15805" width="15.140625" style="674" customWidth="1"/>
    <col min="15806" max="15806" width="14.7109375" style="674" customWidth="1"/>
    <col min="15807" max="15807" width="17.42578125" style="674" customWidth="1"/>
    <col min="15808" max="15808" width="15.140625" style="674" customWidth="1"/>
    <col min="15809" max="15809" width="11.85546875" style="674" customWidth="1"/>
    <col min="15810" max="15810" width="3.85546875" style="674" customWidth="1"/>
    <col min="15811" max="15811" width="19.5703125" style="674" customWidth="1"/>
    <col min="15812" max="15812" width="17.140625" style="674" customWidth="1"/>
    <col min="15813" max="15813" width="17.28515625" style="674" customWidth="1"/>
    <col min="15814" max="15814" width="19.140625" style="674" customWidth="1"/>
    <col min="15815" max="15815" width="17.7109375" style="674" customWidth="1"/>
    <col min="15816" max="15816" width="14.5703125" style="674" bestFit="1" customWidth="1"/>
    <col min="15817" max="15817" width="14.140625" style="674" customWidth="1"/>
    <col min="15818" max="15818" width="13.28515625" style="674" customWidth="1"/>
    <col min="15819" max="15819" width="14.42578125" style="674" customWidth="1"/>
    <col min="15820" max="15820" width="16.7109375" style="674" customWidth="1"/>
    <col min="15821" max="15821" width="16" style="674" customWidth="1"/>
    <col min="15822" max="15822" width="16.140625" style="674" customWidth="1"/>
    <col min="15823" max="15824" width="14.28515625" style="674" customWidth="1"/>
    <col min="15825" max="15825" width="13.85546875" style="674" customWidth="1"/>
    <col min="15826" max="15826" width="13.5703125" style="674" customWidth="1"/>
    <col min="15827" max="15827" width="13.85546875" style="674" customWidth="1"/>
    <col min="15828" max="15829" width="16.140625" style="674" customWidth="1"/>
    <col min="15830" max="15830" width="11.5703125" style="674" customWidth="1"/>
    <col min="15831" max="15831" width="5.28515625" style="674" customWidth="1"/>
    <col min="15832" max="15832" width="18.140625" style="674" customWidth="1"/>
    <col min="15833" max="15833" width="16.85546875" style="674" customWidth="1"/>
    <col min="15834" max="15990" width="11.42578125" style="674" customWidth="1"/>
    <col min="15991" max="15991" width="15.140625" style="674" customWidth="1"/>
    <col min="15992" max="15992" width="60.42578125" style="674" customWidth="1"/>
    <col min="15993" max="15995" width="19.85546875" style="674" customWidth="1"/>
    <col min="15996" max="15996" width="23.5703125" style="674" customWidth="1"/>
    <col min="15997" max="15997" width="20.140625" style="674" customWidth="1"/>
    <col min="15998" max="15998" width="18.7109375" style="674" customWidth="1"/>
    <col min="15999" max="15999" width="14.140625" style="674" customWidth="1"/>
    <col min="16000" max="16000" width="11.5703125" style="674" bestFit="1" customWidth="1"/>
    <col min="16001" max="16055" width="11.42578125" style="674"/>
    <col min="16056" max="16056" width="2.7109375" style="674" customWidth="1"/>
    <col min="16057" max="16057" width="9.85546875" style="674" customWidth="1"/>
    <col min="16058" max="16058" width="54.140625" style="674" customWidth="1"/>
    <col min="16059" max="16059" width="15.7109375" style="674" customWidth="1"/>
    <col min="16060" max="16060" width="13.7109375" style="674" customWidth="1"/>
    <col min="16061" max="16061" width="15.140625" style="674" customWidth="1"/>
    <col min="16062" max="16062" width="14.7109375" style="674" customWidth="1"/>
    <col min="16063" max="16063" width="17.42578125" style="674" customWidth="1"/>
    <col min="16064" max="16064" width="15.140625" style="674" customWidth="1"/>
    <col min="16065" max="16065" width="11.85546875" style="674" customWidth="1"/>
    <col min="16066" max="16066" width="3.85546875" style="674" customWidth="1"/>
    <col min="16067" max="16067" width="19.5703125" style="674" customWidth="1"/>
    <col min="16068" max="16068" width="17.140625" style="674" customWidth="1"/>
    <col min="16069" max="16069" width="17.28515625" style="674" customWidth="1"/>
    <col min="16070" max="16070" width="19.140625" style="674" customWidth="1"/>
    <col min="16071" max="16071" width="17.7109375" style="674" customWidth="1"/>
    <col min="16072" max="16072" width="14.5703125" style="674" bestFit="1" customWidth="1"/>
    <col min="16073" max="16073" width="14.140625" style="674" customWidth="1"/>
    <col min="16074" max="16074" width="13.28515625" style="674" customWidth="1"/>
    <col min="16075" max="16075" width="14.42578125" style="674" customWidth="1"/>
    <col min="16076" max="16076" width="16.7109375" style="674" customWidth="1"/>
    <col min="16077" max="16077" width="16" style="674" customWidth="1"/>
    <col min="16078" max="16078" width="16.140625" style="674" customWidth="1"/>
    <col min="16079" max="16080" width="14.28515625" style="674" customWidth="1"/>
    <col min="16081" max="16081" width="13.85546875" style="674" customWidth="1"/>
    <col min="16082" max="16082" width="13.5703125" style="674" customWidth="1"/>
    <col min="16083" max="16083" width="13.85546875" style="674" customWidth="1"/>
    <col min="16084" max="16085" width="16.140625" style="674" customWidth="1"/>
    <col min="16086" max="16086" width="11.5703125" style="674" customWidth="1"/>
    <col min="16087" max="16087" width="5.28515625" style="674" customWidth="1"/>
    <col min="16088" max="16088" width="18.140625" style="674" customWidth="1"/>
    <col min="16089" max="16089" width="16.85546875" style="674" customWidth="1"/>
    <col min="16090" max="16246" width="11.42578125" style="674" customWidth="1"/>
    <col min="16247" max="16247" width="15.140625" style="674" customWidth="1"/>
    <col min="16248" max="16248" width="60.42578125" style="674" customWidth="1"/>
    <col min="16249" max="16251" width="19.85546875" style="674" customWidth="1"/>
    <col min="16252" max="16252" width="23.5703125" style="674" customWidth="1"/>
    <col min="16253" max="16253" width="20.140625" style="674" customWidth="1"/>
    <col min="16254" max="16254" width="18.7109375" style="674" customWidth="1"/>
    <col min="16255" max="16255" width="14.140625" style="674" customWidth="1"/>
    <col min="16256" max="16256" width="11.5703125" style="674" bestFit="1" customWidth="1"/>
    <col min="16257" max="16384" width="11.42578125" style="674"/>
  </cols>
  <sheetData>
    <row r="2" spans="1:11" ht="18" customHeight="1" x14ac:dyDescent="0.3">
      <c r="A2" s="1487" t="s">
        <v>148</v>
      </c>
      <c r="B2" s="1487"/>
      <c r="C2" s="1487"/>
      <c r="D2" s="1487"/>
      <c r="E2" s="1487"/>
      <c r="F2" s="1487"/>
      <c r="G2" s="1487"/>
      <c r="H2" s="1487"/>
      <c r="I2" s="1487"/>
    </row>
    <row r="3" spans="1:11" ht="15.75" customHeight="1" x14ac:dyDescent="0.25">
      <c r="A3" s="830"/>
      <c r="B3" s="831"/>
      <c r="C3" s="830"/>
      <c r="D3" s="832"/>
      <c r="E3" s="832"/>
      <c r="F3" s="830"/>
      <c r="G3" s="830"/>
      <c r="H3" s="830"/>
      <c r="I3" s="830"/>
    </row>
    <row r="4" spans="1:11" s="690" customFormat="1" ht="18" x14ac:dyDescent="0.25">
      <c r="A4" s="1488" t="s">
        <v>326</v>
      </c>
      <c r="B4" s="1488"/>
      <c r="C4" s="1488"/>
      <c r="D4" s="1488"/>
      <c r="E4" s="1488"/>
      <c r="F4" s="1488"/>
      <c r="G4" s="1488"/>
      <c r="H4" s="1488"/>
      <c r="I4" s="1488"/>
    </row>
    <row r="5" spans="1:11" s="690" customFormat="1" ht="18" x14ac:dyDescent="0.25">
      <c r="A5" s="1488" t="s">
        <v>407</v>
      </c>
      <c r="B5" s="1488"/>
      <c r="C5" s="1488"/>
      <c r="D5" s="1488"/>
      <c r="E5" s="1488"/>
      <c r="F5" s="1488"/>
      <c r="G5" s="1488"/>
      <c r="H5" s="1488"/>
      <c r="I5" s="1488"/>
    </row>
    <row r="6" spans="1:11" s="690" customFormat="1" ht="18" x14ac:dyDescent="0.25">
      <c r="A6" s="1489" t="s">
        <v>847</v>
      </c>
      <c r="B6" s="1490"/>
      <c r="C6" s="1490"/>
      <c r="D6" s="1490"/>
      <c r="E6" s="1490"/>
      <c r="F6" s="1490"/>
      <c r="G6" s="1490"/>
      <c r="H6" s="1490"/>
      <c r="I6" s="1490"/>
    </row>
    <row r="7" spans="1:11" s="690" customFormat="1" ht="18" x14ac:dyDescent="0.25">
      <c r="A7" s="1495" t="s">
        <v>152</v>
      </c>
      <c r="B7" s="1495"/>
      <c r="C7" s="1495"/>
      <c r="D7" s="1495"/>
      <c r="E7" s="1495"/>
      <c r="F7" s="1495"/>
      <c r="G7" s="1495"/>
      <c r="H7" s="1495"/>
      <c r="I7" s="1495"/>
    </row>
    <row r="8" spans="1:11" s="690" customFormat="1" x14ac:dyDescent="0.25">
      <c r="A8" s="612"/>
      <c r="B8" s="612"/>
      <c r="C8" s="612"/>
      <c r="D8" s="889"/>
      <c r="E8" s="889"/>
      <c r="F8" s="612"/>
      <c r="G8" s="612"/>
      <c r="H8" s="612"/>
      <c r="I8" s="612"/>
    </row>
    <row r="9" spans="1:11" s="690" customFormat="1" ht="29.25" customHeight="1" x14ac:dyDescent="0.25">
      <c r="A9" s="456"/>
      <c r="B9" s="1496" t="s">
        <v>346</v>
      </c>
      <c r="C9" s="1498" t="s">
        <v>347</v>
      </c>
      <c r="D9" s="1498"/>
      <c r="E9" s="1498"/>
      <c r="F9" s="1498"/>
      <c r="G9" s="1498"/>
      <c r="H9" s="1498"/>
      <c r="I9" s="1498"/>
    </row>
    <row r="10" spans="1:11" s="617" customFormat="1" ht="18" x14ac:dyDescent="0.25">
      <c r="A10" s="459"/>
      <c r="B10" s="1497"/>
      <c r="C10" s="1300" t="s">
        <v>348</v>
      </c>
      <c r="D10" s="1300" t="s">
        <v>349</v>
      </c>
      <c r="E10" s="1300" t="s">
        <v>350</v>
      </c>
      <c r="F10" s="1300" t="s">
        <v>34</v>
      </c>
      <c r="G10" s="1300" t="s">
        <v>153</v>
      </c>
      <c r="H10" s="1300" t="s">
        <v>351</v>
      </c>
      <c r="I10" s="1300" t="s">
        <v>352</v>
      </c>
    </row>
    <row r="11" spans="1:11" s="600" customFormat="1" ht="15.75" x14ac:dyDescent="0.25">
      <c r="A11" s="834"/>
      <c r="B11" s="835"/>
      <c r="C11" s="461"/>
      <c r="D11" s="462"/>
      <c r="E11" s="462"/>
      <c r="F11" s="461"/>
      <c r="G11" s="1313"/>
      <c r="H11" s="836"/>
      <c r="I11" s="836"/>
    </row>
    <row r="12" spans="1:11" s="686" customFormat="1" ht="22.5" customHeight="1" x14ac:dyDescent="0.25">
      <c r="A12" s="837"/>
      <c r="B12" s="838"/>
      <c r="C12" s="463"/>
      <c r="D12" s="464"/>
      <c r="E12" s="464"/>
      <c r="F12" s="463"/>
      <c r="G12" s="465"/>
      <c r="H12" s="839"/>
      <c r="I12" s="839"/>
    </row>
    <row r="13" spans="1:11" s="909" customFormat="1" ht="42.75" customHeight="1" x14ac:dyDescent="0.25">
      <c r="A13" s="870"/>
      <c r="B13" s="850" t="s">
        <v>408</v>
      </c>
      <c r="C13" s="568">
        <v>13377815</v>
      </c>
      <c r="D13" s="568">
        <v>2190000</v>
      </c>
      <c r="E13" s="568">
        <v>50000</v>
      </c>
      <c r="F13" s="568">
        <v>15517815</v>
      </c>
      <c r="G13" s="568">
        <v>10189676</v>
      </c>
      <c r="H13" s="568">
        <v>10176166</v>
      </c>
      <c r="I13" s="568">
        <v>5328139</v>
      </c>
    </row>
    <row r="14" spans="1:11" s="910" customFormat="1" ht="30" customHeight="1" x14ac:dyDescent="0.25">
      <c r="A14" s="870"/>
      <c r="B14" s="850" t="s">
        <v>409</v>
      </c>
      <c r="C14" s="568">
        <v>38843827</v>
      </c>
      <c r="D14" s="568">
        <v>2712365</v>
      </c>
      <c r="E14" s="568">
        <v>3136829</v>
      </c>
      <c r="F14" s="568">
        <v>38419363</v>
      </c>
      <c r="G14" s="568">
        <v>38419363</v>
      </c>
      <c r="H14" s="568">
        <v>38419363</v>
      </c>
      <c r="I14" s="568">
        <v>0</v>
      </c>
      <c r="J14" s="911"/>
      <c r="K14" s="911"/>
    </row>
    <row r="15" spans="1:11" s="910" customFormat="1" ht="30" customHeight="1" x14ac:dyDescent="0.25">
      <c r="A15" s="870"/>
      <c r="B15" s="850" t="s">
        <v>547</v>
      </c>
      <c r="C15" s="568">
        <v>53439136</v>
      </c>
      <c r="D15" s="568">
        <v>50379207</v>
      </c>
      <c r="E15" s="568">
        <v>57074716</v>
      </c>
      <c r="F15" s="568">
        <v>46743627</v>
      </c>
      <c r="G15" s="568">
        <v>16946494</v>
      </c>
      <c r="H15" s="568">
        <v>16946494</v>
      </c>
      <c r="I15" s="568">
        <v>29797133</v>
      </c>
      <c r="J15" s="911"/>
      <c r="K15" s="911"/>
    </row>
    <row r="16" spans="1:11" s="910" customFormat="1" ht="30" hidden="1" customHeight="1" x14ac:dyDescent="0.25">
      <c r="A16" s="871"/>
      <c r="B16" s="872" t="s">
        <v>549</v>
      </c>
      <c r="C16" s="569">
        <v>0</v>
      </c>
      <c r="D16" s="569">
        <v>0</v>
      </c>
      <c r="E16" s="569">
        <v>0</v>
      </c>
      <c r="F16" s="569">
        <v>0</v>
      </c>
      <c r="G16" s="569">
        <v>0</v>
      </c>
      <c r="H16" s="569">
        <v>0</v>
      </c>
      <c r="I16" s="569">
        <v>0</v>
      </c>
      <c r="J16" s="911"/>
      <c r="K16" s="911"/>
    </row>
    <row r="17" spans="1:11" s="475" customFormat="1" ht="43.5" customHeight="1" x14ac:dyDescent="0.25">
      <c r="A17" s="844"/>
      <c r="B17" s="845" t="s">
        <v>356</v>
      </c>
      <c r="C17" s="548">
        <v>105660778</v>
      </c>
      <c r="D17" s="548">
        <v>55281572</v>
      </c>
      <c r="E17" s="548">
        <v>60261545</v>
      </c>
      <c r="F17" s="467">
        <v>100680805</v>
      </c>
      <c r="G17" s="467">
        <v>65555533</v>
      </c>
      <c r="H17" s="467">
        <v>65542023</v>
      </c>
      <c r="I17" s="467">
        <v>35125272</v>
      </c>
      <c r="J17" s="477"/>
      <c r="K17" s="477"/>
    </row>
    <row r="18" spans="1:11" s="470" customFormat="1" ht="15.75" x14ac:dyDescent="0.25">
      <c r="A18" s="896"/>
      <c r="B18" s="897"/>
      <c r="C18" s="898"/>
      <c r="D18" s="898"/>
      <c r="E18" s="358"/>
      <c r="F18" s="898"/>
      <c r="G18" s="898"/>
      <c r="H18" s="898"/>
      <c r="I18" s="898"/>
    </row>
    <row r="19" spans="1:11" s="690" customFormat="1" ht="36" customHeight="1" x14ac:dyDescent="0.25">
      <c r="A19" s="456"/>
      <c r="B19" s="1496" t="s">
        <v>410</v>
      </c>
      <c r="C19" s="1498" t="s">
        <v>347</v>
      </c>
      <c r="D19" s="1498"/>
      <c r="E19" s="1498"/>
      <c r="F19" s="1498"/>
      <c r="G19" s="1498"/>
      <c r="H19" s="1498"/>
      <c r="I19" s="1498"/>
    </row>
    <row r="20" spans="1:11" s="617" customFormat="1" ht="18" x14ac:dyDescent="0.25">
      <c r="A20" s="459"/>
      <c r="B20" s="1497"/>
      <c r="C20" s="1300" t="s">
        <v>348</v>
      </c>
      <c r="D20" s="1300" t="s">
        <v>349</v>
      </c>
      <c r="E20" s="1300" t="s">
        <v>350</v>
      </c>
      <c r="F20" s="1300" t="s">
        <v>34</v>
      </c>
      <c r="G20" s="1300" t="s">
        <v>153</v>
      </c>
      <c r="H20" s="1300" t="s">
        <v>351</v>
      </c>
      <c r="I20" s="1300" t="s">
        <v>352</v>
      </c>
    </row>
    <row r="21" spans="1:11" s="600" customFormat="1" ht="15.75" x14ac:dyDescent="0.25">
      <c r="A21" s="834"/>
      <c r="B21" s="835"/>
      <c r="C21" s="461"/>
      <c r="D21" s="462"/>
      <c r="E21" s="462"/>
      <c r="F21" s="461"/>
      <c r="G21" s="1313"/>
      <c r="H21" s="836"/>
      <c r="I21" s="836"/>
    </row>
    <row r="22" spans="1:11" s="686" customFormat="1" ht="21.75" customHeight="1" x14ac:dyDescent="0.25">
      <c r="A22" s="840"/>
      <c r="B22" s="841" t="s">
        <v>411</v>
      </c>
      <c r="C22" s="538">
        <v>105660778</v>
      </c>
      <c r="D22" s="538">
        <v>55281572</v>
      </c>
      <c r="E22" s="538">
        <v>60261545</v>
      </c>
      <c r="F22" s="538">
        <v>100680805</v>
      </c>
      <c r="G22" s="538">
        <v>65555533</v>
      </c>
      <c r="H22" s="538">
        <v>65542023</v>
      </c>
      <c r="I22" s="538">
        <v>35125272</v>
      </c>
    </row>
    <row r="23" spans="1:11" s="686" customFormat="1" ht="21.75" customHeight="1" x14ac:dyDescent="0.25">
      <c r="A23" s="840"/>
      <c r="B23" s="841" t="s">
        <v>740</v>
      </c>
      <c r="C23" s="538">
        <v>0</v>
      </c>
      <c r="D23" s="538">
        <v>0</v>
      </c>
      <c r="E23" s="538">
        <v>0</v>
      </c>
      <c r="F23" s="538">
        <v>0</v>
      </c>
      <c r="G23" s="538">
        <v>0</v>
      </c>
      <c r="H23" s="538">
        <v>0</v>
      </c>
      <c r="I23" s="538">
        <v>0</v>
      </c>
    </row>
    <row r="24" spans="1:11" s="686" customFormat="1" ht="21.75" customHeight="1" x14ac:dyDescent="0.25">
      <c r="A24" s="840"/>
      <c r="B24" s="841" t="s">
        <v>741</v>
      </c>
      <c r="C24" s="538">
        <v>0</v>
      </c>
      <c r="D24" s="538">
        <v>0</v>
      </c>
      <c r="E24" s="538">
        <v>0</v>
      </c>
      <c r="F24" s="538">
        <v>0</v>
      </c>
      <c r="G24" s="538">
        <v>0</v>
      </c>
      <c r="H24" s="538">
        <v>0</v>
      </c>
      <c r="I24" s="538">
        <v>0</v>
      </c>
    </row>
    <row r="25" spans="1:11" s="686" customFormat="1" ht="21.75" customHeight="1" x14ac:dyDescent="0.25">
      <c r="A25" s="840"/>
      <c r="B25" s="841" t="s">
        <v>742</v>
      </c>
      <c r="C25" s="538">
        <v>0</v>
      </c>
      <c r="D25" s="538">
        <v>0</v>
      </c>
      <c r="E25" s="538">
        <v>0</v>
      </c>
      <c r="F25" s="538">
        <v>0</v>
      </c>
      <c r="G25" s="538">
        <v>0</v>
      </c>
      <c r="H25" s="538">
        <v>0</v>
      </c>
      <c r="I25" s="538">
        <v>0</v>
      </c>
    </row>
    <row r="26" spans="1:11" s="599" customFormat="1" ht="18" x14ac:dyDescent="0.25">
      <c r="A26" s="842"/>
      <c r="B26" s="843"/>
      <c r="C26" s="535"/>
      <c r="D26" s="535"/>
      <c r="E26" s="535"/>
      <c r="F26" s="535"/>
      <c r="G26" s="535"/>
      <c r="H26" s="535"/>
      <c r="I26" s="535"/>
    </row>
    <row r="27" spans="1:11" s="475" customFormat="1" ht="43.5" customHeight="1" x14ac:dyDescent="0.25">
      <c r="A27" s="844"/>
      <c r="B27" s="845" t="s">
        <v>356</v>
      </c>
      <c r="C27" s="467">
        <v>105660778</v>
      </c>
      <c r="D27" s="548">
        <v>55281572</v>
      </c>
      <c r="E27" s="548">
        <v>60261545</v>
      </c>
      <c r="F27" s="467">
        <v>100680805</v>
      </c>
      <c r="G27" s="467">
        <v>65555533</v>
      </c>
      <c r="H27" s="467">
        <v>65542023</v>
      </c>
      <c r="I27" s="467">
        <v>35125272</v>
      </c>
    </row>
    <row r="28" spans="1:11" s="470" customFormat="1" ht="15.75" x14ac:dyDescent="0.25">
      <c r="A28" s="896"/>
      <c r="B28" s="897"/>
      <c r="C28" s="898"/>
      <c r="D28" s="898"/>
      <c r="E28" s="358"/>
      <c r="F28" s="898"/>
      <c r="G28" s="898"/>
      <c r="H28" s="898"/>
      <c r="I28" s="129"/>
    </row>
    <row r="29" spans="1:11" s="690" customFormat="1" ht="36" customHeight="1" x14ac:dyDescent="0.25">
      <c r="A29" s="1499" t="s">
        <v>412</v>
      </c>
      <c r="B29" s="1496"/>
      <c r="C29" s="1498" t="s">
        <v>347</v>
      </c>
      <c r="D29" s="1498"/>
      <c r="E29" s="1498"/>
      <c r="F29" s="1498"/>
      <c r="G29" s="1498"/>
      <c r="H29" s="1498"/>
      <c r="I29" s="1498"/>
    </row>
    <row r="30" spans="1:11" s="617" customFormat="1" ht="18" x14ac:dyDescent="0.25">
      <c r="A30" s="1500"/>
      <c r="B30" s="1497"/>
      <c r="C30" s="1300" t="s">
        <v>348</v>
      </c>
      <c r="D30" s="1300" t="s">
        <v>349</v>
      </c>
      <c r="E30" s="1300" t="s">
        <v>350</v>
      </c>
      <c r="F30" s="1300" t="s">
        <v>34</v>
      </c>
      <c r="G30" s="1300" t="s">
        <v>153</v>
      </c>
      <c r="H30" s="1300" t="s">
        <v>351</v>
      </c>
      <c r="I30" s="1300" t="s">
        <v>352</v>
      </c>
    </row>
    <row r="31" spans="1:11" s="600" customFormat="1" ht="15.75" x14ac:dyDescent="0.25">
      <c r="A31" s="834"/>
      <c r="B31" s="835"/>
      <c r="C31" s="461"/>
      <c r="D31" s="462"/>
      <c r="E31" s="462"/>
      <c r="F31" s="461"/>
      <c r="G31" s="1313"/>
      <c r="H31" s="836"/>
      <c r="I31" s="836"/>
    </row>
    <row r="32" spans="1:11" s="686" customFormat="1" ht="48" customHeight="1" x14ac:dyDescent="0.25">
      <c r="A32" s="840"/>
      <c r="B32" s="841" t="s">
        <v>413</v>
      </c>
      <c r="C32" s="538">
        <v>105660778</v>
      </c>
      <c r="D32" s="538">
        <v>55281572</v>
      </c>
      <c r="E32" s="538">
        <v>60261545</v>
      </c>
      <c r="F32" s="538">
        <v>100680805</v>
      </c>
      <c r="G32" s="538">
        <v>65555533</v>
      </c>
      <c r="H32" s="538">
        <v>65542023</v>
      </c>
      <c r="I32" s="538">
        <v>35125272</v>
      </c>
    </row>
    <row r="33" spans="1:11" s="686" customFormat="1" ht="38.25" customHeight="1" x14ac:dyDescent="0.25">
      <c r="A33" s="840"/>
      <c r="B33" s="841" t="s">
        <v>743</v>
      </c>
      <c r="C33" s="538">
        <v>0</v>
      </c>
      <c r="D33" s="538">
        <v>0</v>
      </c>
      <c r="E33" s="538">
        <v>0</v>
      </c>
      <c r="F33" s="538">
        <v>0</v>
      </c>
      <c r="G33" s="538">
        <v>0</v>
      </c>
      <c r="H33" s="538">
        <v>0</v>
      </c>
      <c r="I33" s="538">
        <v>0</v>
      </c>
    </row>
    <row r="34" spans="1:11" s="686" customFormat="1" ht="48" customHeight="1" x14ac:dyDescent="0.25">
      <c r="A34" s="840"/>
      <c r="B34" s="841" t="s">
        <v>744</v>
      </c>
      <c r="C34" s="538">
        <v>0</v>
      </c>
      <c r="D34" s="538">
        <v>0</v>
      </c>
      <c r="E34" s="538">
        <v>0</v>
      </c>
      <c r="F34" s="538">
        <v>0</v>
      </c>
      <c r="G34" s="538">
        <v>0</v>
      </c>
      <c r="H34" s="538">
        <v>0</v>
      </c>
      <c r="I34" s="538">
        <v>0</v>
      </c>
    </row>
    <row r="35" spans="1:11" s="686" customFormat="1" ht="48" customHeight="1" x14ac:dyDescent="0.25">
      <c r="A35" s="840"/>
      <c r="B35" s="841" t="s">
        <v>745</v>
      </c>
      <c r="C35" s="538">
        <v>0</v>
      </c>
      <c r="D35" s="538">
        <v>0</v>
      </c>
      <c r="E35" s="538">
        <v>0</v>
      </c>
      <c r="F35" s="538">
        <v>0</v>
      </c>
      <c r="G35" s="538">
        <v>0</v>
      </c>
      <c r="H35" s="538">
        <v>0</v>
      </c>
      <c r="I35" s="538">
        <v>0</v>
      </c>
    </row>
    <row r="36" spans="1:11" s="686" customFormat="1" ht="57" customHeight="1" x14ac:dyDescent="0.25">
      <c r="A36" s="840"/>
      <c r="B36" s="841" t="s">
        <v>746</v>
      </c>
      <c r="C36" s="538">
        <v>0</v>
      </c>
      <c r="D36" s="538">
        <v>0</v>
      </c>
      <c r="E36" s="538">
        <v>0</v>
      </c>
      <c r="F36" s="538">
        <v>0</v>
      </c>
      <c r="G36" s="538">
        <v>0</v>
      </c>
      <c r="H36" s="538">
        <v>0</v>
      </c>
      <c r="I36" s="538">
        <v>0</v>
      </c>
    </row>
    <row r="37" spans="1:11" s="686" customFormat="1" ht="57" customHeight="1" x14ac:dyDescent="0.25">
      <c r="A37" s="840"/>
      <c r="B37" s="841" t="s">
        <v>747</v>
      </c>
      <c r="C37" s="538">
        <v>0</v>
      </c>
      <c r="D37" s="538">
        <v>0</v>
      </c>
      <c r="E37" s="538">
        <v>0</v>
      </c>
      <c r="F37" s="538">
        <v>0</v>
      </c>
      <c r="G37" s="538">
        <v>0</v>
      </c>
      <c r="H37" s="538">
        <v>0</v>
      </c>
      <c r="I37" s="538">
        <v>0</v>
      </c>
    </row>
    <row r="38" spans="1:11" s="686" customFormat="1" ht="48" customHeight="1" x14ac:dyDescent="0.25">
      <c r="A38" s="840"/>
      <c r="B38" s="841" t="s">
        <v>748</v>
      </c>
      <c r="C38" s="538">
        <v>0</v>
      </c>
      <c r="D38" s="538">
        <v>0</v>
      </c>
      <c r="E38" s="538">
        <v>0</v>
      </c>
      <c r="F38" s="538">
        <v>0</v>
      </c>
      <c r="G38" s="538">
        <v>0</v>
      </c>
      <c r="H38" s="538">
        <v>0</v>
      </c>
      <c r="I38" s="538">
        <v>0</v>
      </c>
    </row>
    <row r="39" spans="1:11" s="599" customFormat="1" ht="18" x14ac:dyDescent="0.25">
      <c r="A39" s="842"/>
      <c r="B39" s="843"/>
      <c r="C39" s="535"/>
      <c r="D39" s="535"/>
      <c r="E39" s="535"/>
      <c r="F39" s="535"/>
      <c r="G39" s="535"/>
      <c r="H39" s="535"/>
      <c r="I39" s="535"/>
    </row>
    <row r="40" spans="1:11" s="475" customFormat="1" ht="43.5" customHeight="1" x14ac:dyDescent="0.25">
      <c r="A40" s="844"/>
      <c r="B40" s="845" t="s">
        <v>356</v>
      </c>
      <c r="C40" s="467">
        <v>105660778</v>
      </c>
      <c r="D40" s="548">
        <v>55281572</v>
      </c>
      <c r="E40" s="548">
        <v>60261545</v>
      </c>
      <c r="F40" s="467">
        <v>100680805</v>
      </c>
      <c r="G40" s="467">
        <v>65555533</v>
      </c>
      <c r="H40" s="467">
        <v>65542023</v>
      </c>
      <c r="I40" s="467">
        <v>35125272</v>
      </c>
    </row>
    <row r="42" spans="1:11" s="470" customFormat="1" ht="15.75" x14ac:dyDescent="0.25">
      <c r="A42" s="896"/>
      <c r="B42" s="897"/>
      <c r="C42" s="898"/>
      <c r="D42" s="898"/>
      <c r="E42" s="358"/>
      <c r="F42" s="898"/>
      <c r="G42" s="898"/>
      <c r="H42" s="898"/>
      <c r="I42" s="129"/>
    </row>
    <row r="43" spans="1:11" s="475" customFormat="1" ht="15.75" x14ac:dyDescent="0.25">
      <c r="A43" s="803"/>
      <c r="B43" s="1277"/>
      <c r="C43" s="791"/>
      <c r="D43" s="477"/>
      <c r="E43" s="477"/>
      <c r="G43" s="475" t="e">
        <v>#REF!</v>
      </c>
      <c r="I43" s="801"/>
      <c r="J43" s="477"/>
      <c r="K43" s="477"/>
    </row>
    <row r="44" spans="1:11" s="631" customFormat="1" ht="15.75" x14ac:dyDescent="0.25">
      <c r="B44" s="899"/>
      <c r="C44" s="598"/>
      <c r="D44" s="846"/>
      <c r="E44" s="846"/>
      <c r="J44" s="846"/>
      <c r="K44" s="846"/>
    </row>
    <row r="45" spans="1:11" s="631" customFormat="1" ht="15.75" x14ac:dyDescent="0.25">
      <c r="B45" s="899"/>
      <c r="C45" s="598"/>
      <c r="D45" s="846"/>
      <c r="E45" s="846"/>
      <c r="J45" s="846"/>
      <c r="K45" s="846"/>
    </row>
    <row r="46" spans="1:11" s="631" customFormat="1" ht="15.75" x14ac:dyDescent="0.25">
      <c r="B46" s="899"/>
      <c r="C46" s="598"/>
      <c r="D46" s="846"/>
      <c r="E46" s="846"/>
      <c r="J46" s="846"/>
      <c r="K46" s="846"/>
    </row>
    <row r="47" spans="1:11" s="631" customFormat="1" ht="15.75" x14ac:dyDescent="0.25">
      <c r="B47" s="899"/>
      <c r="C47" s="598"/>
      <c r="D47" s="846"/>
      <c r="E47" s="846"/>
      <c r="J47" s="846"/>
      <c r="K47" s="846"/>
    </row>
    <row r="48" spans="1:11" s="631" customFormat="1" ht="15.75" x14ac:dyDescent="0.25">
      <c r="B48" s="899"/>
      <c r="C48" s="598"/>
      <c r="D48" s="846"/>
      <c r="E48" s="846"/>
      <c r="J48" s="846"/>
      <c r="K48" s="846"/>
    </row>
    <row r="49" spans="1:11" s="631" customFormat="1" ht="15.75" x14ac:dyDescent="0.25">
      <c r="B49" s="899"/>
      <c r="C49" s="598"/>
      <c r="D49" s="846"/>
      <c r="E49" s="846"/>
      <c r="J49" s="846"/>
      <c r="K49" s="846"/>
    </row>
    <row r="50" spans="1:11" s="631" customFormat="1" ht="15.75" x14ac:dyDescent="0.25">
      <c r="B50" s="899"/>
      <c r="C50" s="598"/>
      <c r="D50" s="846"/>
      <c r="E50" s="846"/>
      <c r="F50" s="846"/>
      <c r="G50" s="598"/>
      <c r="H50" s="846"/>
      <c r="J50" s="846"/>
      <c r="K50" s="846"/>
    </row>
    <row r="51" spans="1:11" s="631" customFormat="1" ht="15.75" x14ac:dyDescent="0.25">
      <c r="B51" s="899"/>
      <c r="C51" s="598"/>
      <c r="E51" s="846"/>
      <c r="F51" s="846"/>
      <c r="G51" s="598"/>
      <c r="H51" s="846"/>
      <c r="J51" s="846"/>
      <c r="K51" s="846"/>
    </row>
    <row r="52" spans="1:11" s="631" customFormat="1" ht="15.75" x14ac:dyDescent="0.25">
      <c r="A52" s="688"/>
      <c r="B52" s="619"/>
      <c r="C52" s="688"/>
      <c r="D52" s="469"/>
      <c r="E52" s="846"/>
      <c r="F52" s="593"/>
      <c r="G52" s="593"/>
      <c r="H52" s="593"/>
      <c r="I52" s="681"/>
      <c r="J52" s="846"/>
      <c r="K52" s="846"/>
    </row>
    <row r="53" spans="1:11" s="631" customFormat="1" ht="15.75" x14ac:dyDescent="0.25">
      <c r="A53" s="632"/>
      <c r="B53" s="640"/>
      <c r="C53" s="632"/>
      <c r="D53" s="469"/>
      <c r="E53" s="812"/>
      <c r="F53" s="694"/>
      <c r="G53" s="694"/>
      <c r="H53" s="900"/>
      <c r="I53" s="681"/>
      <c r="J53" s="846"/>
      <c r="K53" s="846"/>
    </row>
    <row r="54" spans="1:11" s="631" customFormat="1" ht="15.75" x14ac:dyDescent="0.25">
      <c r="A54" s="632"/>
      <c r="B54" s="606"/>
      <c r="C54" s="632"/>
      <c r="D54" s="470"/>
      <c r="E54" s="846"/>
      <c r="F54" s="632"/>
      <c r="G54" s="632"/>
      <c r="H54" s="900"/>
      <c r="I54" s="632"/>
      <c r="J54" s="846"/>
      <c r="K54" s="846"/>
    </row>
    <row r="55" spans="1:11" s="631" customFormat="1" ht="15.75" x14ac:dyDescent="0.25">
      <c r="A55" s="632"/>
      <c r="B55" s="606"/>
      <c r="C55" s="632"/>
      <c r="D55" s="812"/>
      <c r="E55" s="642"/>
      <c r="F55" s="632"/>
      <c r="G55" s="632"/>
      <c r="H55" s="632"/>
      <c r="I55" s="632"/>
      <c r="J55" s="846"/>
      <c r="K55" s="846"/>
    </row>
    <row r="56" spans="1:11" s="631" customFormat="1" ht="15.75" x14ac:dyDescent="0.25">
      <c r="A56" s="632"/>
      <c r="B56" s="640"/>
      <c r="C56" s="632"/>
      <c r="D56" s="901"/>
      <c r="E56" s="642"/>
      <c r="F56" s="632"/>
      <c r="G56" s="632"/>
      <c r="H56" s="632"/>
      <c r="I56" s="632"/>
      <c r="J56" s="846"/>
      <c r="K56" s="846"/>
    </row>
    <row r="57" spans="1:11" s="631" customFormat="1" ht="15.75" x14ac:dyDescent="0.25">
      <c r="A57" s="632"/>
      <c r="B57" s="606"/>
      <c r="C57" s="632"/>
      <c r="D57" s="642"/>
      <c r="E57" s="642"/>
      <c r="F57" s="632"/>
      <c r="G57" s="632"/>
      <c r="H57" s="632"/>
      <c r="I57" s="632"/>
    </row>
    <row r="58" spans="1:11" s="631" customFormat="1" ht="15.75" x14ac:dyDescent="0.25">
      <c r="A58" s="632"/>
      <c r="B58" s="606"/>
      <c r="C58" s="632"/>
      <c r="D58" s="703"/>
      <c r="E58" s="642"/>
      <c r="F58" s="694"/>
      <c r="G58" s="694"/>
      <c r="H58" s="694"/>
      <c r="I58" s="632"/>
    </row>
    <row r="59" spans="1:11" s="631" customFormat="1" ht="15.75" x14ac:dyDescent="0.25">
      <c r="A59" s="632"/>
      <c r="B59" s="638"/>
      <c r="C59" s="632"/>
      <c r="D59" s="812"/>
      <c r="E59" s="812"/>
      <c r="F59" s="694"/>
      <c r="G59" s="694"/>
      <c r="H59" s="694"/>
      <c r="I59" s="632"/>
    </row>
    <row r="60" spans="1:11" s="902" customFormat="1" ht="15.75" x14ac:dyDescent="0.25">
      <c r="A60" s="729"/>
      <c r="B60" s="700"/>
      <c r="C60" s="729"/>
      <c r="D60" s="648"/>
      <c r="E60" s="630"/>
      <c r="F60" s="729"/>
      <c r="G60" s="729"/>
      <c r="H60" s="729"/>
      <c r="I60" s="729"/>
    </row>
    <row r="61" spans="1:11" s="902" customFormat="1" ht="15.75" x14ac:dyDescent="0.25">
      <c r="B61" s="903"/>
      <c r="D61" s="904"/>
      <c r="E61" s="905"/>
      <c r="F61" s="906"/>
    </row>
    <row r="62" spans="1:11" s="902" customFormat="1" ht="15.75" x14ac:dyDescent="0.25">
      <c r="B62" s="903"/>
      <c r="D62" s="881"/>
      <c r="E62" s="881"/>
      <c r="F62" s="906"/>
    </row>
    <row r="63" spans="1:11" s="902" customFormat="1" ht="15.75" x14ac:dyDescent="0.25">
      <c r="B63" s="903"/>
      <c r="D63" s="791"/>
      <c r="E63" s="879"/>
      <c r="F63" s="791"/>
      <c r="G63" s="791"/>
      <c r="H63" s="791"/>
    </row>
    <row r="64" spans="1:11" s="902" customFormat="1" ht="15.75" x14ac:dyDescent="0.25">
      <c r="B64" s="903"/>
      <c r="D64" s="791"/>
      <c r="E64" s="880"/>
      <c r="F64" s="791"/>
      <c r="G64" s="791"/>
      <c r="H64" s="791"/>
    </row>
    <row r="65" spans="2:8" s="902" customFormat="1" ht="15.75" x14ac:dyDescent="0.25">
      <c r="B65" s="903"/>
      <c r="D65" s="881"/>
      <c r="E65" s="881"/>
      <c r="F65" s="881"/>
      <c r="G65" s="879"/>
      <c r="H65" s="881"/>
    </row>
    <row r="66" spans="2:8" s="902" customFormat="1" ht="15.75" x14ac:dyDescent="0.25">
      <c r="B66" s="903"/>
      <c r="D66" s="881"/>
      <c r="E66" s="881"/>
      <c r="F66" s="881"/>
      <c r="G66" s="879"/>
      <c r="H66" s="881"/>
    </row>
    <row r="67" spans="2:8" s="902" customFormat="1" ht="15.75" x14ac:dyDescent="0.25">
      <c r="B67" s="903"/>
      <c r="D67" s="881"/>
      <c r="E67" s="881"/>
      <c r="F67" s="881"/>
      <c r="G67" s="879"/>
      <c r="H67" s="881"/>
    </row>
    <row r="68" spans="2:8" s="902" customFormat="1" ht="15.75" x14ac:dyDescent="0.25">
      <c r="B68" s="903"/>
      <c r="D68" s="881"/>
      <c r="E68" s="881"/>
      <c r="F68" s="881"/>
      <c r="G68" s="879"/>
      <c r="H68" s="881"/>
    </row>
    <row r="69" spans="2:8" s="902" customFormat="1" ht="15.75" x14ac:dyDescent="0.25">
      <c r="B69" s="903"/>
      <c r="D69" s="881"/>
      <c r="E69" s="881"/>
      <c r="F69" s="881"/>
      <c r="G69" s="879"/>
      <c r="H69" s="881"/>
    </row>
    <row r="70" spans="2:8" s="902" customFormat="1" ht="15.75" x14ac:dyDescent="0.25">
      <c r="B70" s="903"/>
      <c r="D70" s="881"/>
      <c r="E70" s="881"/>
      <c r="F70" s="906"/>
    </row>
    <row r="71" spans="2:8" s="902" customFormat="1" ht="15.75" x14ac:dyDescent="0.25">
      <c r="B71" s="903"/>
      <c r="D71" s="881"/>
      <c r="E71" s="881"/>
      <c r="F71" s="906"/>
    </row>
    <row r="72" spans="2:8" s="902" customFormat="1" ht="15.75" x14ac:dyDescent="0.25">
      <c r="B72" s="903"/>
      <c r="D72" s="881"/>
      <c r="E72" s="881"/>
      <c r="F72" s="906"/>
    </row>
    <row r="73" spans="2:8" s="902" customFormat="1" ht="15.75" x14ac:dyDescent="0.25">
      <c r="B73" s="903"/>
      <c r="D73" s="881"/>
      <c r="E73" s="881"/>
      <c r="F73" s="906"/>
    </row>
    <row r="74" spans="2:8" s="902" customFormat="1" ht="15.75" x14ac:dyDescent="0.25">
      <c r="B74" s="903"/>
      <c r="D74" s="881"/>
      <c r="E74" s="881"/>
      <c r="F74" s="906"/>
    </row>
    <row r="75" spans="2:8" s="902" customFormat="1" ht="15.75" x14ac:dyDescent="0.25">
      <c r="B75" s="903"/>
      <c r="D75" s="881"/>
      <c r="E75" s="881"/>
      <c r="F75" s="906"/>
    </row>
    <row r="76" spans="2:8" s="902" customFormat="1" ht="15.75" x14ac:dyDescent="0.25">
      <c r="B76" s="903"/>
      <c r="D76" s="881"/>
      <c r="E76" s="881"/>
      <c r="F76" s="906"/>
    </row>
    <row r="77" spans="2:8" x14ac:dyDescent="0.25">
      <c r="F77" s="907"/>
    </row>
    <row r="78" spans="2:8" x14ac:dyDescent="0.25">
      <c r="F78" s="907"/>
    </row>
    <row r="79" spans="2:8" x14ac:dyDescent="0.25">
      <c r="F79" s="907"/>
    </row>
    <row r="80" spans="2:8" x14ac:dyDescent="0.25">
      <c r="F80" s="907"/>
    </row>
    <row r="81" spans="1:9" x14ac:dyDescent="0.25">
      <c r="F81" s="907"/>
    </row>
    <row r="82" spans="1:9" x14ac:dyDescent="0.25">
      <c r="F82" s="907"/>
    </row>
    <row r="83" spans="1:9" x14ac:dyDescent="0.25">
      <c r="F83" s="907"/>
    </row>
    <row r="84" spans="1:9" x14ac:dyDescent="0.25">
      <c r="F84" s="907"/>
    </row>
    <row r="85" spans="1:9" s="908" customFormat="1" x14ac:dyDescent="0.25">
      <c r="A85" s="674"/>
      <c r="B85" s="601"/>
      <c r="C85" s="674"/>
      <c r="D85" s="603"/>
      <c r="E85" s="603"/>
      <c r="F85" s="907"/>
      <c r="G85" s="674"/>
      <c r="H85" s="674"/>
      <c r="I85" s="674"/>
    </row>
    <row r="86" spans="1:9" s="908" customFormat="1" x14ac:dyDescent="0.25">
      <c r="A86" s="674"/>
      <c r="B86" s="601"/>
      <c r="C86" s="674"/>
      <c r="D86" s="603"/>
      <c r="E86" s="603"/>
      <c r="F86" s="907"/>
      <c r="G86" s="674"/>
      <c r="H86" s="674"/>
      <c r="I86" s="674"/>
    </row>
    <row r="87" spans="1:9" s="908" customFormat="1" x14ac:dyDescent="0.25">
      <c r="A87" s="674"/>
      <c r="B87" s="601"/>
      <c r="C87" s="674"/>
      <c r="D87" s="603"/>
      <c r="E87" s="603"/>
      <c r="F87" s="907"/>
      <c r="G87" s="674"/>
      <c r="H87" s="674"/>
      <c r="I87" s="674"/>
    </row>
    <row r="88" spans="1:9" s="908" customFormat="1" x14ac:dyDescent="0.25">
      <c r="A88" s="674"/>
      <c r="B88" s="601"/>
      <c r="C88" s="674"/>
      <c r="D88" s="603"/>
      <c r="E88" s="603"/>
      <c r="F88" s="907"/>
      <c r="G88" s="674"/>
      <c r="H88" s="674"/>
      <c r="I88" s="674"/>
    </row>
    <row r="89" spans="1:9" s="908" customFormat="1" x14ac:dyDescent="0.25">
      <c r="A89" s="674"/>
      <c r="B89" s="601"/>
      <c r="C89" s="674"/>
      <c r="D89" s="603"/>
      <c r="E89" s="603"/>
      <c r="F89" s="907"/>
      <c r="G89" s="674"/>
      <c r="H89" s="674"/>
      <c r="I89" s="674"/>
    </row>
    <row r="90" spans="1:9" s="908" customFormat="1" x14ac:dyDescent="0.25">
      <c r="A90" s="674"/>
      <c r="B90" s="601"/>
      <c r="C90" s="674"/>
      <c r="D90" s="603"/>
      <c r="E90" s="603"/>
      <c r="F90" s="907"/>
      <c r="G90" s="674"/>
      <c r="H90" s="674"/>
      <c r="I90" s="674"/>
    </row>
    <row r="91" spans="1:9" s="908" customFormat="1" x14ac:dyDescent="0.25">
      <c r="A91" s="674"/>
      <c r="B91" s="601"/>
      <c r="C91" s="674"/>
      <c r="D91" s="603"/>
      <c r="E91" s="603"/>
      <c r="F91" s="907"/>
      <c r="G91" s="674"/>
      <c r="H91" s="674"/>
      <c r="I91" s="674"/>
    </row>
    <row r="92" spans="1:9" s="908" customFormat="1" x14ac:dyDescent="0.25">
      <c r="A92" s="674"/>
      <c r="B92" s="601"/>
      <c r="C92" s="674"/>
      <c r="D92" s="603"/>
      <c r="E92" s="603"/>
      <c r="F92" s="907"/>
      <c r="G92" s="674"/>
      <c r="H92" s="674"/>
      <c r="I92" s="674"/>
    </row>
    <row r="93" spans="1:9" s="908" customFormat="1" x14ac:dyDescent="0.25">
      <c r="A93" s="674"/>
      <c r="B93" s="601"/>
      <c r="C93" s="674"/>
      <c r="D93" s="603"/>
      <c r="E93" s="603"/>
      <c r="F93" s="907"/>
      <c r="G93" s="674"/>
      <c r="H93" s="674"/>
      <c r="I93" s="674"/>
    </row>
    <row r="94" spans="1:9" s="908" customFormat="1" x14ac:dyDescent="0.25">
      <c r="A94" s="674"/>
      <c r="B94" s="601"/>
      <c r="C94" s="674"/>
      <c r="D94" s="603"/>
      <c r="E94" s="603"/>
      <c r="F94" s="907"/>
      <c r="G94" s="674"/>
      <c r="H94" s="674"/>
      <c r="I94" s="674"/>
    </row>
    <row r="95" spans="1:9" s="908" customFormat="1" x14ac:dyDescent="0.25">
      <c r="A95" s="674"/>
      <c r="B95" s="601"/>
      <c r="C95" s="674"/>
      <c r="D95" s="603"/>
      <c r="E95" s="603"/>
      <c r="F95" s="907"/>
      <c r="G95" s="674"/>
      <c r="H95" s="674"/>
      <c r="I95" s="674"/>
    </row>
    <row r="96" spans="1:9" s="908" customFormat="1" x14ac:dyDescent="0.25">
      <c r="A96" s="674"/>
      <c r="B96" s="601"/>
      <c r="C96" s="674"/>
      <c r="D96" s="603"/>
      <c r="E96" s="603"/>
      <c r="F96" s="907"/>
      <c r="G96" s="674"/>
      <c r="H96" s="674"/>
      <c r="I96" s="674"/>
    </row>
    <row r="97" spans="1:9" s="908" customFormat="1" x14ac:dyDescent="0.25">
      <c r="A97" s="674"/>
      <c r="B97" s="601"/>
      <c r="C97" s="674"/>
      <c r="D97" s="603"/>
      <c r="E97" s="603"/>
      <c r="F97" s="907"/>
      <c r="G97" s="674"/>
      <c r="H97" s="674"/>
      <c r="I97" s="674"/>
    </row>
    <row r="98" spans="1:9" s="908" customFormat="1" x14ac:dyDescent="0.25">
      <c r="A98" s="674"/>
      <c r="B98" s="601"/>
      <c r="C98" s="674"/>
      <c r="D98" s="603"/>
      <c r="E98" s="603"/>
      <c r="F98" s="907"/>
      <c r="G98" s="674"/>
      <c r="H98" s="674"/>
      <c r="I98" s="674"/>
    </row>
    <row r="99" spans="1:9" s="908" customFormat="1" x14ac:dyDescent="0.25">
      <c r="A99" s="674"/>
      <c r="B99" s="601"/>
      <c r="C99" s="674"/>
      <c r="D99" s="603"/>
      <c r="E99" s="603"/>
      <c r="F99" s="907"/>
      <c r="G99" s="674"/>
      <c r="H99" s="674"/>
      <c r="I99" s="674"/>
    </row>
    <row r="100" spans="1:9" s="908" customFormat="1" x14ac:dyDescent="0.25">
      <c r="A100" s="674"/>
      <c r="B100" s="601"/>
      <c r="C100" s="674"/>
      <c r="D100" s="603"/>
      <c r="E100" s="603"/>
      <c r="F100" s="907"/>
      <c r="G100" s="674"/>
      <c r="H100" s="674"/>
      <c r="I100" s="674"/>
    </row>
    <row r="101" spans="1:9" s="908" customFormat="1" x14ac:dyDescent="0.25">
      <c r="A101" s="674"/>
      <c r="B101" s="601"/>
      <c r="C101" s="674"/>
      <c r="D101" s="603"/>
      <c r="E101" s="603"/>
      <c r="F101" s="907"/>
      <c r="G101" s="674"/>
      <c r="H101" s="674"/>
      <c r="I101" s="674"/>
    </row>
    <row r="102" spans="1:9" s="908" customFormat="1" x14ac:dyDescent="0.25">
      <c r="A102" s="674"/>
      <c r="B102" s="601"/>
      <c r="C102" s="674"/>
      <c r="D102" s="603"/>
      <c r="E102" s="603"/>
      <c r="F102" s="907"/>
      <c r="G102" s="674"/>
      <c r="H102" s="674"/>
      <c r="I102" s="674"/>
    </row>
    <row r="103" spans="1:9" s="908" customFormat="1" x14ac:dyDescent="0.25">
      <c r="A103" s="674"/>
      <c r="B103" s="601"/>
      <c r="C103" s="674"/>
      <c r="D103" s="603"/>
      <c r="E103" s="603"/>
      <c r="F103" s="907"/>
      <c r="G103" s="674"/>
      <c r="H103" s="674"/>
      <c r="I103" s="674"/>
    </row>
    <row r="104" spans="1:9" s="908" customFormat="1" x14ac:dyDescent="0.25">
      <c r="A104" s="674"/>
      <c r="B104" s="601"/>
      <c r="C104" s="674"/>
      <c r="D104" s="603"/>
      <c r="E104" s="603"/>
      <c r="F104" s="907"/>
      <c r="G104" s="674"/>
      <c r="H104" s="674"/>
      <c r="I104" s="674"/>
    </row>
    <row r="105" spans="1:9" s="908" customFormat="1" x14ac:dyDescent="0.25">
      <c r="A105" s="674"/>
      <c r="B105" s="601"/>
      <c r="C105" s="674"/>
      <c r="D105" s="603"/>
      <c r="E105" s="603"/>
      <c r="F105" s="907"/>
      <c r="G105" s="674"/>
      <c r="H105" s="674"/>
      <c r="I105" s="674"/>
    </row>
    <row r="106" spans="1:9" s="908" customFormat="1" x14ac:dyDescent="0.25">
      <c r="A106" s="674"/>
      <c r="B106" s="601"/>
      <c r="C106" s="674"/>
      <c r="D106" s="603"/>
      <c r="E106" s="603"/>
      <c r="F106" s="907"/>
      <c r="G106" s="674"/>
      <c r="H106" s="674"/>
      <c r="I106" s="674"/>
    </row>
    <row r="107" spans="1:9" s="908" customFormat="1" x14ac:dyDescent="0.25">
      <c r="A107" s="674"/>
      <c r="B107" s="601"/>
      <c r="C107" s="674"/>
      <c r="D107" s="603"/>
      <c r="E107" s="603"/>
      <c r="F107" s="907"/>
      <c r="G107" s="674"/>
      <c r="H107" s="674"/>
      <c r="I107" s="674"/>
    </row>
    <row r="108" spans="1:9" s="908" customFormat="1" x14ac:dyDescent="0.25">
      <c r="A108" s="674"/>
      <c r="B108" s="601"/>
      <c r="C108" s="674"/>
      <c r="D108" s="603"/>
      <c r="E108" s="603"/>
      <c r="F108" s="907"/>
      <c r="G108" s="674"/>
      <c r="H108" s="674"/>
      <c r="I108" s="674"/>
    </row>
    <row r="109" spans="1:9" s="908" customFormat="1" x14ac:dyDescent="0.25">
      <c r="A109" s="674"/>
      <c r="B109" s="601"/>
      <c r="C109" s="674"/>
      <c r="D109" s="603"/>
      <c r="E109" s="603"/>
      <c r="F109" s="907"/>
      <c r="G109" s="674"/>
      <c r="H109" s="674"/>
      <c r="I109" s="674"/>
    </row>
    <row r="110" spans="1:9" s="908" customFormat="1" x14ac:dyDescent="0.25">
      <c r="A110" s="674"/>
      <c r="B110" s="601"/>
      <c r="C110" s="674"/>
      <c r="D110" s="603"/>
      <c r="E110" s="603"/>
      <c r="F110" s="907"/>
      <c r="G110" s="674"/>
      <c r="H110" s="674"/>
      <c r="I110" s="674"/>
    </row>
    <row r="111" spans="1:9" s="908" customFormat="1" x14ac:dyDescent="0.25">
      <c r="A111" s="674"/>
      <c r="B111" s="601"/>
      <c r="C111" s="674"/>
      <c r="D111" s="603"/>
      <c r="E111" s="603"/>
      <c r="F111" s="907"/>
      <c r="G111" s="674"/>
      <c r="H111" s="674"/>
      <c r="I111" s="674"/>
    </row>
    <row r="112" spans="1:9" s="908" customFormat="1" x14ac:dyDescent="0.25">
      <c r="A112" s="674"/>
      <c r="B112" s="601"/>
      <c r="C112" s="674"/>
      <c r="D112" s="603"/>
      <c r="E112" s="603"/>
      <c r="F112" s="907"/>
      <c r="G112" s="674"/>
      <c r="H112" s="674"/>
      <c r="I112" s="674"/>
    </row>
    <row r="113" spans="1:9" s="908" customFormat="1" x14ac:dyDescent="0.25">
      <c r="A113" s="674"/>
      <c r="B113" s="601"/>
      <c r="C113" s="674"/>
      <c r="D113" s="603"/>
      <c r="E113" s="603"/>
      <c r="F113" s="907"/>
      <c r="G113" s="674"/>
      <c r="H113" s="674"/>
      <c r="I113" s="674"/>
    </row>
    <row r="114" spans="1:9" s="908" customFormat="1" x14ac:dyDescent="0.25">
      <c r="A114" s="674"/>
      <c r="B114" s="601"/>
      <c r="C114" s="674"/>
      <c r="D114" s="603"/>
      <c r="E114" s="603"/>
      <c r="F114" s="907"/>
      <c r="G114" s="674"/>
      <c r="H114" s="674"/>
      <c r="I114" s="674"/>
    </row>
    <row r="115" spans="1:9" s="908" customFormat="1" x14ac:dyDescent="0.25">
      <c r="A115" s="674"/>
      <c r="B115" s="601"/>
      <c r="C115" s="674"/>
      <c r="D115" s="603"/>
      <c r="E115" s="603"/>
      <c r="F115" s="907"/>
      <c r="G115" s="674"/>
      <c r="H115" s="674"/>
      <c r="I115" s="674"/>
    </row>
    <row r="116" spans="1:9" s="908" customFormat="1" x14ac:dyDescent="0.25">
      <c r="A116" s="674"/>
      <c r="B116" s="601"/>
      <c r="C116" s="674"/>
      <c r="D116" s="603"/>
      <c r="E116" s="603"/>
      <c r="F116" s="907"/>
      <c r="G116" s="674"/>
      <c r="H116" s="674"/>
      <c r="I116" s="674"/>
    </row>
    <row r="117" spans="1:9" s="908" customFormat="1" x14ac:dyDescent="0.25">
      <c r="A117" s="674"/>
      <c r="B117" s="601"/>
      <c r="C117" s="674"/>
      <c r="D117" s="603"/>
      <c r="E117" s="603"/>
      <c r="F117" s="907"/>
      <c r="G117" s="674"/>
      <c r="H117" s="674"/>
      <c r="I117" s="674"/>
    </row>
    <row r="118" spans="1:9" s="908" customFormat="1" x14ac:dyDescent="0.25">
      <c r="A118" s="674"/>
      <c r="B118" s="601"/>
      <c r="C118" s="674"/>
      <c r="D118" s="603"/>
      <c r="E118" s="603"/>
      <c r="F118" s="907"/>
      <c r="G118" s="674"/>
      <c r="H118" s="674"/>
      <c r="I118" s="674"/>
    </row>
    <row r="119" spans="1:9" s="908" customFormat="1" x14ac:dyDescent="0.25">
      <c r="A119" s="674"/>
      <c r="B119" s="601"/>
      <c r="C119" s="674"/>
      <c r="D119" s="603"/>
      <c r="E119" s="603"/>
      <c r="F119" s="907"/>
      <c r="G119" s="674"/>
      <c r="H119" s="674"/>
      <c r="I119" s="674"/>
    </row>
    <row r="120" spans="1:9" s="908" customFormat="1" x14ac:dyDescent="0.25">
      <c r="A120" s="674"/>
      <c r="B120" s="601"/>
      <c r="C120" s="674"/>
      <c r="D120" s="603"/>
      <c r="E120" s="603"/>
      <c r="F120" s="907"/>
      <c r="G120" s="674"/>
      <c r="H120" s="674"/>
      <c r="I120" s="674"/>
    </row>
    <row r="121" spans="1:9" s="908" customFormat="1" x14ac:dyDescent="0.25">
      <c r="A121" s="674"/>
      <c r="B121" s="601"/>
      <c r="C121" s="674"/>
      <c r="D121" s="603"/>
      <c r="E121" s="603"/>
      <c r="F121" s="907"/>
      <c r="G121" s="674"/>
      <c r="H121" s="674"/>
      <c r="I121" s="674"/>
    </row>
    <row r="122" spans="1:9" s="908" customFormat="1" x14ac:dyDescent="0.25">
      <c r="A122" s="674"/>
      <c r="B122" s="601"/>
      <c r="C122" s="674"/>
      <c r="D122" s="603"/>
      <c r="E122" s="603"/>
      <c r="F122" s="907"/>
      <c r="G122" s="674"/>
      <c r="H122" s="674"/>
      <c r="I122" s="674"/>
    </row>
    <row r="123" spans="1:9" s="908" customFormat="1" x14ac:dyDescent="0.25">
      <c r="A123" s="674"/>
      <c r="B123" s="601"/>
      <c r="C123" s="674"/>
      <c r="D123" s="603"/>
      <c r="E123" s="603"/>
      <c r="F123" s="907"/>
      <c r="G123" s="674"/>
      <c r="H123" s="674"/>
      <c r="I123" s="674"/>
    </row>
    <row r="124" spans="1:9" s="908" customFormat="1" x14ac:dyDescent="0.25">
      <c r="A124" s="674"/>
      <c r="B124" s="601"/>
      <c r="C124" s="674"/>
      <c r="D124" s="603"/>
      <c r="E124" s="603"/>
      <c r="F124" s="907"/>
      <c r="G124" s="674"/>
      <c r="H124" s="674"/>
      <c r="I124" s="674"/>
    </row>
    <row r="125" spans="1:9" s="908" customFormat="1" x14ac:dyDescent="0.25">
      <c r="A125" s="674"/>
      <c r="B125" s="601"/>
      <c r="C125" s="674"/>
      <c r="D125" s="603"/>
      <c r="E125" s="603"/>
      <c r="F125" s="907"/>
      <c r="G125" s="674"/>
      <c r="H125" s="674"/>
      <c r="I125" s="674"/>
    </row>
    <row r="126" spans="1:9" s="908" customFormat="1" x14ac:dyDescent="0.25">
      <c r="A126" s="674"/>
      <c r="B126" s="601"/>
      <c r="C126" s="674"/>
      <c r="D126" s="603"/>
      <c r="E126" s="603"/>
      <c r="F126" s="907"/>
      <c r="G126" s="674"/>
      <c r="H126" s="674"/>
      <c r="I126" s="674"/>
    </row>
    <row r="127" spans="1:9" s="908" customFormat="1" x14ac:dyDescent="0.25">
      <c r="A127" s="674"/>
      <c r="B127" s="601"/>
      <c r="C127" s="674"/>
      <c r="D127" s="603"/>
      <c r="E127" s="603"/>
      <c r="F127" s="907"/>
      <c r="G127" s="674"/>
      <c r="H127" s="674"/>
      <c r="I127" s="674"/>
    </row>
    <row r="128" spans="1:9" s="908" customFormat="1" x14ac:dyDescent="0.25">
      <c r="A128" s="674"/>
      <c r="B128" s="601"/>
      <c r="C128" s="674"/>
      <c r="D128" s="603"/>
      <c r="E128" s="603"/>
      <c r="F128" s="907"/>
      <c r="G128" s="674"/>
      <c r="H128" s="674"/>
      <c r="I128" s="674"/>
    </row>
    <row r="129" spans="1:9" s="908" customFormat="1" x14ac:dyDescent="0.25">
      <c r="A129" s="674"/>
      <c r="B129" s="601"/>
      <c r="C129" s="674"/>
      <c r="D129" s="603"/>
      <c r="E129" s="603"/>
      <c r="F129" s="907"/>
      <c r="G129" s="674"/>
      <c r="H129" s="674"/>
      <c r="I129" s="674"/>
    </row>
    <row r="130" spans="1:9" s="908" customFormat="1" x14ac:dyDescent="0.25">
      <c r="A130" s="674"/>
      <c r="B130" s="601"/>
      <c r="C130" s="674"/>
      <c r="D130" s="603"/>
      <c r="E130" s="603"/>
      <c r="F130" s="907"/>
      <c r="G130" s="674"/>
      <c r="H130" s="674"/>
      <c r="I130" s="674"/>
    </row>
    <row r="131" spans="1:9" s="908" customFormat="1" x14ac:dyDescent="0.25">
      <c r="A131" s="674"/>
      <c r="B131" s="601"/>
      <c r="C131" s="674"/>
      <c r="D131" s="603"/>
      <c r="E131" s="603"/>
      <c r="F131" s="907"/>
      <c r="G131" s="674"/>
      <c r="H131" s="674"/>
      <c r="I131" s="674"/>
    </row>
    <row r="132" spans="1:9" s="908" customFormat="1" x14ac:dyDescent="0.25">
      <c r="A132" s="674"/>
      <c r="B132" s="601"/>
      <c r="C132" s="674"/>
      <c r="D132" s="603"/>
      <c r="E132" s="603"/>
      <c r="F132" s="907"/>
      <c r="G132" s="674"/>
      <c r="H132" s="674"/>
      <c r="I132" s="674"/>
    </row>
    <row r="133" spans="1:9" s="908" customFormat="1" x14ac:dyDescent="0.25">
      <c r="A133" s="674"/>
      <c r="B133" s="601"/>
      <c r="C133" s="674"/>
      <c r="D133" s="603"/>
      <c r="E133" s="603"/>
      <c r="F133" s="907"/>
      <c r="G133" s="674"/>
      <c r="H133" s="674"/>
      <c r="I133" s="674"/>
    </row>
    <row r="134" spans="1:9" s="908" customFormat="1" x14ac:dyDescent="0.25">
      <c r="A134" s="674"/>
      <c r="B134" s="601"/>
      <c r="C134" s="674"/>
      <c r="D134" s="603"/>
      <c r="E134" s="603"/>
      <c r="F134" s="907"/>
      <c r="G134" s="674"/>
      <c r="H134" s="674"/>
      <c r="I134" s="674"/>
    </row>
    <row r="135" spans="1:9" s="908" customFormat="1" x14ac:dyDescent="0.25">
      <c r="A135" s="674"/>
      <c r="B135" s="601"/>
      <c r="C135" s="674"/>
      <c r="D135" s="603"/>
      <c r="E135" s="603"/>
      <c r="F135" s="907"/>
      <c r="G135" s="674"/>
      <c r="H135" s="674"/>
      <c r="I135" s="674"/>
    </row>
    <row r="136" spans="1:9" s="908" customFormat="1" x14ac:dyDescent="0.25">
      <c r="A136" s="674"/>
      <c r="B136" s="601"/>
      <c r="C136" s="674"/>
      <c r="D136" s="603"/>
      <c r="E136" s="603"/>
      <c r="F136" s="907"/>
      <c r="G136" s="674"/>
      <c r="H136" s="674"/>
      <c r="I136" s="674"/>
    </row>
    <row r="137" spans="1:9" s="908" customFormat="1" x14ac:dyDescent="0.25">
      <c r="A137" s="674"/>
      <c r="B137" s="601"/>
      <c r="C137" s="674"/>
      <c r="D137" s="603"/>
      <c r="E137" s="603"/>
      <c r="F137" s="907"/>
      <c r="G137" s="674"/>
      <c r="H137" s="674"/>
      <c r="I137" s="674"/>
    </row>
    <row r="138" spans="1:9" s="908" customFormat="1" x14ac:dyDescent="0.25">
      <c r="A138" s="674"/>
      <c r="B138" s="601"/>
      <c r="C138" s="674"/>
      <c r="D138" s="603"/>
      <c r="E138" s="603"/>
      <c r="F138" s="907"/>
      <c r="G138" s="674"/>
      <c r="H138" s="674"/>
      <c r="I138" s="674"/>
    </row>
    <row r="139" spans="1:9" s="908" customFormat="1" x14ac:dyDescent="0.25">
      <c r="A139" s="674"/>
      <c r="B139" s="601"/>
      <c r="C139" s="674"/>
      <c r="D139" s="603"/>
      <c r="E139" s="603"/>
      <c r="F139" s="907"/>
      <c r="G139" s="674"/>
      <c r="H139" s="674"/>
      <c r="I139" s="674"/>
    </row>
    <row r="140" spans="1:9" s="908" customFormat="1" x14ac:dyDescent="0.25">
      <c r="A140" s="674"/>
      <c r="B140" s="601"/>
      <c r="C140" s="674"/>
      <c r="D140" s="603"/>
      <c r="E140" s="603"/>
      <c r="F140" s="907"/>
      <c r="G140" s="674"/>
      <c r="H140" s="674"/>
      <c r="I140" s="674"/>
    </row>
    <row r="141" spans="1:9" s="908" customFormat="1" x14ac:dyDescent="0.25">
      <c r="A141" s="674"/>
      <c r="B141" s="601"/>
      <c r="C141" s="674"/>
      <c r="D141" s="603"/>
      <c r="E141" s="603"/>
      <c r="F141" s="907"/>
      <c r="G141" s="674"/>
      <c r="H141" s="674"/>
      <c r="I141" s="674"/>
    </row>
    <row r="142" spans="1:9" s="908" customFormat="1" x14ac:dyDescent="0.25">
      <c r="A142" s="674"/>
      <c r="B142" s="601"/>
      <c r="C142" s="674"/>
      <c r="D142" s="603"/>
      <c r="E142" s="603"/>
      <c r="F142" s="907"/>
      <c r="G142" s="674"/>
      <c r="H142" s="674"/>
      <c r="I142" s="674"/>
    </row>
    <row r="143" spans="1:9" s="908" customFormat="1" x14ac:dyDescent="0.25">
      <c r="A143" s="674"/>
      <c r="B143" s="601"/>
      <c r="C143" s="674"/>
      <c r="D143" s="603"/>
      <c r="E143" s="603"/>
      <c r="F143" s="907"/>
      <c r="G143" s="674"/>
      <c r="H143" s="674"/>
      <c r="I143" s="674"/>
    </row>
    <row r="144" spans="1:9" s="908" customFormat="1" x14ac:dyDescent="0.25">
      <c r="A144" s="674"/>
      <c r="B144" s="601"/>
      <c r="C144" s="674"/>
      <c r="D144" s="603"/>
      <c r="E144" s="603"/>
      <c r="F144" s="907"/>
      <c r="G144" s="674"/>
      <c r="H144" s="674"/>
      <c r="I144" s="674"/>
    </row>
    <row r="145" spans="1:9" s="908" customFormat="1" x14ac:dyDescent="0.25">
      <c r="A145" s="674"/>
      <c r="B145" s="601"/>
      <c r="C145" s="674"/>
      <c r="D145" s="603"/>
      <c r="E145" s="603"/>
      <c r="F145" s="907"/>
      <c r="G145" s="674"/>
      <c r="H145" s="674"/>
      <c r="I145" s="674"/>
    </row>
    <row r="146" spans="1:9" s="908" customFormat="1" x14ac:dyDescent="0.25">
      <c r="A146" s="674"/>
      <c r="B146" s="601"/>
      <c r="C146" s="674"/>
      <c r="D146" s="603"/>
      <c r="E146" s="603"/>
      <c r="F146" s="907"/>
      <c r="G146" s="674"/>
      <c r="H146" s="674"/>
      <c r="I146" s="674"/>
    </row>
    <row r="147" spans="1:9" s="908" customFormat="1" x14ac:dyDescent="0.25">
      <c r="A147" s="674"/>
      <c r="B147" s="601"/>
      <c r="C147" s="674"/>
      <c r="D147" s="603"/>
      <c r="E147" s="603"/>
      <c r="F147" s="907"/>
      <c r="G147" s="674"/>
      <c r="H147" s="674"/>
      <c r="I147" s="674"/>
    </row>
    <row r="148" spans="1:9" s="908" customFormat="1" x14ac:dyDescent="0.25">
      <c r="A148" s="674"/>
      <c r="B148" s="601"/>
      <c r="C148" s="674"/>
      <c r="D148" s="603"/>
      <c r="E148" s="603"/>
      <c r="F148" s="907"/>
      <c r="G148" s="674"/>
      <c r="H148" s="674"/>
      <c r="I148" s="674"/>
    </row>
    <row r="149" spans="1:9" s="908" customFormat="1" x14ac:dyDescent="0.25">
      <c r="A149" s="674"/>
      <c r="B149" s="601"/>
      <c r="C149" s="674"/>
      <c r="D149" s="603"/>
      <c r="E149" s="603"/>
      <c r="F149" s="907"/>
      <c r="G149" s="674"/>
      <c r="H149" s="674"/>
      <c r="I149" s="674"/>
    </row>
    <row r="150" spans="1:9" s="908" customFormat="1" x14ac:dyDescent="0.25">
      <c r="A150" s="674"/>
      <c r="B150" s="601"/>
      <c r="C150" s="674"/>
      <c r="D150" s="603"/>
      <c r="E150" s="603"/>
      <c r="F150" s="907"/>
      <c r="G150" s="674"/>
      <c r="H150" s="674"/>
      <c r="I150" s="674"/>
    </row>
    <row r="151" spans="1:9" s="908" customFormat="1" x14ac:dyDescent="0.25">
      <c r="A151" s="674"/>
      <c r="B151" s="601"/>
      <c r="C151" s="674"/>
      <c r="D151" s="603"/>
      <c r="E151" s="603"/>
      <c r="F151" s="907"/>
      <c r="G151" s="674"/>
      <c r="H151" s="674"/>
      <c r="I151" s="674"/>
    </row>
    <row r="152" spans="1:9" s="908" customFormat="1" x14ac:dyDescent="0.25">
      <c r="A152" s="674"/>
      <c r="B152" s="601"/>
      <c r="C152" s="674"/>
      <c r="D152" s="603"/>
      <c r="E152" s="603"/>
      <c r="F152" s="907"/>
      <c r="G152" s="674"/>
      <c r="H152" s="674"/>
      <c r="I152" s="674"/>
    </row>
    <row r="153" spans="1:9" s="908" customFormat="1" x14ac:dyDescent="0.25">
      <c r="A153" s="674"/>
      <c r="B153" s="601"/>
      <c r="C153" s="674"/>
      <c r="D153" s="603"/>
      <c r="E153" s="603"/>
      <c r="F153" s="907"/>
      <c r="G153" s="674"/>
      <c r="H153" s="674"/>
      <c r="I153" s="674"/>
    </row>
    <row r="154" spans="1:9" s="908" customFormat="1" x14ac:dyDescent="0.25">
      <c r="A154" s="674"/>
      <c r="B154" s="601"/>
      <c r="C154" s="674"/>
      <c r="D154" s="603"/>
      <c r="E154" s="603"/>
      <c r="F154" s="907"/>
      <c r="G154" s="674"/>
      <c r="H154" s="674"/>
      <c r="I154" s="674"/>
    </row>
    <row r="155" spans="1:9" s="908" customFormat="1" x14ac:dyDescent="0.25">
      <c r="A155" s="674"/>
      <c r="B155" s="601"/>
      <c r="C155" s="674"/>
      <c r="D155" s="603"/>
      <c r="E155" s="603"/>
      <c r="F155" s="907"/>
      <c r="G155" s="674"/>
      <c r="H155" s="674"/>
      <c r="I155" s="674"/>
    </row>
    <row r="156" spans="1:9" s="908" customFormat="1" x14ac:dyDescent="0.25">
      <c r="A156" s="674"/>
      <c r="B156" s="601"/>
      <c r="C156" s="674"/>
      <c r="D156" s="603"/>
      <c r="E156" s="603"/>
      <c r="F156" s="907"/>
      <c r="G156" s="674"/>
      <c r="H156" s="674"/>
      <c r="I156" s="674"/>
    </row>
    <row r="157" spans="1:9" s="908" customFormat="1" x14ac:dyDescent="0.25">
      <c r="A157" s="674"/>
      <c r="B157" s="601"/>
      <c r="C157" s="674"/>
      <c r="D157" s="603"/>
      <c r="E157" s="603"/>
      <c r="F157" s="907"/>
      <c r="G157" s="674"/>
      <c r="H157" s="674"/>
      <c r="I157" s="674"/>
    </row>
    <row r="158" spans="1:9" s="908" customFormat="1" x14ac:dyDescent="0.25">
      <c r="A158" s="674"/>
      <c r="B158" s="601"/>
      <c r="C158" s="674"/>
      <c r="D158" s="603"/>
      <c r="E158" s="603"/>
      <c r="F158" s="907"/>
      <c r="G158" s="674"/>
      <c r="H158" s="674"/>
      <c r="I158" s="674"/>
    </row>
    <row r="159" spans="1:9" s="908" customFormat="1" x14ac:dyDescent="0.25">
      <c r="A159" s="674"/>
      <c r="B159" s="601"/>
      <c r="C159" s="674"/>
      <c r="D159" s="603"/>
      <c r="E159" s="603"/>
      <c r="F159" s="907"/>
      <c r="G159" s="674"/>
      <c r="H159" s="674"/>
      <c r="I159" s="674"/>
    </row>
    <row r="160" spans="1:9" s="908" customFormat="1" x14ac:dyDescent="0.25">
      <c r="A160" s="674"/>
      <c r="B160" s="601"/>
      <c r="C160" s="674"/>
      <c r="D160" s="603"/>
      <c r="E160" s="603"/>
      <c r="F160" s="907"/>
      <c r="G160" s="674"/>
      <c r="H160" s="674"/>
      <c r="I160" s="674"/>
    </row>
    <row r="161" spans="1:9" s="908" customFormat="1" x14ac:dyDescent="0.25">
      <c r="A161" s="674"/>
      <c r="B161" s="601"/>
      <c r="C161" s="674"/>
      <c r="D161" s="603"/>
      <c r="E161" s="603"/>
      <c r="F161" s="907"/>
      <c r="G161" s="674"/>
      <c r="H161" s="674"/>
      <c r="I161" s="674"/>
    </row>
    <row r="162" spans="1:9" s="908" customFormat="1" x14ac:dyDescent="0.25">
      <c r="A162" s="674"/>
      <c r="B162" s="601"/>
      <c r="C162" s="674"/>
      <c r="D162" s="603"/>
      <c r="E162" s="603"/>
      <c r="F162" s="907"/>
      <c r="G162" s="674"/>
      <c r="H162" s="674"/>
      <c r="I162" s="674"/>
    </row>
    <row r="163" spans="1:9" s="908" customFormat="1" x14ac:dyDescent="0.25">
      <c r="A163" s="674"/>
      <c r="B163" s="601"/>
      <c r="C163" s="674"/>
      <c r="D163" s="603"/>
      <c r="E163" s="603"/>
      <c r="F163" s="907"/>
      <c r="G163" s="674"/>
      <c r="H163" s="674"/>
      <c r="I163" s="674"/>
    </row>
    <row r="164" spans="1:9" s="908" customFormat="1" x14ac:dyDescent="0.25">
      <c r="A164" s="674"/>
      <c r="B164" s="601"/>
      <c r="C164" s="674"/>
      <c r="D164" s="603"/>
      <c r="E164" s="603"/>
      <c r="F164" s="907"/>
      <c r="G164" s="674"/>
      <c r="H164" s="674"/>
      <c r="I164" s="674"/>
    </row>
    <row r="165" spans="1:9" s="908" customFormat="1" x14ac:dyDescent="0.25">
      <c r="A165" s="674"/>
      <c r="B165" s="601"/>
      <c r="C165" s="674"/>
      <c r="D165" s="603"/>
      <c r="E165" s="603"/>
      <c r="F165" s="907"/>
      <c r="G165" s="674"/>
      <c r="H165" s="674"/>
      <c r="I165" s="674"/>
    </row>
    <row r="166" spans="1:9" s="908" customFormat="1" x14ac:dyDescent="0.25">
      <c r="A166" s="674"/>
      <c r="B166" s="601"/>
      <c r="C166" s="674"/>
      <c r="D166" s="603"/>
      <c r="E166" s="603"/>
      <c r="F166" s="907"/>
      <c r="G166" s="674"/>
      <c r="H166" s="674"/>
      <c r="I166" s="674"/>
    </row>
    <row r="167" spans="1:9" s="908" customFormat="1" x14ac:dyDescent="0.25">
      <c r="A167" s="674"/>
      <c r="B167" s="601"/>
      <c r="C167" s="674"/>
      <c r="D167" s="603"/>
      <c r="E167" s="603"/>
      <c r="F167" s="907"/>
      <c r="G167" s="674"/>
      <c r="H167" s="674"/>
      <c r="I167" s="674"/>
    </row>
    <row r="168" spans="1:9" s="908" customFormat="1" x14ac:dyDescent="0.25">
      <c r="A168" s="674"/>
      <c r="B168" s="601"/>
      <c r="C168" s="674"/>
      <c r="D168" s="603"/>
      <c r="E168" s="603"/>
      <c r="F168" s="907"/>
      <c r="G168" s="674"/>
      <c r="H168" s="674"/>
      <c r="I168" s="674"/>
    </row>
    <row r="169" spans="1:9" s="908" customFormat="1" x14ac:dyDescent="0.25">
      <c r="A169" s="674"/>
      <c r="B169" s="601"/>
      <c r="C169" s="674"/>
      <c r="D169" s="603"/>
      <c r="E169" s="603"/>
      <c r="F169" s="907"/>
      <c r="G169" s="674"/>
      <c r="H169" s="674"/>
      <c r="I169" s="674"/>
    </row>
    <row r="170" spans="1:9" s="908" customFormat="1" x14ac:dyDescent="0.25">
      <c r="A170" s="674"/>
      <c r="B170" s="601"/>
      <c r="C170" s="674"/>
      <c r="D170" s="603"/>
      <c r="E170" s="603"/>
      <c r="F170" s="907"/>
      <c r="G170" s="674"/>
      <c r="H170" s="674"/>
      <c r="I170" s="674"/>
    </row>
    <row r="171" spans="1:9" s="908" customFormat="1" x14ac:dyDescent="0.25">
      <c r="A171" s="674"/>
      <c r="B171" s="601"/>
      <c r="C171" s="674"/>
      <c r="D171" s="603"/>
      <c r="E171" s="603"/>
      <c r="F171" s="907"/>
      <c r="G171" s="674"/>
      <c r="H171" s="674"/>
      <c r="I171" s="674"/>
    </row>
    <row r="172" spans="1:9" s="908" customFormat="1" x14ac:dyDescent="0.25">
      <c r="A172" s="674"/>
      <c r="B172" s="601"/>
      <c r="C172" s="674"/>
      <c r="D172" s="603"/>
      <c r="E172" s="603"/>
      <c r="F172" s="907"/>
      <c r="G172" s="674"/>
      <c r="H172" s="674"/>
      <c r="I172" s="674"/>
    </row>
    <row r="173" spans="1:9" s="908" customFormat="1" x14ac:dyDescent="0.25">
      <c r="A173" s="674"/>
      <c r="B173" s="601"/>
      <c r="C173" s="674"/>
      <c r="D173" s="603"/>
      <c r="E173" s="603"/>
      <c r="F173" s="907"/>
      <c r="G173" s="674"/>
      <c r="H173" s="674"/>
      <c r="I173" s="674"/>
    </row>
    <row r="174" spans="1:9" s="908" customFormat="1" x14ac:dyDescent="0.25">
      <c r="A174" s="674"/>
      <c r="B174" s="601"/>
      <c r="C174" s="674"/>
      <c r="D174" s="603"/>
      <c r="E174" s="603"/>
      <c r="F174" s="907"/>
      <c r="G174" s="674"/>
      <c r="H174" s="674"/>
      <c r="I174" s="674"/>
    </row>
    <row r="175" spans="1:9" s="908" customFormat="1" x14ac:dyDescent="0.25">
      <c r="A175" s="674"/>
      <c r="B175" s="601"/>
      <c r="C175" s="674"/>
      <c r="D175" s="603"/>
      <c r="E175" s="603"/>
      <c r="F175" s="907"/>
      <c r="G175" s="674"/>
      <c r="H175" s="674"/>
      <c r="I175" s="674"/>
    </row>
  </sheetData>
  <mergeCells count="11">
    <mergeCell ref="B19:B20"/>
    <mergeCell ref="C19:I19"/>
    <mergeCell ref="A29:B30"/>
    <mergeCell ref="C29:I29"/>
    <mergeCell ref="B9:B10"/>
    <mergeCell ref="C9:I9"/>
    <mergeCell ref="A2:I2"/>
    <mergeCell ref="A4:I4"/>
    <mergeCell ref="A5:I5"/>
    <mergeCell ref="A6:I6"/>
    <mergeCell ref="A7:I7"/>
  </mergeCells>
  <pageMargins left="0.27559055118110237" right="0.19685039370078741" top="0.78740157480314965" bottom="0.31496062992125984" header="0.35433070866141736" footer="0.35433070866141736"/>
  <pageSetup scale="52" orientation="portrait" copies="2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X186"/>
  <sheetViews>
    <sheetView showGridLines="0" zoomScale="70" zoomScaleNormal="70" workbookViewId="0">
      <selection sqref="A1:I1"/>
    </sheetView>
  </sheetViews>
  <sheetFormatPr baseColWidth="10" defaultRowHeight="15" x14ac:dyDescent="0.25"/>
  <cols>
    <col min="1" max="1" width="6.42578125" style="674" customWidth="1"/>
    <col min="2" max="2" width="51.5703125" style="674" customWidth="1"/>
    <col min="3" max="3" width="20" style="674" customWidth="1"/>
    <col min="4" max="4" width="16.85546875" style="603" customWidth="1"/>
    <col min="5" max="5" width="16" style="603" customWidth="1"/>
    <col min="6" max="6" width="20.5703125" style="674" customWidth="1"/>
    <col min="7" max="7" width="19.28515625" style="674" customWidth="1"/>
    <col min="8" max="8" width="16.42578125" style="674" customWidth="1"/>
    <col min="9" max="9" width="19.140625" style="674" bestFit="1" customWidth="1"/>
    <col min="10" max="10" width="0.7109375" style="674" customWidth="1"/>
    <col min="11" max="12" width="16.7109375" style="674" bestFit="1" customWidth="1"/>
    <col min="13" max="13" width="26.5703125" style="674" customWidth="1"/>
    <col min="14" max="14" width="16.28515625" style="674" customWidth="1"/>
    <col min="15" max="15" width="15.140625" style="674" customWidth="1"/>
    <col min="16" max="16" width="16.28515625" style="674" customWidth="1"/>
    <col min="17" max="17" width="16.140625" style="674" customWidth="1"/>
    <col min="18" max="18" width="8" style="674" customWidth="1"/>
    <col min="19" max="20" width="21.140625" style="674" customWidth="1"/>
    <col min="21" max="21" width="17.28515625" style="674" customWidth="1"/>
    <col min="22" max="22" width="2.42578125" style="674" customWidth="1"/>
    <col min="23" max="23" width="11.42578125" style="674" customWidth="1"/>
    <col min="24" max="24" width="12.5703125" style="674" customWidth="1"/>
    <col min="25" max="131" width="11.42578125" style="674" customWidth="1"/>
    <col min="132" max="132" width="15.140625" style="674" customWidth="1"/>
    <col min="133" max="133" width="60.42578125" style="674" customWidth="1"/>
    <col min="134" max="136" width="19.85546875" style="674" customWidth="1"/>
    <col min="137" max="137" width="23.5703125" style="674" customWidth="1"/>
    <col min="138" max="138" width="20.140625" style="674" customWidth="1"/>
    <col min="139" max="139" width="18.7109375" style="674" customWidth="1"/>
    <col min="140" max="140" width="14.140625" style="674" customWidth="1"/>
    <col min="141" max="141" width="11.5703125" style="674" bestFit="1" customWidth="1"/>
    <col min="142" max="196" width="11.42578125" style="674"/>
    <col min="197" max="197" width="2.7109375" style="674" customWidth="1"/>
    <col min="198" max="198" width="9.85546875" style="674" customWidth="1"/>
    <col min="199" max="199" width="54.140625" style="674" customWidth="1"/>
    <col min="200" max="200" width="15.7109375" style="674" customWidth="1"/>
    <col min="201" max="201" width="13.7109375" style="674" customWidth="1"/>
    <col min="202" max="202" width="15.140625" style="674" customWidth="1"/>
    <col min="203" max="203" width="14.7109375" style="674" customWidth="1"/>
    <col min="204" max="204" width="17.42578125" style="674" customWidth="1"/>
    <col min="205" max="205" width="15.140625" style="674" customWidth="1"/>
    <col min="206" max="206" width="11.85546875" style="674" customWidth="1"/>
    <col min="207" max="207" width="3.85546875" style="674" customWidth="1"/>
    <col min="208" max="208" width="19.5703125" style="674" customWidth="1"/>
    <col min="209" max="209" width="17.140625" style="674" customWidth="1"/>
    <col min="210" max="210" width="17.28515625" style="674" customWidth="1"/>
    <col min="211" max="211" width="19.140625" style="674" customWidth="1"/>
    <col min="212" max="212" width="17.7109375" style="674" customWidth="1"/>
    <col min="213" max="213" width="14.5703125" style="674" bestFit="1" customWidth="1"/>
    <col min="214" max="214" width="14.140625" style="674" customWidth="1"/>
    <col min="215" max="215" width="13.28515625" style="674" customWidth="1"/>
    <col min="216" max="216" width="14.42578125" style="674" customWidth="1"/>
    <col min="217" max="217" width="16.7109375" style="674" customWidth="1"/>
    <col min="218" max="218" width="16" style="674" customWidth="1"/>
    <col min="219" max="219" width="16.140625" style="674" customWidth="1"/>
    <col min="220" max="221" width="14.28515625" style="674" customWidth="1"/>
    <col min="222" max="222" width="13.85546875" style="674" customWidth="1"/>
    <col min="223" max="223" width="13.5703125" style="674" customWidth="1"/>
    <col min="224" max="224" width="13.85546875" style="674" customWidth="1"/>
    <col min="225" max="226" width="16.140625" style="674" customWidth="1"/>
    <col min="227" max="227" width="11.5703125" style="674" customWidth="1"/>
    <col min="228" max="228" width="5.28515625" style="674" customWidth="1"/>
    <col min="229" max="229" width="18.140625" style="674" customWidth="1"/>
    <col min="230" max="230" width="16.85546875" style="674" customWidth="1"/>
    <col min="231" max="387" width="11.42578125" style="674" customWidth="1"/>
    <col min="388" max="388" width="15.140625" style="674" customWidth="1"/>
    <col min="389" max="389" width="60.42578125" style="674" customWidth="1"/>
    <col min="390" max="392" width="19.85546875" style="674" customWidth="1"/>
    <col min="393" max="393" width="23.5703125" style="674" customWidth="1"/>
    <col min="394" max="394" width="20.140625" style="674" customWidth="1"/>
    <col min="395" max="395" width="18.7109375" style="674" customWidth="1"/>
    <col min="396" max="396" width="14.140625" style="674" customWidth="1"/>
    <col min="397" max="397" width="11.5703125" style="674" bestFit="1" customWidth="1"/>
    <col min="398" max="452" width="11.42578125" style="674"/>
    <col min="453" max="453" width="2.7109375" style="674" customWidth="1"/>
    <col min="454" max="454" width="9.85546875" style="674" customWidth="1"/>
    <col min="455" max="455" width="54.140625" style="674" customWidth="1"/>
    <col min="456" max="456" width="15.7109375" style="674" customWidth="1"/>
    <col min="457" max="457" width="13.7109375" style="674" customWidth="1"/>
    <col min="458" max="458" width="15.140625" style="674" customWidth="1"/>
    <col min="459" max="459" width="14.7109375" style="674" customWidth="1"/>
    <col min="460" max="460" width="17.42578125" style="674" customWidth="1"/>
    <col min="461" max="461" width="15.140625" style="674" customWidth="1"/>
    <col min="462" max="462" width="11.85546875" style="674" customWidth="1"/>
    <col min="463" max="463" width="3.85546875" style="674" customWidth="1"/>
    <col min="464" max="464" width="19.5703125" style="674" customWidth="1"/>
    <col min="465" max="465" width="17.140625" style="674" customWidth="1"/>
    <col min="466" max="466" width="17.28515625" style="674" customWidth="1"/>
    <col min="467" max="467" width="19.140625" style="674" customWidth="1"/>
    <col min="468" max="468" width="17.7109375" style="674" customWidth="1"/>
    <col min="469" max="469" width="14.5703125" style="674" bestFit="1" customWidth="1"/>
    <col min="470" max="470" width="14.140625" style="674" customWidth="1"/>
    <col min="471" max="471" width="13.28515625" style="674" customWidth="1"/>
    <col min="472" max="472" width="14.42578125" style="674" customWidth="1"/>
    <col min="473" max="473" width="16.7109375" style="674" customWidth="1"/>
    <col min="474" max="474" width="16" style="674" customWidth="1"/>
    <col min="475" max="475" width="16.140625" style="674" customWidth="1"/>
    <col min="476" max="477" width="14.28515625" style="674" customWidth="1"/>
    <col min="478" max="478" width="13.85546875" style="674" customWidth="1"/>
    <col min="479" max="479" width="13.5703125" style="674" customWidth="1"/>
    <col min="480" max="480" width="13.85546875" style="674" customWidth="1"/>
    <col min="481" max="482" width="16.140625" style="674" customWidth="1"/>
    <col min="483" max="483" width="11.5703125" style="674" customWidth="1"/>
    <col min="484" max="484" width="5.28515625" style="674" customWidth="1"/>
    <col min="485" max="485" width="18.140625" style="674" customWidth="1"/>
    <col min="486" max="486" width="16.85546875" style="674" customWidth="1"/>
    <col min="487" max="643" width="11.42578125" style="674" customWidth="1"/>
    <col min="644" max="644" width="15.140625" style="674" customWidth="1"/>
    <col min="645" max="645" width="60.42578125" style="674" customWidth="1"/>
    <col min="646" max="648" width="19.85546875" style="674" customWidth="1"/>
    <col min="649" max="649" width="23.5703125" style="674" customWidth="1"/>
    <col min="650" max="650" width="20.140625" style="674" customWidth="1"/>
    <col min="651" max="651" width="18.7109375" style="674" customWidth="1"/>
    <col min="652" max="652" width="14.140625" style="674" customWidth="1"/>
    <col min="653" max="653" width="11.5703125" style="674" bestFit="1" customWidth="1"/>
    <col min="654" max="708" width="11.42578125" style="674"/>
    <col min="709" max="709" width="2.7109375" style="674" customWidth="1"/>
    <col min="710" max="710" width="9.85546875" style="674" customWidth="1"/>
    <col min="711" max="711" width="54.140625" style="674" customWidth="1"/>
    <col min="712" max="712" width="15.7109375" style="674" customWidth="1"/>
    <col min="713" max="713" width="13.7109375" style="674" customWidth="1"/>
    <col min="714" max="714" width="15.140625" style="674" customWidth="1"/>
    <col min="715" max="715" width="14.7109375" style="674" customWidth="1"/>
    <col min="716" max="716" width="17.42578125" style="674" customWidth="1"/>
    <col min="717" max="717" width="15.140625" style="674" customWidth="1"/>
    <col min="718" max="718" width="11.85546875" style="674" customWidth="1"/>
    <col min="719" max="719" width="3.85546875" style="674" customWidth="1"/>
    <col min="720" max="720" width="19.5703125" style="674" customWidth="1"/>
    <col min="721" max="721" width="17.140625" style="674" customWidth="1"/>
    <col min="722" max="722" width="17.28515625" style="674" customWidth="1"/>
    <col min="723" max="723" width="19.140625" style="674" customWidth="1"/>
    <col min="724" max="724" width="17.7109375" style="674" customWidth="1"/>
    <col min="725" max="725" width="14.5703125" style="674" bestFit="1" customWidth="1"/>
    <col min="726" max="726" width="14.140625" style="674" customWidth="1"/>
    <col min="727" max="727" width="13.28515625" style="674" customWidth="1"/>
    <col min="728" max="728" width="14.42578125" style="674" customWidth="1"/>
    <col min="729" max="729" width="16.7109375" style="674" customWidth="1"/>
    <col min="730" max="730" width="16" style="674" customWidth="1"/>
    <col min="731" max="731" width="16.140625" style="674" customWidth="1"/>
    <col min="732" max="733" width="14.28515625" style="674" customWidth="1"/>
    <col min="734" max="734" width="13.85546875" style="674" customWidth="1"/>
    <col min="735" max="735" width="13.5703125" style="674" customWidth="1"/>
    <col min="736" max="736" width="13.85546875" style="674" customWidth="1"/>
    <col min="737" max="738" width="16.140625" style="674" customWidth="1"/>
    <col min="739" max="739" width="11.5703125" style="674" customWidth="1"/>
    <col min="740" max="740" width="5.28515625" style="674" customWidth="1"/>
    <col min="741" max="741" width="18.140625" style="674" customWidth="1"/>
    <col min="742" max="742" width="16.85546875" style="674" customWidth="1"/>
    <col min="743" max="899" width="11.42578125" style="674" customWidth="1"/>
    <col min="900" max="900" width="15.140625" style="674" customWidth="1"/>
    <col min="901" max="901" width="60.42578125" style="674" customWidth="1"/>
    <col min="902" max="904" width="19.85546875" style="674" customWidth="1"/>
    <col min="905" max="905" width="23.5703125" style="674" customWidth="1"/>
    <col min="906" max="906" width="20.140625" style="674" customWidth="1"/>
    <col min="907" max="907" width="18.7109375" style="674" customWidth="1"/>
    <col min="908" max="908" width="14.140625" style="674" customWidth="1"/>
    <col min="909" max="909" width="11.5703125" style="674" bestFit="1" customWidth="1"/>
    <col min="910" max="964" width="11.42578125" style="674"/>
    <col min="965" max="965" width="2.7109375" style="674" customWidth="1"/>
    <col min="966" max="966" width="9.85546875" style="674" customWidth="1"/>
    <col min="967" max="967" width="54.140625" style="674" customWidth="1"/>
    <col min="968" max="968" width="15.7109375" style="674" customWidth="1"/>
    <col min="969" max="969" width="13.7109375" style="674" customWidth="1"/>
    <col min="970" max="970" width="15.140625" style="674" customWidth="1"/>
    <col min="971" max="971" width="14.7109375" style="674" customWidth="1"/>
    <col min="972" max="972" width="17.42578125" style="674" customWidth="1"/>
    <col min="973" max="973" width="15.140625" style="674" customWidth="1"/>
    <col min="974" max="974" width="11.85546875" style="674" customWidth="1"/>
    <col min="975" max="975" width="3.85546875" style="674" customWidth="1"/>
    <col min="976" max="976" width="19.5703125" style="674" customWidth="1"/>
    <col min="977" max="977" width="17.140625" style="674" customWidth="1"/>
    <col min="978" max="978" width="17.28515625" style="674" customWidth="1"/>
    <col min="979" max="979" width="19.140625" style="674" customWidth="1"/>
    <col min="980" max="980" width="17.7109375" style="674" customWidth="1"/>
    <col min="981" max="981" width="14.5703125" style="674" bestFit="1" customWidth="1"/>
    <col min="982" max="982" width="14.140625" style="674" customWidth="1"/>
    <col min="983" max="983" width="13.28515625" style="674" customWidth="1"/>
    <col min="984" max="984" width="14.42578125" style="674" customWidth="1"/>
    <col min="985" max="985" width="16.7109375" style="674" customWidth="1"/>
    <col min="986" max="986" width="16" style="674" customWidth="1"/>
    <col min="987" max="987" width="16.140625" style="674" customWidth="1"/>
    <col min="988" max="989" width="14.28515625" style="674" customWidth="1"/>
    <col min="990" max="990" width="13.85546875" style="674" customWidth="1"/>
    <col min="991" max="991" width="13.5703125" style="674" customWidth="1"/>
    <col min="992" max="992" width="13.85546875" style="674" customWidth="1"/>
    <col min="993" max="994" width="16.140625" style="674" customWidth="1"/>
    <col min="995" max="995" width="11.5703125" style="674" customWidth="1"/>
    <col min="996" max="996" width="5.28515625" style="674" customWidth="1"/>
    <col min="997" max="997" width="18.140625" style="674" customWidth="1"/>
    <col min="998" max="998" width="16.85546875" style="674" customWidth="1"/>
    <col min="999" max="1155" width="11.42578125" style="674" customWidth="1"/>
    <col min="1156" max="1156" width="15.140625" style="674" customWidth="1"/>
    <col min="1157" max="1157" width="60.42578125" style="674" customWidth="1"/>
    <col min="1158" max="1160" width="19.85546875" style="674" customWidth="1"/>
    <col min="1161" max="1161" width="23.5703125" style="674" customWidth="1"/>
    <col min="1162" max="1162" width="20.140625" style="674" customWidth="1"/>
    <col min="1163" max="1163" width="18.7109375" style="674" customWidth="1"/>
    <col min="1164" max="1164" width="14.140625" style="674" customWidth="1"/>
    <col min="1165" max="1165" width="11.5703125" style="674" bestFit="1" customWidth="1"/>
    <col min="1166" max="1220" width="11.42578125" style="674"/>
    <col min="1221" max="1221" width="2.7109375" style="674" customWidth="1"/>
    <col min="1222" max="1222" width="9.85546875" style="674" customWidth="1"/>
    <col min="1223" max="1223" width="54.140625" style="674" customWidth="1"/>
    <col min="1224" max="1224" width="15.7109375" style="674" customWidth="1"/>
    <col min="1225" max="1225" width="13.7109375" style="674" customWidth="1"/>
    <col min="1226" max="1226" width="15.140625" style="674" customWidth="1"/>
    <col min="1227" max="1227" width="14.7109375" style="674" customWidth="1"/>
    <col min="1228" max="1228" width="17.42578125" style="674" customWidth="1"/>
    <col min="1229" max="1229" width="15.140625" style="674" customWidth="1"/>
    <col min="1230" max="1230" width="11.85546875" style="674" customWidth="1"/>
    <col min="1231" max="1231" width="3.85546875" style="674" customWidth="1"/>
    <col min="1232" max="1232" width="19.5703125" style="674" customWidth="1"/>
    <col min="1233" max="1233" width="17.140625" style="674" customWidth="1"/>
    <col min="1234" max="1234" width="17.28515625" style="674" customWidth="1"/>
    <col min="1235" max="1235" width="19.140625" style="674" customWidth="1"/>
    <col min="1236" max="1236" width="17.7109375" style="674" customWidth="1"/>
    <col min="1237" max="1237" width="14.5703125" style="674" bestFit="1" customWidth="1"/>
    <col min="1238" max="1238" width="14.140625" style="674" customWidth="1"/>
    <col min="1239" max="1239" width="13.28515625" style="674" customWidth="1"/>
    <col min="1240" max="1240" width="14.42578125" style="674" customWidth="1"/>
    <col min="1241" max="1241" width="16.7109375" style="674" customWidth="1"/>
    <col min="1242" max="1242" width="16" style="674" customWidth="1"/>
    <col min="1243" max="1243" width="16.140625" style="674" customWidth="1"/>
    <col min="1244" max="1245" width="14.28515625" style="674" customWidth="1"/>
    <col min="1246" max="1246" width="13.85546875" style="674" customWidth="1"/>
    <col min="1247" max="1247" width="13.5703125" style="674" customWidth="1"/>
    <col min="1248" max="1248" width="13.85546875" style="674" customWidth="1"/>
    <col min="1249" max="1250" width="16.140625" style="674" customWidth="1"/>
    <col min="1251" max="1251" width="11.5703125" style="674" customWidth="1"/>
    <col min="1252" max="1252" width="5.28515625" style="674" customWidth="1"/>
    <col min="1253" max="1253" width="18.140625" style="674" customWidth="1"/>
    <col min="1254" max="1254" width="16.85546875" style="674" customWidth="1"/>
    <col min="1255" max="1411" width="11.42578125" style="674" customWidth="1"/>
    <col min="1412" max="1412" width="15.140625" style="674" customWidth="1"/>
    <col min="1413" max="1413" width="60.42578125" style="674" customWidth="1"/>
    <col min="1414" max="1416" width="19.85546875" style="674" customWidth="1"/>
    <col min="1417" max="1417" width="23.5703125" style="674" customWidth="1"/>
    <col min="1418" max="1418" width="20.140625" style="674" customWidth="1"/>
    <col min="1419" max="1419" width="18.7109375" style="674" customWidth="1"/>
    <col min="1420" max="1420" width="14.140625" style="674" customWidth="1"/>
    <col min="1421" max="1421" width="11.5703125" style="674" bestFit="1" customWidth="1"/>
    <col min="1422" max="1476" width="11.42578125" style="674"/>
    <col min="1477" max="1477" width="2.7109375" style="674" customWidth="1"/>
    <col min="1478" max="1478" width="9.85546875" style="674" customWidth="1"/>
    <col min="1479" max="1479" width="54.140625" style="674" customWidth="1"/>
    <col min="1480" max="1480" width="15.7109375" style="674" customWidth="1"/>
    <col min="1481" max="1481" width="13.7109375" style="674" customWidth="1"/>
    <col min="1482" max="1482" width="15.140625" style="674" customWidth="1"/>
    <col min="1483" max="1483" width="14.7109375" style="674" customWidth="1"/>
    <col min="1484" max="1484" width="17.42578125" style="674" customWidth="1"/>
    <col min="1485" max="1485" width="15.140625" style="674" customWidth="1"/>
    <col min="1486" max="1486" width="11.85546875" style="674" customWidth="1"/>
    <col min="1487" max="1487" width="3.85546875" style="674" customWidth="1"/>
    <col min="1488" max="1488" width="19.5703125" style="674" customWidth="1"/>
    <col min="1489" max="1489" width="17.140625" style="674" customWidth="1"/>
    <col min="1490" max="1490" width="17.28515625" style="674" customWidth="1"/>
    <col min="1491" max="1491" width="19.140625" style="674" customWidth="1"/>
    <col min="1492" max="1492" width="17.7109375" style="674" customWidth="1"/>
    <col min="1493" max="1493" width="14.5703125" style="674" bestFit="1" customWidth="1"/>
    <col min="1494" max="1494" width="14.140625" style="674" customWidth="1"/>
    <col min="1495" max="1495" width="13.28515625" style="674" customWidth="1"/>
    <col min="1496" max="1496" width="14.42578125" style="674" customWidth="1"/>
    <col min="1497" max="1497" width="16.7109375" style="674" customWidth="1"/>
    <col min="1498" max="1498" width="16" style="674" customWidth="1"/>
    <col min="1499" max="1499" width="16.140625" style="674" customWidth="1"/>
    <col min="1500" max="1501" width="14.28515625" style="674" customWidth="1"/>
    <col min="1502" max="1502" width="13.85546875" style="674" customWidth="1"/>
    <col min="1503" max="1503" width="13.5703125" style="674" customWidth="1"/>
    <col min="1504" max="1504" width="13.85546875" style="674" customWidth="1"/>
    <col min="1505" max="1506" width="16.140625" style="674" customWidth="1"/>
    <col min="1507" max="1507" width="11.5703125" style="674" customWidth="1"/>
    <col min="1508" max="1508" width="5.28515625" style="674" customWidth="1"/>
    <col min="1509" max="1509" width="18.140625" style="674" customWidth="1"/>
    <col min="1510" max="1510" width="16.85546875" style="674" customWidth="1"/>
    <col min="1511" max="1667" width="11.42578125" style="674" customWidth="1"/>
    <col min="1668" max="1668" width="15.140625" style="674" customWidth="1"/>
    <col min="1669" max="1669" width="60.42578125" style="674" customWidth="1"/>
    <col min="1670" max="1672" width="19.85546875" style="674" customWidth="1"/>
    <col min="1673" max="1673" width="23.5703125" style="674" customWidth="1"/>
    <col min="1674" max="1674" width="20.140625" style="674" customWidth="1"/>
    <col min="1675" max="1675" width="18.7109375" style="674" customWidth="1"/>
    <col min="1676" max="1676" width="14.140625" style="674" customWidth="1"/>
    <col min="1677" max="1677" width="11.5703125" style="674" bestFit="1" customWidth="1"/>
    <col min="1678" max="1732" width="11.42578125" style="674"/>
    <col min="1733" max="1733" width="2.7109375" style="674" customWidth="1"/>
    <col min="1734" max="1734" width="9.85546875" style="674" customWidth="1"/>
    <col min="1735" max="1735" width="54.140625" style="674" customWidth="1"/>
    <col min="1736" max="1736" width="15.7109375" style="674" customWidth="1"/>
    <col min="1737" max="1737" width="13.7109375" style="674" customWidth="1"/>
    <col min="1738" max="1738" width="15.140625" style="674" customWidth="1"/>
    <col min="1739" max="1739" width="14.7109375" style="674" customWidth="1"/>
    <col min="1740" max="1740" width="17.42578125" style="674" customWidth="1"/>
    <col min="1741" max="1741" width="15.140625" style="674" customWidth="1"/>
    <col min="1742" max="1742" width="11.85546875" style="674" customWidth="1"/>
    <col min="1743" max="1743" width="3.85546875" style="674" customWidth="1"/>
    <col min="1744" max="1744" width="19.5703125" style="674" customWidth="1"/>
    <col min="1745" max="1745" width="17.140625" style="674" customWidth="1"/>
    <col min="1746" max="1746" width="17.28515625" style="674" customWidth="1"/>
    <col min="1747" max="1747" width="19.140625" style="674" customWidth="1"/>
    <col min="1748" max="1748" width="17.7109375" style="674" customWidth="1"/>
    <col min="1749" max="1749" width="14.5703125" style="674" bestFit="1" customWidth="1"/>
    <col min="1750" max="1750" width="14.140625" style="674" customWidth="1"/>
    <col min="1751" max="1751" width="13.28515625" style="674" customWidth="1"/>
    <col min="1752" max="1752" width="14.42578125" style="674" customWidth="1"/>
    <col min="1753" max="1753" width="16.7109375" style="674" customWidth="1"/>
    <col min="1754" max="1754" width="16" style="674" customWidth="1"/>
    <col min="1755" max="1755" width="16.140625" style="674" customWidth="1"/>
    <col min="1756" max="1757" width="14.28515625" style="674" customWidth="1"/>
    <col min="1758" max="1758" width="13.85546875" style="674" customWidth="1"/>
    <col min="1759" max="1759" width="13.5703125" style="674" customWidth="1"/>
    <col min="1760" max="1760" width="13.85546875" style="674" customWidth="1"/>
    <col min="1761" max="1762" width="16.140625" style="674" customWidth="1"/>
    <col min="1763" max="1763" width="11.5703125" style="674" customWidth="1"/>
    <col min="1764" max="1764" width="5.28515625" style="674" customWidth="1"/>
    <col min="1765" max="1765" width="18.140625" style="674" customWidth="1"/>
    <col min="1766" max="1766" width="16.85546875" style="674" customWidth="1"/>
    <col min="1767" max="1923" width="11.42578125" style="674" customWidth="1"/>
    <col min="1924" max="1924" width="15.140625" style="674" customWidth="1"/>
    <col min="1925" max="1925" width="60.42578125" style="674" customWidth="1"/>
    <col min="1926" max="1928" width="19.85546875" style="674" customWidth="1"/>
    <col min="1929" max="1929" width="23.5703125" style="674" customWidth="1"/>
    <col min="1930" max="1930" width="20.140625" style="674" customWidth="1"/>
    <col min="1931" max="1931" width="18.7109375" style="674" customWidth="1"/>
    <col min="1932" max="1932" width="14.140625" style="674" customWidth="1"/>
    <col min="1933" max="1933" width="11.5703125" style="674" bestFit="1" customWidth="1"/>
    <col min="1934" max="1988" width="11.42578125" style="674"/>
    <col min="1989" max="1989" width="2.7109375" style="674" customWidth="1"/>
    <col min="1990" max="1990" width="9.85546875" style="674" customWidth="1"/>
    <col min="1991" max="1991" width="54.140625" style="674" customWidth="1"/>
    <col min="1992" max="1992" width="15.7109375" style="674" customWidth="1"/>
    <col min="1993" max="1993" width="13.7109375" style="674" customWidth="1"/>
    <col min="1994" max="1994" width="15.140625" style="674" customWidth="1"/>
    <col min="1995" max="1995" width="14.7109375" style="674" customWidth="1"/>
    <col min="1996" max="1996" width="17.42578125" style="674" customWidth="1"/>
    <col min="1997" max="1997" width="15.140625" style="674" customWidth="1"/>
    <col min="1998" max="1998" width="11.85546875" style="674" customWidth="1"/>
    <col min="1999" max="1999" width="3.85546875" style="674" customWidth="1"/>
    <col min="2000" max="2000" width="19.5703125" style="674" customWidth="1"/>
    <col min="2001" max="2001" width="17.140625" style="674" customWidth="1"/>
    <col min="2002" max="2002" width="17.28515625" style="674" customWidth="1"/>
    <col min="2003" max="2003" width="19.140625" style="674" customWidth="1"/>
    <col min="2004" max="2004" width="17.7109375" style="674" customWidth="1"/>
    <col min="2005" max="2005" width="14.5703125" style="674" bestFit="1" customWidth="1"/>
    <col min="2006" max="2006" width="14.140625" style="674" customWidth="1"/>
    <col min="2007" max="2007" width="13.28515625" style="674" customWidth="1"/>
    <col min="2008" max="2008" width="14.42578125" style="674" customWidth="1"/>
    <col min="2009" max="2009" width="16.7109375" style="674" customWidth="1"/>
    <col min="2010" max="2010" width="16" style="674" customWidth="1"/>
    <col min="2011" max="2011" width="16.140625" style="674" customWidth="1"/>
    <col min="2012" max="2013" width="14.28515625" style="674" customWidth="1"/>
    <col min="2014" max="2014" width="13.85546875" style="674" customWidth="1"/>
    <col min="2015" max="2015" width="13.5703125" style="674" customWidth="1"/>
    <col min="2016" max="2016" width="13.85546875" style="674" customWidth="1"/>
    <col min="2017" max="2018" width="16.140625" style="674" customWidth="1"/>
    <col min="2019" max="2019" width="11.5703125" style="674" customWidth="1"/>
    <col min="2020" max="2020" width="5.28515625" style="674" customWidth="1"/>
    <col min="2021" max="2021" width="18.140625" style="674" customWidth="1"/>
    <col min="2022" max="2022" width="16.85546875" style="674" customWidth="1"/>
    <col min="2023" max="2179" width="11.42578125" style="674" customWidth="1"/>
    <col min="2180" max="2180" width="15.140625" style="674" customWidth="1"/>
    <col min="2181" max="2181" width="60.42578125" style="674" customWidth="1"/>
    <col min="2182" max="2184" width="19.85546875" style="674" customWidth="1"/>
    <col min="2185" max="2185" width="23.5703125" style="674" customWidth="1"/>
    <col min="2186" max="2186" width="20.140625" style="674" customWidth="1"/>
    <col min="2187" max="2187" width="18.7109375" style="674" customWidth="1"/>
    <col min="2188" max="2188" width="14.140625" style="674" customWidth="1"/>
    <col min="2189" max="2189" width="11.5703125" style="674" bestFit="1" customWidth="1"/>
    <col min="2190" max="2244" width="11.42578125" style="674"/>
    <col min="2245" max="2245" width="2.7109375" style="674" customWidth="1"/>
    <col min="2246" max="2246" width="9.85546875" style="674" customWidth="1"/>
    <col min="2247" max="2247" width="54.140625" style="674" customWidth="1"/>
    <col min="2248" max="2248" width="15.7109375" style="674" customWidth="1"/>
    <col min="2249" max="2249" width="13.7109375" style="674" customWidth="1"/>
    <col min="2250" max="2250" width="15.140625" style="674" customWidth="1"/>
    <col min="2251" max="2251" width="14.7109375" style="674" customWidth="1"/>
    <col min="2252" max="2252" width="17.42578125" style="674" customWidth="1"/>
    <col min="2253" max="2253" width="15.140625" style="674" customWidth="1"/>
    <col min="2254" max="2254" width="11.85546875" style="674" customWidth="1"/>
    <col min="2255" max="2255" width="3.85546875" style="674" customWidth="1"/>
    <col min="2256" max="2256" width="19.5703125" style="674" customWidth="1"/>
    <col min="2257" max="2257" width="17.140625" style="674" customWidth="1"/>
    <col min="2258" max="2258" width="17.28515625" style="674" customWidth="1"/>
    <col min="2259" max="2259" width="19.140625" style="674" customWidth="1"/>
    <col min="2260" max="2260" width="17.7109375" style="674" customWidth="1"/>
    <col min="2261" max="2261" width="14.5703125" style="674" bestFit="1" customWidth="1"/>
    <col min="2262" max="2262" width="14.140625" style="674" customWidth="1"/>
    <col min="2263" max="2263" width="13.28515625" style="674" customWidth="1"/>
    <col min="2264" max="2264" width="14.42578125" style="674" customWidth="1"/>
    <col min="2265" max="2265" width="16.7109375" style="674" customWidth="1"/>
    <col min="2266" max="2266" width="16" style="674" customWidth="1"/>
    <col min="2267" max="2267" width="16.140625" style="674" customWidth="1"/>
    <col min="2268" max="2269" width="14.28515625" style="674" customWidth="1"/>
    <col min="2270" max="2270" width="13.85546875" style="674" customWidth="1"/>
    <col min="2271" max="2271" width="13.5703125" style="674" customWidth="1"/>
    <col min="2272" max="2272" width="13.85546875" style="674" customWidth="1"/>
    <col min="2273" max="2274" width="16.140625" style="674" customWidth="1"/>
    <col min="2275" max="2275" width="11.5703125" style="674" customWidth="1"/>
    <col min="2276" max="2276" width="5.28515625" style="674" customWidth="1"/>
    <col min="2277" max="2277" width="18.140625" style="674" customWidth="1"/>
    <col min="2278" max="2278" width="16.85546875" style="674" customWidth="1"/>
    <col min="2279" max="2435" width="11.42578125" style="674" customWidth="1"/>
    <col min="2436" max="2436" width="15.140625" style="674" customWidth="1"/>
    <col min="2437" max="2437" width="60.42578125" style="674" customWidth="1"/>
    <col min="2438" max="2440" width="19.85546875" style="674" customWidth="1"/>
    <col min="2441" max="2441" width="23.5703125" style="674" customWidth="1"/>
    <col min="2442" max="2442" width="20.140625" style="674" customWidth="1"/>
    <col min="2443" max="2443" width="18.7109375" style="674" customWidth="1"/>
    <col min="2444" max="2444" width="14.140625" style="674" customWidth="1"/>
    <col min="2445" max="2445" width="11.5703125" style="674" bestFit="1" customWidth="1"/>
    <col min="2446" max="2500" width="11.42578125" style="674"/>
    <col min="2501" max="2501" width="2.7109375" style="674" customWidth="1"/>
    <col min="2502" max="2502" width="9.85546875" style="674" customWidth="1"/>
    <col min="2503" max="2503" width="54.140625" style="674" customWidth="1"/>
    <col min="2504" max="2504" width="15.7109375" style="674" customWidth="1"/>
    <col min="2505" max="2505" width="13.7109375" style="674" customWidth="1"/>
    <col min="2506" max="2506" width="15.140625" style="674" customWidth="1"/>
    <col min="2507" max="2507" width="14.7109375" style="674" customWidth="1"/>
    <col min="2508" max="2508" width="17.42578125" style="674" customWidth="1"/>
    <col min="2509" max="2509" width="15.140625" style="674" customWidth="1"/>
    <col min="2510" max="2510" width="11.85546875" style="674" customWidth="1"/>
    <col min="2511" max="2511" width="3.85546875" style="674" customWidth="1"/>
    <col min="2512" max="2512" width="19.5703125" style="674" customWidth="1"/>
    <col min="2513" max="2513" width="17.140625" style="674" customWidth="1"/>
    <col min="2514" max="2514" width="17.28515625" style="674" customWidth="1"/>
    <col min="2515" max="2515" width="19.140625" style="674" customWidth="1"/>
    <col min="2516" max="2516" width="17.7109375" style="674" customWidth="1"/>
    <col min="2517" max="2517" width="14.5703125" style="674" bestFit="1" customWidth="1"/>
    <col min="2518" max="2518" width="14.140625" style="674" customWidth="1"/>
    <col min="2519" max="2519" width="13.28515625" style="674" customWidth="1"/>
    <col min="2520" max="2520" width="14.42578125" style="674" customWidth="1"/>
    <col min="2521" max="2521" width="16.7109375" style="674" customWidth="1"/>
    <col min="2522" max="2522" width="16" style="674" customWidth="1"/>
    <col min="2523" max="2523" width="16.140625" style="674" customWidth="1"/>
    <col min="2524" max="2525" width="14.28515625" style="674" customWidth="1"/>
    <col min="2526" max="2526" width="13.85546875" style="674" customWidth="1"/>
    <col min="2527" max="2527" width="13.5703125" style="674" customWidth="1"/>
    <col min="2528" max="2528" width="13.85546875" style="674" customWidth="1"/>
    <col min="2529" max="2530" width="16.140625" style="674" customWidth="1"/>
    <col min="2531" max="2531" width="11.5703125" style="674" customWidth="1"/>
    <col min="2532" max="2532" width="5.28515625" style="674" customWidth="1"/>
    <col min="2533" max="2533" width="18.140625" style="674" customWidth="1"/>
    <col min="2534" max="2534" width="16.85546875" style="674" customWidth="1"/>
    <col min="2535" max="2691" width="11.42578125" style="674" customWidth="1"/>
    <col min="2692" max="2692" width="15.140625" style="674" customWidth="1"/>
    <col min="2693" max="2693" width="60.42578125" style="674" customWidth="1"/>
    <col min="2694" max="2696" width="19.85546875" style="674" customWidth="1"/>
    <col min="2697" max="2697" width="23.5703125" style="674" customWidth="1"/>
    <col min="2698" max="2698" width="20.140625" style="674" customWidth="1"/>
    <col min="2699" max="2699" width="18.7109375" style="674" customWidth="1"/>
    <col min="2700" max="2700" width="14.140625" style="674" customWidth="1"/>
    <col min="2701" max="2701" width="11.5703125" style="674" bestFit="1" customWidth="1"/>
    <col min="2702" max="2756" width="11.42578125" style="674"/>
    <col min="2757" max="2757" width="2.7109375" style="674" customWidth="1"/>
    <col min="2758" max="2758" width="9.85546875" style="674" customWidth="1"/>
    <col min="2759" max="2759" width="54.140625" style="674" customWidth="1"/>
    <col min="2760" max="2760" width="15.7109375" style="674" customWidth="1"/>
    <col min="2761" max="2761" width="13.7109375" style="674" customWidth="1"/>
    <col min="2762" max="2762" width="15.140625" style="674" customWidth="1"/>
    <col min="2763" max="2763" width="14.7109375" style="674" customWidth="1"/>
    <col min="2764" max="2764" width="17.42578125" style="674" customWidth="1"/>
    <col min="2765" max="2765" width="15.140625" style="674" customWidth="1"/>
    <col min="2766" max="2766" width="11.85546875" style="674" customWidth="1"/>
    <col min="2767" max="2767" width="3.85546875" style="674" customWidth="1"/>
    <col min="2768" max="2768" width="19.5703125" style="674" customWidth="1"/>
    <col min="2769" max="2769" width="17.140625" style="674" customWidth="1"/>
    <col min="2770" max="2770" width="17.28515625" style="674" customWidth="1"/>
    <col min="2771" max="2771" width="19.140625" style="674" customWidth="1"/>
    <col min="2772" max="2772" width="17.7109375" style="674" customWidth="1"/>
    <col min="2773" max="2773" width="14.5703125" style="674" bestFit="1" customWidth="1"/>
    <col min="2774" max="2774" width="14.140625" style="674" customWidth="1"/>
    <col min="2775" max="2775" width="13.28515625" style="674" customWidth="1"/>
    <col min="2776" max="2776" width="14.42578125" style="674" customWidth="1"/>
    <col min="2777" max="2777" width="16.7109375" style="674" customWidth="1"/>
    <col min="2778" max="2778" width="16" style="674" customWidth="1"/>
    <col min="2779" max="2779" width="16.140625" style="674" customWidth="1"/>
    <col min="2780" max="2781" width="14.28515625" style="674" customWidth="1"/>
    <col min="2782" max="2782" width="13.85546875" style="674" customWidth="1"/>
    <col min="2783" max="2783" width="13.5703125" style="674" customWidth="1"/>
    <col min="2784" max="2784" width="13.85546875" style="674" customWidth="1"/>
    <col min="2785" max="2786" width="16.140625" style="674" customWidth="1"/>
    <col min="2787" max="2787" width="11.5703125" style="674" customWidth="1"/>
    <col min="2788" max="2788" width="5.28515625" style="674" customWidth="1"/>
    <col min="2789" max="2789" width="18.140625" style="674" customWidth="1"/>
    <col min="2790" max="2790" width="16.85546875" style="674" customWidth="1"/>
    <col min="2791" max="2947" width="11.42578125" style="674" customWidth="1"/>
    <col min="2948" max="2948" width="15.140625" style="674" customWidth="1"/>
    <col min="2949" max="2949" width="60.42578125" style="674" customWidth="1"/>
    <col min="2950" max="2952" width="19.85546875" style="674" customWidth="1"/>
    <col min="2953" max="2953" width="23.5703125" style="674" customWidth="1"/>
    <col min="2954" max="2954" width="20.140625" style="674" customWidth="1"/>
    <col min="2955" max="2955" width="18.7109375" style="674" customWidth="1"/>
    <col min="2956" max="2956" width="14.140625" style="674" customWidth="1"/>
    <col min="2957" max="2957" width="11.5703125" style="674" bestFit="1" customWidth="1"/>
    <col min="2958" max="3012" width="11.42578125" style="674"/>
    <col min="3013" max="3013" width="2.7109375" style="674" customWidth="1"/>
    <col min="3014" max="3014" width="9.85546875" style="674" customWidth="1"/>
    <col min="3015" max="3015" width="54.140625" style="674" customWidth="1"/>
    <col min="3016" max="3016" width="15.7109375" style="674" customWidth="1"/>
    <col min="3017" max="3017" width="13.7109375" style="674" customWidth="1"/>
    <col min="3018" max="3018" width="15.140625" style="674" customWidth="1"/>
    <col min="3019" max="3019" width="14.7109375" style="674" customWidth="1"/>
    <col min="3020" max="3020" width="17.42578125" style="674" customWidth="1"/>
    <col min="3021" max="3021" width="15.140625" style="674" customWidth="1"/>
    <col min="3022" max="3022" width="11.85546875" style="674" customWidth="1"/>
    <col min="3023" max="3023" width="3.85546875" style="674" customWidth="1"/>
    <col min="3024" max="3024" width="19.5703125" style="674" customWidth="1"/>
    <col min="3025" max="3025" width="17.140625" style="674" customWidth="1"/>
    <col min="3026" max="3026" width="17.28515625" style="674" customWidth="1"/>
    <col min="3027" max="3027" width="19.140625" style="674" customWidth="1"/>
    <col min="3028" max="3028" width="17.7109375" style="674" customWidth="1"/>
    <col min="3029" max="3029" width="14.5703125" style="674" bestFit="1" customWidth="1"/>
    <col min="3030" max="3030" width="14.140625" style="674" customWidth="1"/>
    <col min="3031" max="3031" width="13.28515625" style="674" customWidth="1"/>
    <col min="3032" max="3032" width="14.42578125" style="674" customWidth="1"/>
    <col min="3033" max="3033" width="16.7109375" style="674" customWidth="1"/>
    <col min="3034" max="3034" width="16" style="674" customWidth="1"/>
    <col min="3035" max="3035" width="16.140625" style="674" customWidth="1"/>
    <col min="3036" max="3037" width="14.28515625" style="674" customWidth="1"/>
    <col min="3038" max="3038" width="13.85546875" style="674" customWidth="1"/>
    <col min="3039" max="3039" width="13.5703125" style="674" customWidth="1"/>
    <col min="3040" max="3040" width="13.85546875" style="674" customWidth="1"/>
    <col min="3041" max="3042" width="16.140625" style="674" customWidth="1"/>
    <col min="3043" max="3043" width="11.5703125" style="674" customWidth="1"/>
    <col min="3044" max="3044" width="5.28515625" style="674" customWidth="1"/>
    <col min="3045" max="3045" width="18.140625" style="674" customWidth="1"/>
    <col min="3046" max="3046" width="16.85546875" style="674" customWidth="1"/>
    <col min="3047" max="3203" width="11.42578125" style="674" customWidth="1"/>
    <col min="3204" max="3204" width="15.140625" style="674" customWidth="1"/>
    <col min="3205" max="3205" width="60.42578125" style="674" customWidth="1"/>
    <col min="3206" max="3208" width="19.85546875" style="674" customWidth="1"/>
    <col min="3209" max="3209" width="23.5703125" style="674" customWidth="1"/>
    <col min="3210" max="3210" width="20.140625" style="674" customWidth="1"/>
    <col min="3211" max="3211" width="18.7109375" style="674" customWidth="1"/>
    <col min="3212" max="3212" width="14.140625" style="674" customWidth="1"/>
    <col min="3213" max="3213" width="11.5703125" style="674" bestFit="1" customWidth="1"/>
    <col min="3214" max="3268" width="11.42578125" style="674"/>
    <col min="3269" max="3269" width="2.7109375" style="674" customWidth="1"/>
    <col min="3270" max="3270" width="9.85546875" style="674" customWidth="1"/>
    <col min="3271" max="3271" width="54.140625" style="674" customWidth="1"/>
    <col min="3272" max="3272" width="15.7109375" style="674" customWidth="1"/>
    <col min="3273" max="3273" width="13.7109375" style="674" customWidth="1"/>
    <col min="3274" max="3274" width="15.140625" style="674" customWidth="1"/>
    <col min="3275" max="3275" width="14.7109375" style="674" customWidth="1"/>
    <col min="3276" max="3276" width="17.42578125" style="674" customWidth="1"/>
    <col min="3277" max="3277" width="15.140625" style="674" customWidth="1"/>
    <col min="3278" max="3278" width="11.85546875" style="674" customWidth="1"/>
    <col min="3279" max="3279" width="3.85546875" style="674" customWidth="1"/>
    <col min="3280" max="3280" width="19.5703125" style="674" customWidth="1"/>
    <col min="3281" max="3281" width="17.140625" style="674" customWidth="1"/>
    <col min="3282" max="3282" width="17.28515625" style="674" customWidth="1"/>
    <col min="3283" max="3283" width="19.140625" style="674" customWidth="1"/>
    <col min="3284" max="3284" width="17.7109375" style="674" customWidth="1"/>
    <col min="3285" max="3285" width="14.5703125" style="674" bestFit="1" customWidth="1"/>
    <col min="3286" max="3286" width="14.140625" style="674" customWidth="1"/>
    <col min="3287" max="3287" width="13.28515625" style="674" customWidth="1"/>
    <col min="3288" max="3288" width="14.42578125" style="674" customWidth="1"/>
    <col min="3289" max="3289" width="16.7109375" style="674" customWidth="1"/>
    <col min="3290" max="3290" width="16" style="674" customWidth="1"/>
    <col min="3291" max="3291" width="16.140625" style="674" customWidth="1"/>
    <col min="3292" max="3293" width="14.28515625" style="674" customWidth="1"/>
    <col min="3294" max="3294" width="13.85546875" style="674" customWidth="1"/>
    <col min="3295" max="3295" width="13.5703125" style="674" customWidth="1"/>
    <col min="3296" max="3296" width="13.85546875" style="674" customWidth="1"/>
    <col min="3297" max="3298" width="16.140625" style="674" customWidth="1"/>
    <col min="3299" max="3299" width="11.5703125" style="674" customWidth="1"/>
    <col min="3300" max="3300" width="5.28515625" style="674" customWidth="1"/>
    <col min="3301" max="3301" width="18.140625" style="674" customWidth="1"/>
    <col min="3302" max="3302" width="16.85546875" style="674" customWidth="1"/>
    <col min="3303" max="3459" width="11.42578125" style="674" customWidth="1"/>
    <col min="3460" max="3460" width="15.140625" style="674" customWidth="1"/>
    <col min="3461" max="3461" width="60.42578125" style="674" customWidth="1"/>
    <col min="3462" max="3464" width="19.85546875" style="674" customWidth="1"/>
    <col min="3465" max="3465" width="23.5703125" style="674" customWidth="1"/>
    <col min="3466" max="3466" width="20.140625" style="674" customWidth="1"/>
    <col min="3467" max="3467" width="18.7109375" style="674" customWidth="1"/>
    <col min="3468" max="3468" width="14.140625" style="674" customWidth="1"/>
    <col min="3469" max="3469" width="11.5703125" style="674" bestFit="1" customWidth="1"/>
    <col min="3470" max="3524" width="11.42578125" style="674"/>
    <col min="3525" max="3525" width="2.7109375" style="674" customWidth="1"/>
    <col min="3526" max="3526" width="9.85546875" style="674" customWidth="1"/>
    <col min="3527" max="3527" width="54.140625" style="674" customWidth="1"/>
    <col min="3528" max="3528" width="15.7109375" style="674" customWidth="1"/>
    <col min="3529" max="3529" width="13.7109375" style="674" customWidth="1"/>
    <col min="3530" max="3530" width="15.140625" style="674" customWidth="1"/>
    <col min="3531" max="3531" width="14.7109375" style="674" customWidth="1"/>
    <col min="3532" max="3532" width="17.42578125" style="674" customWidth="1"/>
    <col min="3533" max="3533" width="15.140625" style="674" customWidth="1"/>
    <col min="3534" max="3534" width="11.85546875" style="674" customWidth="1"/>
    <col min="3535" max="3535" width="3.85546875" style="674" customWidth="1"/>
    <col min="3536" max="3536" width="19.5703125" style="674" customWidth="1"/>
    <col min="3537" max="3537" width="17.140625" style="674" customWidth="1"/>
    <col min="3538" max="3538" width="17.28515625" style="674" customWidth="1"/>
    <col min="3539" max="3539" width="19.140625" style="674" customWidth="1"/>
    <col min="3540" max="3540" width="17.7109375" style="674" customWidth="1"/>
    <col min="3541" max="3541" width="14.5703125" style="674" bestFit="1" customWidth="1"/>
    <col min="3542" max="3542" width="14.140625" style="674" customWidth="1"/>
    <col min="3543" max="3543" width="13.28515625" style="674" customWidth="1"/>
    <col min="3544" max="3544" width="14.42578125" style="674" customWidth="1"/>
    <col min="3545" max="3545" width="16.7109375" style="674" customWidth="1"/>
    <col min="3546" max="3546" width="16" style="674" customWidth="1"/>
    <col min="3547" max="3547" width="16.140625" style="674" customWidth="1"/>
    <col min="3548" max="3549" width="14.28515625" style="674" customWidth="1"/>
    <col min="3550" max="3550" width="13.85546875" style="674" customWidth="1"/>
    <col min="3551" max="3551" width="13.5703125" style="674" customWidth="1"/>
    <col min="3552" max="3552" width="13.85546875" style="674" customWidth="1"/>
    <col min="3553" max="3554" width="16.140625" style="674" customWidth="1"/>
    <col min="3555" max="3555" width="11.5703125" style="674" customWidth="1"/>
    <col min="3556" max="3556" width="5.28515625" style="674" customWidth="1"/>
    <col min="3557" max="3557" width="18.140625" style="674" customWidth="1"/>
    <col min="3558" max="3558" width="16.85546875" style="674" customWidth="1"/>
    <col min="3559" max="3715" width="11.42578125" style="674" customWidth="1"/>
    <col min="3716" max="3716" width="15.140625" style="674" customWidth="1"/>
    <col min="3717" max="3717" width="60.42578125" style="674" customWidth="1"/>
    <col min="3718" max="3720" width="19.85546875" style="674" customWidth="1"/>
    <col min="3721" max="3721" width="23.5703125" style="674" customWidth="1"/>
    <col min="3722" max="3722" width="20.140625" style="674" customWidth="1"/>
    <col min="3723" max="3723" width="18.7109375" style="674" customWidth="1"/>
    <col min="3724" max="3724" width="14.140625" style="674" customWidth="1"/>
    <col min="3725" max="3725" width="11.5703125" style="674" bestFit="1" customWidth="1"/>
    <col min="3726" max="3780" width="11.42578125" style="674"/>
    <col min="3781" max="3781" width="2.7109375" style="674" customWidth="1"/>
    <col min="3782" max="3782" width="9.85546875" style="674" customWidth="1"/>
    <col min="3783" max="3783" width="54.140625" style="674" customWidth="1"/>
    <col min="3784" max="3784" width="15.7109375" style="674" customWidth="1"/>
    <col min="3785" max="3785" width="13.7109375" style="674" customWidth="1"/>
    <col min="3786" max="3786" width="15.140625" style="674" customWidth="1"/>
    <col min="3787" max="3787" width="14.7109375" style="674" customWidth="1"/>
    <col min="3788" max="3788" width="17.42578125" style="674" customWidth="1"/>
    <col min="3789" max="3789" width="15.140625" style="674" customWidth="1"/>
    <col min="3790" max="3790" width="11.85546875" style="674" customWidth="1"/>
    <col min="3791" max="3791" width="3.85546875" style="674" customWidth="1"/>
    <col min="3792" max="3792" width="19.5703125" style="674" customWidth="1"/>
    <col min="3793" max="3793" width="17.140625" style="674" customWidth="1"/>
    <col min="3794" max="3794" width="17.28515625" style="674" customWidth="1"/>
    <col min="3795" max="3795" width="19.140625" style="674" customWidth="1"/>
    <col min="3796" max="3796" width="17.7109375" style="674" customWidth="1"/>
    <col min="3797" max="3797" width="14.5703125" style="674" bestFit="1" customWidth="1"/>
    <col min="3798" max="3798" width="14.140625" style="674" customWidth="1"/>
    <col min="3799" max="3799" width="13.28515625" style="674" customWidth="1"/>
    <col min="3800" max="3800" width="14.42578125" style="674" customWidth="1"/>
    <col min="3801" max="3801" width="16.7109375" style="674" customWidth="1"/>
    <col min="3802" max="3802" width="16" style="674" customWidth="1"/>
    <col min="3803" max="3803" width="16.140625" style="674" customWidth="1"/>
    <col min="3804" max="3805" width="14.28515625" style="674" customWidth="1"/>
    <col min="3806" max="3806" width="13.85546875" style="674" customWidth="1"/>
    <col min="3807" max="3807" width="13.5703125" style="674" customWidth="1"/>
    <col min="3808" max="3808" width="13.85546875" style="674" customWidth="1"/>
    <col min="3809" max="3810" width="16.140625" style="674" customWidth="1"/>
    <col min="3811" max="3811" width="11.5703125" style="674" customWidth="1"/>
    <col min="3812" max="3812" width="5.28515625" style="674" customWidth="1"/>
    <col min="3813" max="3813" width="18.140625" style="674" customWidth="1"/>
    <col min="3814" max="3814" width="16.85546875" style="674" customWidth="1"/>
    <col min="3815" max="3971" width="11.42578125" style="674" customWidth="1"/>
    <col min="3972" max="3972" width="15.140625" style="674" customWidth="1"/>
    <col min="3973" max="3973" width="60.42578125" style="674" customWidth="1"/>
    <col min="3974" max="3976" width="19.85546875" style="674" customWidth="1"/>
    <col min="3977" max="3977" width="23.5703125" style="674" customWidth="1"/>
    <col min="3978" max="3978" width="20.140625" style="674" customWidth="1"/>
    <col min="3979" max="3979" width="18.7109375" style="674" customWidth="1"/>
    <col min="3980" max="3980" width="14.140625" style="674" customWidth="1"/>
    <col min="3981" max="3981" width="11.5703125" style="674" bestFit="1" customWidth="1"/>
    <col min="3982" max="4036" width="11.42578125" style="674"/>
    <col min="4037" max="4037" width="2.7109375" style="674" customWidth="1"/>
    <col min="4038" max="4038" width="9.85546875" style="674" customWidth="1"/>
    <col min="4039" max="4039" width="54.140625" style="674" customWidth="1"/>
    <col min="4040" max="4040" width="15.7109375" style="674" customWidth="1"/>
    <col min="4041" max="4041" width="13.7109375" style="674" customWidth="1"/>
    <col min="4042" max="4042" width="15.140625" style="674" customWidth="1"/>
    <col min="4043" max="4043" width="14.7109375" style="674" customWidth="1"/>
    <col min="4044" max="4044" width="17.42578125" style="674" customWidth="1"/>
    <col min="4045" max="4045" width="15.140625" style="674" customWidth="1"/>
    <col min="4046" max="4046" width="11.85546875" style="674" customWidth="1"/>
    <col min="4047" max="4047" width="3.85546875" style="674" customWidth="1"/>
    <col min="4048" max="4048" width="19.5703125" style="674" customWidth="1"/>
    <col min="4049" max="4049" width="17.140625" style="674" customWidth="1"/>
    <col min="4050" max="4050" width="17.28515625" style="674" customWidth="1"/>
    <col min="4051" max="4051" width="19.140625" style="674" customWidth="1"/>
    <col min="4052" max="4052" width="17.7109375" style="674" customWidth="1"/>
    <col min="4053" max="4053" width="14.5703125" style="674" bestFit="1" customWidth="1"/>
    <col min="4054" max="4054" width="14.140625" style="674" customWidth="1"/>
    <col min="4055" max="4055" width="13.28515625" style="674" customWidth="1"/>
    <col min="4056" max="4056" width="14.42578125" style="674" customWidth="1"/>
    <col min="4057" max="4057" width="16.7109375" style="674" customWidth="1"/>
    <col min="4058" max="4058" width="16" style="674" customWidth="1"/>
    <col min="4059" max="4059" width="16.140625" style="674" customWidth="1"/>
    <col min="4060" max="4061" width="14.28515625" style="674" customWidth="1"/>
    <col min="4062" max="4062" width="13.85546875" style="674" customWidth="1"/>
    <col min="4063" max="4063" width="13.5703125" style="674" customWidth="1"/>
    <col min="4064" max="4064" width="13.85546875" style="674" customWidth="1"/>
    <col min="4065" max="4066" width="16.140625" style="674" customWidth="1"/>
    <col min="4067" max="4067" width="11.5703125" style="674" customWidth="1"/>
    <col min="4068" max="4068" width="5.28515625" style="674" customWidth="1"/>
    <col min="4069" max="4069" width="18.140625" style="674" customWidth="1"/>
    <col min="4070" max="4070" width="16.85546875" style="674" customWidth="1"/>
    <col min="4071" max="4227" width="11.42578125" style="674" customWidth="1"/>
    <col min="4228" max="4228" width="15.140625" style="674" customWidth="1"/>
    <col min="4229" max="4229" width="60.42578125" style="674" customWidth="1"/>
    <col min="4230" max="4232" width="19.85546875" style="674" customWidth="1"/>
    <col min="4233" max="4233" width="23.5703125" style="674" customWidth="1"/>
    <col min="4234" max="4234" width="20.140625" style="674" customWidth="1"/>
    <col min="4235" max="4235" width="18.7109375" style="674" customWidth="1"/>
    <col min="4236" max="4236" width="14.140625" style="674" customWidth="1"/>
    <col min="4237" max="4237" width="11.5703125" style="674" bestFit="1" customWidth="1"/>
    <col min="4238" max="4292" width="11.42578125" style="674"/>
    <col min="4293" max="4293" width="2.7109375" style="674" customWidth="1"/>
    <col min="4294" max="4294" width="9.85546875" style="674" customWidth="1"/>
    <col min="4295" max="4295" width="54.140625" style="674" customWidth="1"/>
    <col min="4296" max="4296" width="15.7109375" style="674" customWidth="1"/>
    <col min="4297" max="4297" width="13.7109375" style="674" customWidth="1"/>
    <col min="4298" max="4298" width="15.140625" style="674" customWidth="1"/>
    <col min="4299" max="4299" width="14.7109375" style="674" customWidth="1"/>
    <col min="4300" max="4300" width="17.42578125" style="674" customWidth="1"/>
    <col min="4301" max="4301" width="15.140625" style="674" customWidth="1"/>
    <col min="4302" max="4302" width="11.85546875" style="674" customWidth="1"/>
    <col min="4303" max="4303" width="3.85546875" style="674" customWidth="1"/>
    <col min="4304" max="4304" width="19.5703125" style="674" customWidth="1"/>
    <col min="4305" max="4305" width="17.140625" style="674" customWidth="1"/>
    <col min="4306" max="4306" width="17.28515625" style="674" customWidth="1"/>
    <col min="4307" max="4307" width="19.140625" style="674" customWidth="1"/>
    <col min="4308" max="4308" width="17.7109375" style="674" customWidth="1"/>
    <col min="4309" max="4309" width="14.5703125" style="674" bestFit="1" customWidth="1"/>
    <col min="4310" max="4310" width="14.140625" style="674" customWidth="1"/>
    <col min="4311" max="4311" width="13.28515625" style="674" customWidth="1"/>
    <col min="4312" max="4312" width="14.42578125" style="674" customWidth="1"/>
    <col min="4313" max="4313" width="16.7109375" style="674" customWidth="1"/>
    <col min="4314" max="4314" width="16" style="674" customWidth="1"/>
    <col min="4315" max="4315" width="16.140625" style="674" customWidth="1"/>
    <col min="4316" max="4317" width="14.28515625" style="674" customWidth="1"/>
    <col min="4318" max="4318" width="13.85546875" style="674" customWidth="1"/>
    <col min="4319" max="4319" width="13.5703125" style="674" customWidth="1"/>
    <col min="4320" max="4320" width="13.85546875" style="674" customWidth="1"/>
    <col min="4321" max="4322" width="16.140625" style="674" customWidth="1"/>
    <col min="4323" max="4323" width="11.5703125" style="674" customWidth="1"/>
    <col min="4324" max="4324" width="5.28515625" style="674" customWidth="1"/>
    <col min="4325" max="4325" width="18.140625" style="674" customWidth="1"/>
    <col min="4326" max="4326" width="16.85546875" style="674" customWidth="1"/>
    <col min="4327" max="4483" width="11.42578125" style="674" customWidth="1"/>
    <col min="4484" max="4484" width="15.140625" style="674" customWidth="1"/>
    <col min="4485" max="4485" width="60.42578125" style="674" customWidth="1"/>
    <col min="4486" max="4488" width="19.85546875" style="674" customWidth="1"/>
    <col min="4489" max="4489" width="23.5703125" style="674" customWidth="1"/>
    <col min="4490" max="4490" width="20.140625" style="674" customWidth="1"/>
    <col min="4491" max="4491" width="18.7109375" style="674" customWidth="1"/>
    <col min="4492" max="4492" width="14.140625" style="674" customWidth="1"/>
    <col min="4493" max="4493" width="11.5703125" style="674" bestFit="1" customWidth="1"/>
    <col min="4494" max="4548" width="11.42578125" style="674"/>
    <col min="4549" max="4549" width="2.7109375" style="674" customWidth="1"/>
    <col min="4550" max="4550" width="9.85546875" style="674" customWidth="1"/>
    <col min="4551" max="4551" width="54.140625" style="674" customWidth="1"/>
    <col min="4552" max="4552" width="15.7109375" style="674" customWidth="1"/>
    <col min="4553" max="4553" width="13.7109375" style="674" customWidth="1"/>
    <col min="4554" max="4554" width="15.140625" style="674" customWidth="1"/>
    <col min="4555" max="4555" width="14.7109375" style="674" customWidth="1"/>
    <col min="4556" max="4556" width="17.42578125" style="674" customWidth="1"/>
    <col min="4557" max="4557" width="15.140625" style="674" customWidth="1"/>
    <col min="4558" max="4558" width="11.85546875" style="674" customWidth="1"/>
    <col min="4559" max="4559" width="3.85546875" style="674" customWidth="1"/>
    <col min="4560" max="4560" width="19.5703125" style="674" customWidth="1"/>
    <col min="4561" max="4561" width="17.140625" style="674" customWidth="1"/>
    <col min="4562" max="4562" width="17.28515625" style="674" customWidth="1"/>
    <col min="4563" max="4563" width="19.140625" style="674" customWidth="1"/>
    <col min="4564" max="4564" width="17.7109375" style="674" customWidth="1"/>
    <col min="4565" max="4565" width="14.5703125" style="674" bestFit="1" customWidth="1"/>
    <col min="4566" max="4566" width="14.140625" style="674" customWidth="1"/>
    <col min="4567" max="4567" width="13.28515625" style="674" customWidth="1"/>
    <col min="4568" max="4568" width="14.42578125" style="674" customWidth="1"/>
    <col min="4569" max="4569" width="16.7109375" style="674" customWidth="1"/>
    <col min="4570" max="4570" width="16" style="674" customWidth="1"/>
    <col min="4571" max="4571" width="16.140625" style="674" customWidth="1"/>
    <col min="4572" max="4573" width="14.28515625" style="674" customWidth="1"/>
    <col min="4574" max="4574" width="13.85546875" style="674" customWidth="1"/>
    <col min="4575" max="4575" width="13.5703125" style="674" customWidth="1"/>
    <col min="4576" max="4576" width="13.85546875" style="674" customWidth="1"/>
    <col min="4577" max="4578" width="16.140625" style="674" customWidth="1"/>
    <col min="4579" max="4579" width="11.5703125" style="674" customWidth="1"/>
    <col min="4580" max="4580" width="5.28515625" style="674" customWidth="1"/>
    <col min="4581" max="4581" width="18.140625" style="674" customWidth="1"/>
    <col min="4582" max="4582" width="16.85546875" style="674" customWidth="1"/>
    <col min="4583" max="4739" width="11.42578125" style="674" customWidth="1"/>
    <col min="4740" max="4740" width="15.140625" style="674" customWidth="1"/>
    <col min="4741" max="4741" width="60.42578125" style="674" customWidth="1"/>
    <col min="4742" max="4744" width="19.85546875" style="674" customWidth="1"/>
    <col min="4745" max="4745" width="23.5703125" style="674" customWidth="1"/>
    <col min="4746" max="4746" width="20.140625" style="674" customWidth="1"/>
    <col min="4747" max="4747" width="18.7109375" style="674" customWidth="1"/>
    <col min="4748" max="4748" width="14.140625" style="674" customWidth="1"/>
    <col min="4749" max="4749" width="11.5703125" style="674" bestFit="1" customWidth="1"/>
    <col min="4750" max="4804" width="11.42578125" style="674"/>
    <col min="4805" max="4805" width="2.7109375" style="674" customWidth="1"/>
    <col min="4806" max="4806" width="9.85546875" style="674" customWidth="1"/>
    <col min="4807" max="4807" width="54.140625" style="674" customWidth="1"/>
    <col min="4808" max="4808" width="15.7109375" style="674" customWidth="1"/>
    <col min="4809" max="4809" width="13.7109375" style="674" customWidth="1"/>
    <col min="4810" max="4810" width="15.140625" style="674" customWidth="1"/>
    <col min="4811" max="4811" width="14.7109375" style="674" customWidth="1"/>
    <col min="4812" max="4812" width="17.42578125" style="674" customWidth="1"/>
    <col min="4813" max="4813" width="15.140625" style="674" customWidth="1"/>
    <col min="4814" max="4814" width="11.85546875" style="674" customWidth="1"/>
    <col min="4815" max="4815" width="3.85546875" style="674" customWidth="1"/>
    <col min="4816" max="4816" width="19.5703125" style="674" customWidth="1"/>
    <col min="4817" max="4817" width="17.140625" style="674" customWidth="1"/>
    <col min="4818" max="4818" width="17.28515625" style="674" customWidth="1"/>
    <col min="4819" max="4819" width="19.140625" style="674" customWidth="1"/>
    <col min="4820" max="4820" width="17.7109375" style="674" customWidth="1"/>
    <col min="4821" max="4821" width="14.5703125" style="674" bestFit="1" customWidth="1"/>
    <col min="4822" max="4822" width="14.140625" style="674" customWidth="1"/>
    <col min="4823" max="4823" width="13.28515625" style="674" customWidth="1"/>
    <col min="4824" max="4824" width="14.42578125" style="674" customWidth="1"/>
    <col min="4825" max="4825" width="16.7109375" style="674" customWidth="1"/>
    <col min="4826" max="4826" width="16" style="674" customWidth="1"/>
    <col min="4827" max="4827" width="16.140625" style="674" customWidth="1"/>
    <col min="4828" max="4829" width="14.28515625" style="674" customWidth="1"/>
    <col min="4830" max="4830" width="13.85546875" style="674" customWidth="1"/>
    <col min="4831" max="4831" width="13.5703125" style="674" customWidth="1"/>
    <col min="4832" max="4832" width="13.85546875" style="674" customWidth="1"/>
    <col min="4833" max="4834" width="16.140625" style="674" customWidth="1"/>
    <col min="4835" max="4835" width="11.5703125" style="674" customWidth="1"/>
    <col min="4836" max="4836" width="5.28515625" style="674" customWidth="1"/>
    <col min="4837" max="4837" width="18.140625" style="674" customWidth="1"/>
    <col min="4838" max="4838" width="16.85546875" style="674" customWidth="1"/>
    <col min="4839" max="4995" width="11.42578125" style="674" customWidth="1"/>
    <col min="4996" max="4996" width="15.140625" style="674" customWidth="1"/>
    <col min="4997" max="4997" width="60.42578125" style="674" customWidth="1"/>
    <col min="4998" max="5000" width="19.85546875" style="674" customWidth="1"/>
    <col min="5001" max="5001" width="23.5703125" style="674" customWidth="1"/>
    <col min="5002" max="5002" width="20.140625" style="674" customWidth="1"/>
    <col min="5003" max="5003" width="18.7109375" style="674" customWidth="1"/>
    <col min="5004" max="5004" width="14.140625" style="674" customWidth="1"/>
    <col min="5005" max="5005" width="11.5703125" style="674" bestFit="1" customWidth="1"/>
    <col min="5006" max="5060" width="11.42578125" style="674"/>
    <col min="5061" max="5061" width="2.7109375" style="674" customWidth="1"/>
    <col min="5062" max="5062" width="9.85546875" style="674" customWidth="1"/>
    <col min="5063" max="5063" width="54.140625" style="674" customWidth="1"/>
    <col min="5064" max="5064" width="15.7109375" style="674" customWidth="1"/>
    <col min="5065" max="5065" width="13.7109375" style="674" customWidth="1"/>
    <col min="5066" max="5066" width="15.140625" style="674" customWidth="1"/>
    <col min="5067" max="5067" width="14.7109375" style="674" customWidth="1"/>
    <col min="5068" max="5068" width="17.42578125" style="674" customWidth="1"/>
    <col min="5069" max="5069" width="15.140625" style="674" customWidth="1"/>
    <col min="5070" max="5070" width="11.85546875" style="674" customWidth="1"/>
    <col min="5071" max="5071" width="3.85546875" style="674" customWidth="1"/>
    <col min="5072" max="5072" width="19.5703125" style="674" customWidth="1"/>
    <col min="5073" max="5073" width="17.140625" style="674" customWidth="1"/>
    <col min="5074" max="5074" width="17.28515625" style="674" customWidth="1"/>
    <col min="5075" max="5075" width="19.140625" style="674" customWidth="1"/>
    <col min="5076" max="5076" width="17.7109375" style="674" customWidth="1"/>
    <col min="5077" max="5077" width="14.5703125" style="674" bestFit="1" customWidth="1"/>
    <col min="5078" max="5078" width="14.140625" style="674" customWidth="1"/>
    <col min="5079" max="5079" width="13.28515625" style="674" customWidth="1"/>
    <col min="5080" max="5080" width="14.42578125" style="674" customWidth="1"/>
    <col min="5081" max="5081" width="16.7109375" style="674" customWidth="1"/>
    <col min="5082" max="5082" width="16" style="674" customWidth="1"/>
    <col min="5083" max="5083" width="16.140625" style="674" customWidth="1"/>
    <col min="5084" max="5085" width="14.28515625" style="674" customWidth="1"/>
    <col min="5086" max="5086" width="13.85546875" style="674" customWidth="1"/>
    <col min="5087" max="5087" width="13.5703125" style="674" customWidth="1"/>
    <col min="5088" max="5088" width="13.85546875" style="674" customWidth="1"/>
    <col min="5089" max="5090" width="16.140625" style="674" customWidth="1"/>
    <col min="5091" max="5091" width="11.5703125" style="674" customWidth="1"/>
    <col min="5092" max="5092" width="5.28515625" style="674" customWidth="1"/>
    <col min="5093" max="5093" width="18.140625" style="674" customWidth="1"/>
    <col min="5094" max="5094" width="16.85546875" style="674" customWidth="1"/>
    <col min="5095" max="5251" width="11.42578125" style="674" customWidth="1"/>
    <col min="5252" max="5252" width="15.140625" style="674" customWidth="1"/>
    <col min="5253" max="5253" width="60.42578125" style="674" customWidth="1"/>
    <col min="5254" max="5256" width="19.85546875" style="674" customWidth="1"/>
    <col min="5257" max="5257" width="23.5703125" style="674" customWidth="1"/>
    <col min="5258" max="5258" width="20.140625" style="674" customWidth="1"/>
    <col min="5259" max="5259" width="18.7109375" style="674" customWidth="1"/>
    <col min="5260" max="5260" width="14.140625" style="674" customWidth="1"/>
    <col min="5261" max="5261" width="11.5703125" style="674" bestFit="1" customWidth="1"/>
    <col min="5262" max="5316" width="11.42578125" style="674"/>
    <col min="5317" max="5317" width="2.7109375" style="674" customWidth="1"/>
    <col min="5318" max="5318" width="9.85546875" style="674" customWidth="1"/>
    <col min="5319" max="5319" width="54.140625" style="674" customWidth="1"/>
    <col min="5320" max="5320" width="15.7109375" style="674" customWidth="1"/>
    <col min="5321" max="5321" width="13.7109375" style="674" customWidth="1"/>
    <col min="5322" max="5322" width="15.140625" style="674" customWidth="1"/>
    <col min="5323" max="5323" width="14.7109375" style="674" customWidth="1"/>
    <col min="5324" max="5324" width="17.42578125" style="674" customWidth="1"/>
    <col min="5325" max="5325" width="15.140625" style="674" customWidth="1"/>
    <col min="5326" max="5326" width="11.85546875" style="674" customWidth="1"/>
    <col min="5327" max="5327" width="3.85546875" style="674" customWidth="1"/>
    <col min="5328" max="5328" width="19.5703125" style="674" customWidth="1"/>
    <col min="5329" max="5329" width="17.140625" style="674" customWidth="1"/>
    <col min="5330" max="5330" width="17.28515625" style="674" customWidth="1"/>
    <col min="5331" max="5331" width="19.140625" style="674" customWidth="1"/>
    <col min="5332" max="5332" width="17.7109375" style="674" customWidth="1"/>
    <col min="5333" max="5333" width="14.5703125" style="674" bestFit="1" customWidth="1"/>
    <col min="5334" max="5334" width="14.140625" style="674" customWidth="1"/>
    <col min="5335" max="5335" width="13.28515625" style="674" customWidth="1"/>
    <col min="5336" max="5336" width="14.42578125" style="674" customWidth="1"/>
    <col min="5337" max="5337" width="16.7109375" style="674" customWidth="1"/>
    <col min="5338" max="5338" width="16" style="674" customWidth="1"/>
    <col min="5339" max="5339" width="16.140625" style="674" customWidth="1"/>
    <col min="5340" max="5341" width="14.28515625" style="674" customWidth="1"/>
    <col min="5342" max="5342" width="13.85546875" style="674" customWidth="1"/>
    <col min="5343" max="5343" width="13.5703125" style="674" customWidth="1"/>
    <col min="5344" max="5344" width="13.85546875" style="674" customWidth="1"/>
    <col min="5345" max="5346" width="16.140625" style="674" customWidth="1"/>
    <col min="5347" max="5347" width="11.5703125" style="674" customWidth="1"/>
    <col min="5348" max="5348" width="5.28515625" style="674" customWidth="1"/>
    <col min="5349" max="5349" width="18.140625" style="674" customWidth="1"/>
    <col min="5350" max="5350" width="16.85546875" style="674" customWidth="1"/>
    <col min="5351" max="5507" width="11.42578125" style="674" customWidth="1"/>
    <col min="5508" max="5508" width="15.140625" style="674" customWidth="1"/>
    <col min="5509" max="5509" width="60.42578125" style="674" customWidth="1"/>
    <col min="5510" max="5512" width="19.85546875" style="674" customWidth="1"/>
    <col min="5513" max="5513" width="23.5703125" style="674" customWidth="1"/>
    <col min="5514" max="5514" width="20.140625" style="674" customWidth="1"/>
    <col min="5515" max="5515" width="18.7109375" style="674" customWidth="1"/>
    <col min="5516" max="5516" width="14.140625" style="674" customWidth="1"/>
    <col min="5517" max="5517" width="11.5703125" style="674" bestFit="1" customWidth="1"/>
    <col min="5518" max="5572" width="11.42578125" style="674"/>
    <col min="5573" max="5573" width="2.7109375" style="674" customWidth="1"/>
    <col min="5574" max="5574" width="9.85546875" style="674" customWidth="1"/>
    <col min="5575" max="5575" width="54.140625" style="674" customWidth="1"/>
    <col min="5576" max="5576" width="15.7109375" style="674" customWidth="1"/>
    <col min="5577" max="5577" width="13.7109375" style="674" customWidth="1"/>
    <col min="5578" max="5578" width="15.140625" style="674" customWidth="1"/>
    <col min="5579" max="5579" width="14.7109375" style="674" customWidth="1"/>
    <col min="5580" max="5580" width="17.42578125" style="674" customWidth="1"/>
    <col min="5581" max="5581" width="15.140625" style="674" customWidth="1"/>
    <col min="5582" max="5582" width="11.85546875" style="674" customWidth="1"/>
    <col min="5583" max="5583" width="3.85546875" style="674" customWidth="1"/>
    <col min="5584" max="5584" width="19.5703125" style="674" customWidth="1"/>
    <col min="5585" max="5585" width="17.140625" style="674" customWidth="1"/>
    <col min="5586" max="5586" width="17.28515625" style="674" customWidth="1"/>
    <col min="5587" max="5587" width="19.140625" style="674" customWidth="1"/>
    <col min="5588" max="5588" width="17.7109375" style="674" customWidth="1"/>
    <col min="5589" max="5589" width="14.5703125" style="674" bestFit="1" customWidth="1"/>
    <col min="5590" max="5590" width="14.140625" style="674" customWidth="1"/>
    <col min="5591" max="5591" width="13.28515625" style="674" customWidth="1"/>
    <col min="5592" max="5592" width="14.42578125" style="674" customWidth="1"/>
    <col min="5593" max="5593" width="16.7109375" style="674" customWidth="1"/>
    <col min="5594" max="5594" width="16" style="674" customWidth="1"/>
    <col min="5595" max="5595" width="16.140625" style="674" customWidth="1"/>
    <col min="5596" max="5597" width="14.28515625" style="674" customWidth="1"/>
    <col min="5598" max="5598" width="13.85546875" style="674" customWidth="1"/>
    <col min="5599" max="5599" width="13.5703125" style="674" customWidth="1"/>
    <col min="5600" max="5600" width="13.85546875" style="674" customWidth="1"/>
    <col min="5601" max="5602" width="16.140625" style="674" customWidth="1"/>
    <col min="5603" max="5603" width="11.5703125" style="674" customWidth="1"/>
    <col min="5604" max="5604" width="5.28515625" style="674" customWidth="1"/>
    <col min="5605" max="5605" width="18.140625" style="674" customWidth="1"/>
    <col min="5606" max="5606" width="16.85546875" style="674" customWidth="1"/>
    <col min="5607" max="5763" width="11.42578125" style="674" customWidth="1"/>
    <col min="5764" max="5764" width="15.140625" style="674" customWidth="1"/>
    <col min="5765" max="5765" width="60.42578125" style="674" customWidth="1"/>
    <col min="5766" max="5768" width="19.85546875" style="674" customWidth="1"/>
    <col min="5769" max="5769" width="23.5703125" style="674" customWidth="1"/>
    <col min="5770" max="5770" width="20.140625" style="674" customWidth="1"/>
    <col min="5771" max="5771" width="18.7109375" style="674" customWidth="1"/>
    <col min="5772" max="5772" width="14.140625" style="674" customWidth="1"/>
    <col min="5773" max="5773" width="11.5703125" style="674" bestFit="1" customWidth="1"/>
    <col min="5774" max="5828" width="11.42578125" style="674"/>
    <col min="5829" max="5829" width="2.7109375" style="674" customWidth="1"/>
    <col min="5830" max="5830" width="9.85546875" style="674" customWidth="1"/>
    <col min="5831" max="5831" width="54.140625" style="674" customWidth="1"/>
    <col min="5832" max="5832" width="15.7109375" style="674" customWidth="1"/>
    <col min="5833" max="5833" width="13.7109375" style="674" customWidth="1"/>
    <col min="5834" max="5834" width="15.140625" style="674" customWidth="1"/>
    <col min="5835" max="5835" width="14.7109375" style="674" customWidth="1"/>
    <col min="5836" max="5836" width="17.42578125" style="674" customWidth="1"/>
    <col min="5837" max="5837" width="15.140625" style="674" customWidth="1"/>
    <col min="5838" max="5838" width="11.85546875" style="674" customWidth="1"/>
    <col min="5839" max="5839" width="3.85546875" style="674" customWidth="1"/>
    <col min="5840" max="5840" width="19.5703125" style="674" customWidth="1"/>
    <col min="5841" max="5841" width="17.140625" style="674" customWidth="1"/>
    <col min="5842" max="5842" width="17.28515625" style="674" customWidth="1"/>
    <col min="5843" max="5843" width="19.140625" style="674" customWidth="1"/>
    <col min="5844" max="5844" width="17.7109375" style="674" customWidth="1"/>
    <col min="5845" max="5845" width="14.5703125" style="674" bestFit="1" customWidth="1"/>
    <col min="5846" max="5846" width="14.140625" style="674" customWidth="1"/>
    <col min="5847" max="5847" width="13.28515625" style="674" customWidth="1"/>
    <col min="5848" max="5848" width="14.42578125" style="674" customWidth="1"/>
    <col min="5849" max="5849" width="16.7109375" style="674" customWidth="1"/>
    <col min="5850" max="5850" width="16" style="674" customWidth="1"/>
    <col min="5851" max="5851" width="16.140625" style="674" customWidth="1"/>
    <col min="5852" max="5853" width="14.28515625" style="674" customWidth="1"/>
    <col min="5854" max="5854" width="13.85546875" style="674" customWidth="1"/>
    <col min="5855" max="5855" width="13.5703125" style="674" customWidth="1"/>
    <col min="5856" max="5856" width="13.85546875" style="674" customWidth="1"/>
    <col min="5857" max="5858" width="16.140625" style="674" customWidth="1"/>
    <col min="5859" max="5859" width="11.5703125" style="674" customWidth="1"/>
    <col min="5860" max="5860" width="5.28515625" style="674" customWidth="1"/>
    <col min="5861" max="5861" width="18.140625" style="674" customWidth="1"/>
    <col min="5862" max="5862" width="16.85546875" style="674" customWidth="1"/>
    <col min="5863" max="6019" width="11.42578125" style="674" customWidth="1"/>
    <col min="6020" max="6020" width="15.140625" style="674" customWidth="1"/>
    <col min="6021" max="6021" width="60.42578125" style="674" customWidth="1"/>
    <col min="6022" max="6024" width="19.85546875" style="674" customWidth="1"/>
    <col min="6025" max="6025" width="23.5703125" style="674" customWidth="1"/>
    <col min="6026" max="6026" width="20.140625" style="674" customWidth="1"/>
    <col min="6027" max="6027" width="18.7109375" style="674" customWidth="1"/>
    <col min="6028" max="6028" width="14.140625" style="674" customWidth="1"/>
    <col min="6029" max="6029" width="11.5703125" style="674" bestFit="1" customWidth="1"/>
    <col min="6030" max="6084" width="11.42578125" style="674"/>
    <col min="6085" max="6085" width="2.7109375" style="674" customWidth="1"/>
    <col min="6086" max="6086" width="9.85546875" style="674" customWidth="1"/>
    <col min="6087" max="6087" width="54.140625" style="674" customWidth="1"/>
    <col min="6088" max="6088" width="15.7109375" style="674" customWidth="1"/>
    <col min="6089" max="6089" width="13.7109375" style="674" customWidth="1"/>
    <col min="6090" max="6090" width="15.140625" style="674" customWidth="1"/>
    <col min="6091" max="6091" width="14.7109375" style="674" customWidth="1"/>
    <col min="6092" max="6092" width="17.42578125" style="674" customWidth="1"/>
    <col min="6093" max="6093" width="15.140625" style="674" customWidth="1"/>
    <col min="6094" max="6094" width="11.85546875" style="674" customWidth="1"/>
    <col min="6095" max="6095" width="3.85546875" style="674" customWidth="1"/>
    <col min="6096" max="6096" width="19.5703125" style="674" customWidth="1"/>
    <col min="6097" max="6097" width="17.140625" style="674" customWidth="1"/>
    <col min="6098" max="6098" width="17.28515625" style="674" customWidth="1"/>
    <col min="6099" max="6099" width="19.140625" style="674" customWidth="1"/>
    <col min="6100" max="6100" width="17.7109375" style="674" customWidth="1"/>
    <col min="6101" max="6101" width="14.5703125" style="674" bestFit="1" customWidth="1"/>
    <col min="6102" max="6102" width="14.140625" style="674" customWidth="1"/>
    <col min="6103" max="6103" width="13.28515625" style="674" customWidth="1"/>
    <col min="6104" max="6104" width="14.42578125" style="674" customWidth="1"/>
    <col min="6105" max="6105" width="16.7109375" style="674" customWidth="1"/>
    <col min="6106" max="6106" width="16" style="674" customWidth="1"/>
    <col min="6107" max="6107" width="16.140625" style="674" customWidth="1"/>
    <col min="6108" max="6109" width="14.28515625" style="674" customWidth="1"/>
    <col min="6110" max="6110" width="13.85546875" style="674" customWidth="1"/>
    <col min="6111" max="6111" width="13.5703125" style="674" customWidth="1"/>
    <col min="6112" max="6112" width="13.85546875" style="674" customWidth="1"/>
    <col min="6113" max="6114" width="16.140625" style="674" customWidth="1"/>
    <col min="6115" max="6115" width="11.5703125" style="674" customWidth="1"/>
    <col min="6116" max="6116" width="5.28515625" style="674" customWidth="1"/>
    <col min="6117" max="6117" width="18.140625" style="674" customWidth="1"/>
    <col min="6118" max="6118" width="16.85546875" style="674" customWidth="1"/>
    <col min="6119" max="6275" width="11.42578125" style="674" customWidth="1"/>
    <col min="6276" max="6276" width="15.140625" style="674" customWidth="1"/>
    <col min="6277" max="6277" width="60.42578125" style="674" customWidth="1"/>
    <col min="6278" max="6280" width="19.85546875" style="674" customWidth="1"/>
    <col min="6281" max="6281" width="23.5703125" style="674" customWidth="1"/>
    <col min="6282" max="6282" width="20.140625" style="674" customWidth="1"/>
    <col min="6283" max="6283" width="18.7109375" style="674" customWidth="1"/>
    <col min="6284" max="6284" width="14.140625" style="674" customWidth="1"/>
    <col min="6285" max="6285" width="11.5703125" style="674" bestFit="1" customWidth="1"/>
    <col min="6286" max="6340" width="11.42578125" style="674"/>
    <col min="6341" max="6341" width="2.7109375" style="674" customWidth="1"/>
    <col min="6342" max="6342" width="9.85546875" style="674" customWidth="1"/>
    <col min="6343" max="6343" width="54.140625" style="674" customWidth="1"/>
    <col min="6344" max="6344" width="15.7109375" style="674" customWidth="1"/>
    <col min="6345" max="6345" width="13.7109375" style="674" customWidth="1"/>
    <col min="6346" max="6346" width="15.140625" style="674" customWidth="1"/>
    <col min="6347" max="6347" width="14.7109375" style="674" customWidth="1"/>
    <col min="6348" max="6348" width="17.42578125" style="674" customWidth="1"/>
    <col min="6349" max="6349" width="15.140625" style="674" customWidth="1"/>
    <col min="6350" max="6350" width="11.85546875" style="674" customWidth="1"/>
    <col min="6351" max="6351" width="3.85546875" style="674" customWidth="1"/>
    <col min="6352" max="6352" width="19.5703125" style="674" customWidth="1"/>
    <col min="6353" max="6353" width="17.140625" style="674" customWidth="1"/>
    <col min="6354" max="6354" width="17.28515625" style="674" customWidth="1"/>
    <col min="6355" max="6355" width="19.140625" style="674" customWidth="1"/>
    <col min="6356" max="6356" width="17.7109375" style="674" customWidth="1"/>
    <col min="6357" max="6357" width="14.5703125" style="674" bestFit="1" customWidth="1"/>
    <col min="6358" max="6358" width="14.140625" style="674" customWidth="1"/>
    <col min="6359" max="6359" width="13.28515625" style="674" customWidth="1"/>
    <col min="6360" max="6360" width="14.42578125" style="674" customWidth="1"/>
    <col min="6361" max="6361" width="16.7109375" style="674" customWidth="1"/>
    <col min="6362" max="6362" width="16" style="674" customWidth="1"/>
    <col min="6363" max="6363" width="16.140625" style="674" customWidth="1"/>
    <col min="6364" max="6365" width="14.28515625" style="674" customWidth="1"/>
    <col min="6366" max="6366" width="13.85546875" style="674" customWidth="1"/>
    <col min="6367" max="6367" width="13.5703125" style="674" customWidth="1"/>
    <col min="6368" max="6368" width="13.85546875" style="674" customWidth="1"/>
    <col min="6369" max="6370" width="16.140625" style="674" customWidth="1"/>
    <col min="6371" max="6371" width="11.5703125" style="674" customWidth="1"/>
    <col min="6372" max="6372" width="5.28515625" style="674" customWidth="1"/>
    <col min="6373" max="6373" width="18.140625" style="674" customWidth="1"/>
    <col min="6374" max="6374" width="16.85546875" style="674" customWidth="1"/>
    <col min="6375" max="6531" width="11.42578125" style="674" customWidth="1"/>
    <col min="6532" max="6532" width="15.140625" style="674" customWidth="1"/>
    <col min="6533" max="6533" width="60.42578125" style="674" customWidth="1"/>
    <col min="6534" max="6536" width="19.85546875" style="674" customWidth="1"/>
    <col min="6537" max="6537" width="23.5703125" style="674" customWidth="1"/>
    <col min="6538" max="6538" width="20.140625" style="674" customWidth="1"/>
    <col min="6539" max="6539" width="18.7109375" style="674" customWidth="1"/>
    <col min="6540" max="6540" width="14.140625" style="674" customWidth="1"/>
    <col min="6541" max="6541" width="11.5703125" style="674" bestFit="1" customWidth="1"/>
    <col min="6542" max="6596" width="11.42578125" style="674"/>
    <col min="6597" max="6597" width="2.7109375" style="674" customWidth="1"/>
    <col min="6598" max="6598" width="9.85546875" style="674" customWidth="1"/>
    <col min="6599" max="6599" width="54.140625" style="674" customWidth="1"/>
    <col min="6600" max="6600" width="15.7109375" style="674" customWidth="1"/>
    <col min="6601" max="6601" width="13.7109375" style="674" customWidth="1"/>
    <col min="6602" max="6602" width="15.140625" style="674" customWidth="1"/>
    <col min="6603" max="6603" width="14.7109375" style="674" customWidth="1"/>
    <col min="6604" max="6604" width="17.42578125" style="674" customWidth="1"/>
    <col min="6605" max="6605" width="15.140625" style="674" customWidth="1"/>
    <col min="6606" max="6606" width="11.85546875" style="674" customWidth="1"/>
    <col min="6607" max="6607" width="3.85546875" style="674" customWidth="1"/>
    <col min="6608" max="6608" width="19.5703125" style="674" customWidth="1"/>
    <col min="6609" max="6609" width="17.140625" style="674" customWidth="1"/>
    <col min="6610" max="6610" width="17.28515625" style="674" customWidth="1"/>
    <col min="6611" max="6611" width="19.140625" style="674" customWidth="1"/>
    <col min="6612" max="6612" width="17.7109375" style="674" customWidth="1"/>
    <col min="6613" max="6613" width="14.5703125" style="674" bestFit="1" customWidth="1"/>
    <col min="6614" max="6614" width="14.140625" style="674" customWidth="1"/>
    <col min="6615" max="6615" width="13.28515625" style="674" customWidth="1"/>
    <col min="6616" max="6616" width="14.42578125" style="674" customWidth="1"/>
    <col min="6617" max="6617" width="16.7109375" style="674" customWidth="1"/>
    <col min="6618" max="6618" width="16" style="674" customWidth="1"/>
    <col min="6619" max="6619" width="16.140625" style="674" customWidth="1"/>
    <col min="6620" max="6621" width="14.28515625" style="674" customWidth="1"/>
    <col min="6622" max="6622" width="13.85546875" style="674" customWidth="1"/>
    <col min="6623" max="6623" width="13.5703125" style="674" customWidth="1"/>
    <col min="6624" max="6624" width="13.85546875" style="674" customWidth="1"/>
    <col min="6625" max="6626" width="16.140625" style="674" customWidth="1"/>
    <col min="6627" max="6627" width="11.5703125" style="674" customWidth="1"/>
    <col min="6628" max="6628" width="5.28515625" style="674" customWidth="1"/>
    <col min="6629" max="6629" width="18.140625" style="674" customWidth="1"/>
    <col min="6630" max="6630" width="16.85546875" style="674" customWidth="1"/>
    <col min="6631" max="6787" width="11.42578125" style="674" customWidth="1"/>
    <col min="6788" max="6788" width="15.140625" style="674" customWidth="1"/>
    <col min="6789" max="6789" width="60.42578125" style="674" customWidth="1"/>
    <col min="6790" max="6792" width="19.85546875" style="674" customWidth="1"/>
    <col min="6793" max="6793" width="23.5703125" style="674" customWidth="1"/>
    <col min="6794" max="6794" width="20.140625" style="674" customWidth="1"/>
    <col min="6795" max="6795" width="18.7109375" style="674" customWidth="1"/>
    <col min="6796" max="6796" width="14.140625" style="674" customWidth="1"/>
    <col min="6797" max="6797" width="11.5703125" style="674" bestFit="1" customWidth="1"/>
    <col min="6798" max="6852" width="11.42578125" style="674"/>
    <col min="6853" max="6853" width="2.7109375" style="674" customWidth="1"/>
    <col min="6854" max="6854" width="9.85546875" style="674" customWidth="1"/>
    <col min="6855" max="6855" width="54.140625" style="674" customWidth="1"/>
    <col min="6856" max="6856" width="15.7109375" style="674" customWidth="1"/>
    <col min="6857" max="6857" width="13.7109375" style="674" customWidth="1"/>
    <col min="6858" max="6858" width="15.140625" style="674" customWidth="1"/>
    <col min="6859" max="6859" width="14.7109375" style="674" customWidth="1"/>
    <col min="6860" max="6860" width="17.42578125" style="674" customWidth="1"/>
    <col min="6861" max="6861" width="15.140625" style="674" customWidth="1"/>
    <col min="6862" max="6862" width="11.85546875" style="674" customWidth="1"/>
    <col min="6863" max="6863" width="3.85546875" style="674" customWidth="1"/>
    <col min="6864" max="6864" width="19.5703125" style="674" customWidth="1"/>
    <col min="6865" max="6865" width="17.140625" style="674" customWidth="1"/>
    <col min="6866" max="6866" width="17.28515625" style="674" customWidth="1"/>
    <col min="6867" max="6867" width="19.140625" style="674" customWidth="1"/>
    <col min="6868" max="6868" width="17.7109375" style="674" customWidth="1"/>
    <col min="6869" max="6869" width="14.5703125" style="674" bestFit="1" customWidth="1"/>
    <col min="6870" max="6870" width="14.140625" style="674" customWidth="1"/>
    <col min="6871" max="6871" width="13.28515625" style="674" customWidth="1"/>
    <col min="6872" max="6872" width="14.42578125" style="674" customWidth="1"/>
    <col min="6873" max="6873" width="16.7109375" style="674" customWidth="1"/>
    <col min="6874" max="6874" width="16" style="674" customWidth="1"/>
    <col min="6875" max="6875" width="16.140625" style="674" customWidth="1"/>
    <col min="6876" max="6877" width="14.28515625" style="674" customWidth="1"/>
    <col min="6878" max="6878" width="13.85546875" style="674" customWidth="1"/>
    <col min="6879" max="6879" width="13.5703125" style="674" customWidth="1"/>
    <col min="6880" max="6880" width="13.85546875" style="674" customWidth="1"/>
    <col min="6881" max="6882" width="16.140625" style="674" customWidth="1"/>
    <col min="6883" max="6883" width="11.5703125" style="674" customWidth="1"/>
    <col min="6884" max="6884" width="5.28515625" style="674" customWidth="1"/>
    <col min="6885" max="6885" width="18.140625" style="674" customWidth="1"/>
    <col min="6886" max="6886" width="16.85546875" style="674" customWidth="1"/>
    <col min="6887" max="7043" width="11.42578125" style="674" customWidth="1"/>
    <col min="7044" max="7044" width="15.140625" style="674" customWidth="1"/>
    <col min="7045" max="7045" width="60.42578125" style="674" customWidth="1"/>
    <col min="7046" max="7048" width="19.85546875" style="674" customWidth="1"/>
    <col min="7049" max="7049" width="23.5703125" style="674" customWidth="1"/>
    <col min="7050" max="7050" width="20.140625" style="674" customWidth="1"/>
    <col min="7051" max="7051" width="18.7109375" style="674" customWidth="1"/>
    <col min="7052" max="7052" width="14.140625" style="674" customWidth="1"/>
    <col min="7053" max="7053" width="11.5703125" style="674" bestFit="1" customWidth="1"/>
    <col min="7054" max="7108" width="11.42578125" style="674"/>
    <col min="7109" max="7109" width="2.7109375" style="674" customWidth="1"/>
    <col min="7110" max="7110" width="9.85546875" style="674" customWidth="1"/>
    <col min="7111" max="7111" width="54.140625" style="674" customWidth="1"/>
    <col min="7112" max="7112" width="15.7109375" style="674" customWidth="1"/>
    <col min="7113" max="7113" width="13.7109375" style="674" customWidth="1"/>
    <col min="7114" max="7114" width="15.140625" style="674" customWidth="1"/>
    <col min="7115" max="7115" width="14.7109375" style="674" customWidth="1"/>
    <col min="7116" max="7116" width="17.42578125" style="674" customWidth="1"/>
    <col min="7117" max="7117" width="15.140625" style="674" customWidth="1"/>
    <col min="7118" max="7118" width="11.85546875" style="674" customWidth="1"/>
    <col min="7119" max="7119" width="3.85546875" style="674" customWidth="1"/>
    <col min="7120" max="7120" width="19.5703125" style="674" customWidth="1"/>
    <col min="7121" max="7121" width="17.140625" style="674" customWidth="1"/>
    <col min="7122" max="7122" width="17.28515625" style="674" customWidth="1"/>
    <col min="7123" max="7123" width="19.140625" style="674" customWidth="1"/>
    <col min="7124" max="7124" width="17.7109375" style="674" customWidth="1"/>
    <col min="7125" max="7125" width="14.5703125" style="674" bestFit="1" customWidth="1"/>
    <col min="7126" max="7126" width="14.140625" style="674" customWidth="1"/>
    <col min="7127" max="7127" width="13.28515625" style="674" customWidth="1"/>
    <col min="7128" max="7128" width="14.42578125" style="674" customWidth="1"/>
    <col min="7129" max="7129" width="16.7109375" style="674" customWidth="1"/>
    <col min="7130" max="7130" width="16" style="674" customWidth="1"/>
    <col min="7131" max="7131" width="16.140625" style="674" customWidth="1"/>
    <col min="7132" max="7133" width="14.28515625" style="674" customWidth="1"/>
    <col min="7134" max="7134" width="13.85546875" style="674" customWidth="1"/>
    <col min="7135" max="7135" width="13.5703125" style="674" customWidth="1"/>
    <col min="7136" max="7136" width="13.85546875" style="674" customWidth="1"/>
    <col min="7137" max="7138" width="16.140625" style="674" customWidth="1"/>
    <col min="7139" max="7139" width="11.5703125" style="674" customWidth="1"/>
    <col min="7140" max="7140" width="5.28515625" style="674" customWidth="1"/>
    <col min="7141" max="7141" width="18.140625" style="674" customWidth="1"/>
    <col min="7142" max="7142" width="16.85546875" style="674" customWidth="1"/>
    <col min="7143" max="7299" width="11.42578125" style="674" customWidth="1"/>
    <col min="7300" max="7300" width="15.140625" style="674" customWidth="1"/>
    <col min="7301" max="7301" width="60.42578125" style="674" customWidth="1"/>
    <col min="7302" max="7304" width="19.85546875" style="674" customWidth="1"/>
    <col min="7305" max="7305" width="23.5703125" style="674" customWidth="1"/>
    <col min="7306" max="7306" width="20.140625" style="674" customWidth="1"/>
    <col min="7307" max="7307" width="18.7109375" style="674" customWidth="1"/>
    <col min="7308" max="7308" width="14.140625" style="674" customWidth="1"/>
    <col min="7309" max="7309" width="11.5703125" style="674" bestFit="1" customWidth="1"/>
    <col min="7310" max="7364" width="11.42578125" style="674"/>
    <col min="7365" max="7365" width="2.7109375" style="674" customWidth="1"/>
    <col min="7366" max="7366" width="9.85546875" style="674" customWidth="1"/>
    <col min="7367" max="7367" width="54.140625" style="674" customWidth="1"/>
    <col min="7368" max="7368" width="15.7109375" style="674" customWidth="1"/>
    <col min="7369" max="7369" width="13.7109375" style="674" customWidth="1"/>
    <col min="7370" max="7370" width="15.140625" style="674" customWidth="1"/>
    <col min="7371" max="7371" width="14.7109375" style="674" customWidth="1"/>
    <col min="7372" max="7372" width="17.42578125" style="674" customWidth="1"/>
    <col min="7373" max="7373" width="15.140625" style="674" customWidth="1"/>
    <col min="7374" max="7374" width="11.85546875" style="674" customWidth="1"/>
    <col min="7375" max="7375" width="3.85546875" style="674" customWidth="1"/>
    <col min="7376" max="7376" width="19.5703125" style="674" customWidth="1"/>
    <col min="7377" max="7377" width="17.140625" style="674" customWidth="1"/>
    <col min="7378" max="7378" width="17.28515625" style="674" customWidth="1"/>
    <col min="7379" max="7379" width="19.140625" style="674" customWidth="1"/>
    <col min="7380" max="7380" width="17.7109375" style="674" customWidth="1"/>
    <col min="7381" max="7381" width="14.5703125" style="674" bestFit="1" customWidth="1"/>
    <col min="7382" max="7382" width="14.140625" style="674" customWidth="1"/>
    <col min="7383" max="7383" width="13.28515625" style="674" customWidth="1"/>
    <col min="7384" max="7384" width="14.42578125" style="674" customWidth="1"/>
    <col min="7385" max="7385" width="16.7109375" style="674" customWidth="1"/>
    <col min="7386" max="7386" width="16" style="674" customWidth="1"/>
    <col min="7387" max="7387" width="16.140625" style="674" customWidth="1"/>
    <col min="7388" max="7389" width="14.28515625" style="674" customWidth="1"/>
    <col min="7390" max="7390" width="13.85546875" style="674" customWidth="1"/>
    <col min="7391" max="7391" width="13.5703125" style="674" customWidth="1"/>
    <col min="7392" max="7392" width="13.85546875" style="674" customWidth="1"/>
    <col min="7393" max="7394" width="16.140625" style="674" customWidth="1"/>
    <col min="7395" max="7395" width="11.5703125" style="674" customWidth="1"/>
    <col min="7396" max="7396" width="5.28515625" style="674" customWidth="1"/>
    <col min="7397" max="7397" width="18.140625" style="674" customWidth="1"/>
    <col min="7398" max="7398" width="16.85546875" style="674" customWidth="1"/>
    <col min="7399" max="7555" width="11.42578125" style="674" customWidth="1"/>
    <col min="7556" max="7556" width="15.140625" style="674" customWidth="1"/>
    <col min="7557" max="7557" width="60.42578125" style="674" customWidth="1"/>
    <col min="7558" max="7560" width="19.85546875" style="674" customWidth="1"/>
    <col min="7561" max="7561" width="23.5703125" style="674" customWidth="1"/>
    <col min="7562" max="7562" width="20.140625" style="674" customWidth="1"/>
    <col min="7563" max="7563" width="18.7109375" style="674" customWidth="1"/>
    <col min="7564" max="7564" width="14.140625" style="674" customWidth="1"/>
    <col min="7565" max="7565" width="11.5703125" style="674" bestFit="1" customWidth="1"/>
    <col min="7566" max="7620" width="11.42578125" style="674"/>
    <col min="7621" max="7621" width="2.7109375" style="674" customWidth="1"/>
    <col min="7622" max="7622" width="9.85546875" style="674" customWidth="1"/>
    <col min="7623" max="7623" width="54.140625" style="674" customWidth="1"/>
    <col min="7624" max="7624" width="15.7109375" style="674" customWidth="1"/>
    <col min="7625" max="7625" width="13.7109375" style="674" customWidth="1"/>
    <col min="7626" max="7626" width="15.140625" style="674" customWidth="1"/>
    <col min="7627" max="7627" width="14.7109375" style="674" customWidth="1"/>
    <col min="7628" max="7628" width="17.42578125" style="674" customWidth="1"/>
    <col min="7629" max="7629" width="15.140625" style="674" customWidth="1"/>
    <col min="7630" max="7630" width="11.85546875" style="674" customWidth="1"/>
    <col min="7631" max="7631" width="3.85546875" style="674" customWidth="1"/>
    <col min="7632" max="7632" width="19.5703125" style="674" customWidth="1"/>
    <col min="7633" max="7633" width="17.140625" style="674" customWidth="1"/>
    <col min="7634" max="7634" width="17.28515625" style="674" customWidth="1"/>
    <col min="7635" max="7635" width="19.140625" style="674" customWidth="1"/>
    <col min="7636" max="7636" width="17.7109375" style="674" customWidth="1"/>
    <col min="7637" max="7637" width="14.5703125" style="674" bestFit="1" customWidth="1"/>
    <col min="7638" max="7638" width="14.140625" style="674" customWidth="1"/>
    <col min="7639" max="7639" width="13.28515625" style="674" customWidth="1"/>
    <col min="7640" max="7640" width="14.42578125" style="674" customWidth="1"/>
    <col min="7641" max="7641" width="16.7109375" style="674" customWidth="1"/>
    <col min="7642" max="7642" width="16" style="674" customWidth="1"/>
    <col min="7643" max="7643" width="16.140625" style="674" customWidth="1"/>
    <col min="7644" max="7645" width="14.28515625" style="674" customWidth="1"/>
    <col min="7646" max="7646" width="13.85546875" style="674" customWidth="1"/>
    <col min="7647" max="7647" width="13.5703125" style="674" customWidth="1"/>
    <col min="7648" max="7648" width="13.85546875" style="674" customWidth="1"/>
    <col min="7649" max="7650" width="16.140625" style="674" customWidth="1"/>
    <col min="7651" max="7651" width="11.5703125" style="674" customWidth="1"/>
    <col min="7652" max="7652" width="5.28515625" style="674" customWidth="1"/>
    <col min="7653" max="7653" width="18.140625" style="674" customWidth="1"/>
    <col min="7654" max="7654" width="16.85546875" style="674" customWidth="1"/>
    <col min="7655" max="7811" width="11.42578125" style="674" customWidth="1"/>
    <col min="7812" max="7812" width="15.140625" style="674" customWidth="1"/>
    <col min="7813" max="7813" width="60.42578125" style="674" customWidth="1"/>
    <col min="7814" max="7816" width="19.85546875" style="674" customWidth="1"/>
    <col min="7817" max="7817" width="23.5703125" style="674" customWidth="1"/>
    <col min="7818" max="7818" width="20.140625" style="674" customWidth="1"/>
    <col min="7819" max="7819" width="18.7109375" style="674" customWidth="1"/>
    <col min="7820" max="7820" width="14.140625" style="674" customWidth="1"/>
    <col min="7821" max="7821" width="11.5703125" style="674" bestFit="1" customWidth="1"/>
    <col min="7822" max="7876" width="11.42578125" style="674"/>
    <col min="7877" max="7877" width="2.7109375" style="674" customWidth="1"/>
    <col min="7878" max="7878" width="9.85546875" style="674" customWidth="1"/>
    <col min="7879" max="7879" width="54.140625" style="674" customWidth="1"/>
    <col min="7880" max="7880" width="15.7109375" style="674" customWidth="1"/>
    <col min="7881" max="7881" width="13.7109375" style="674" customWidth="1"/>
    <col min="7882" max="7882" width="15.140625" style="674" customWidth="1"/>
    <col min="7883" max="7883" width="14.7109375" style="674" customWidth="1"/>
    <col min="7884" max="7884" width="17.42578125" style="674" customWidth="1"/>
    <col min="7885" max="7885" width="15.140625" style="674" customWidth="1"/>
    <col min="7886" max="7886" width="11.85546875" style="674" customWidth="1"/>
    <col min="7887" max="7887" width="3.85546875" style="674" customWidth="1"/>
    <col min="7888" max="7888" width="19.5703125" style="674" customWidth="1"/>
    <col min="7889" max="7889" width="17.140625" style="674" customWidth="1"/>
    <col min="7890" max="7890" width="17.28515625" style="674" customWidth="1"/>
    <col min="7891" max="7891" width="19.140625" style="674" customWidth="1"/>
    <col min="7892" max="7892" width="17.7109375" style="674" customWidth="1"/>
    <col min="7893" max="7893" width="14.5703125" style="674" bestFit="1" customWidth="1"/>
    <col min="7894" max="7894" width="14.140625" style="674" customWidth="1"/>
    <col min="7895" max="7895" width="13.28515625" style="674" customWidth="1"/>
    <col min="7896" max="7896" width="14.42578125" style="674" customWidth="1"/>
    <col min="7897" max="7897" width="16.7109375" style="674" customWidth="1"/>
    <col min="7898" max="7898" width="16" style="674" customWidth="1"/>
    <col min="7899" max="7899" width="16.140625" style="674" customWidth="1"/>
    <col min="7900" max="7901" width="14.28515625" style="674" customWidth="1"/>
    <col min="7902" max="7902" width="13.85546875" style="674" customWidth="1"/>
    <col min="7903" max="7903" width="13.5703125" style="674" customWidth="1"/>
    <col min="7904" max="7904" width="13.85546875" style="674" customWidth="1"/>
    <col min="7905" max="7906" width="16.140625" style="674" customWidth="1"/>
    <col min="7907" max="7907" width="11.5703125" style="674" customWidth="1"/>
    <col min="7908" max="7908" width="5.28515625" style="674" customWidth="1"/>
    <col min="7909" max="7909" width="18.140625" style="674" customWidth="1"/>
    <col min="7910" max="7910" width="16.85546875" style="674" customWidth="1"/>
    <col min="7911" max="8067" width="11.42578125" style="674" customWidth="1"/>
    <col min="8068" max="8068" width="15.140625" style="674" customWidth="1"/>
    <col min="8069" max="8069" width="60.42578125" style="674" customWidth="1"/>
    <col min="8070" max="8072" width="19.85546875" style="674" customWidth="1"/>
    <col min="8073" max="8073" width="23.5703125" style="674" customWidth="1"/>
    <col min="8074" max="8074" width="20.140625" style="674" customWidth="1"/>
    <col min="8075" max="8075" width="18.7109375" style="674" customWidth="1"/>
    <col min="8076" max="8076" width="14.140625" style="674" customWidth="1"/>
    <col min="8077" max="8077" width="11.5703125" style="674" bestFit="1" customWidth="1"/>
    <col min="8078" max="8132" width="11.42578125" style="674"/>
    <col min="8133" max="8133" width="2.7109375" style="674" customWidth="1"/>
    <col min="8134" max="8134" width="9.85546875" style="674" customWidth="1"/>
    <col min="8135" max="8135" width="54.140625" style="674" customWidth="1"/>
    <col min="8136" max="8136" width="15.7109375" style="674" customWidth="1"/>
    <col min="8137" max="8137" width="13.7109375" style="674" customWidth="1"/>
    <col min="8138" max="8138" width="15.140625" style="674" customWidth="1"/>
    <col min="8139" max="8139" width="14.7109375" style="674" customWidth="1"/>
    <col min="8140" max="8140" width="17.42578125" style="674" customWidth="1"/>
    <col min="8141" max="8141" width="15.140625" style="674" customWidth="1"/>
    <col min="8142" max="8142" width="11.85546875" style="674" customWidth="1"/>
    <col min="8143" max="8143" width="3.85546875" style="674" customWidth="1"/>
    <col min="8144" max="8144" width="19.5703125" style="674" customWidth="1"/>
    <col min="8145" max="8145" width="17.140625" style="674" customWidth="1"/>
    <col min="8146" max="8146" width="17.28515625" style="674" customWidth="1"/>
    <col min="8147" max="8147" width="19.140625" style="674" customWidth="1"/>
    <col min="8148" max="8148" width="17.7109375" style="674" customWidth="1"/>
    <col min="8149" max="8149" width="14.5703125" style="674" bestFit="1" customWidth="1"/>
    <col min="8150" max="8150" width="14.140625" style="674" customWidth="1"/>
    <col min="8151" max="8151" width="13.28515625" style="674" customWidth="1"/>
    <col min="8152" max="8152" width="14.42578125" style="674" customWidth="1"/>
    <col min="8153" max="8153" width="16.7109375" style="674" customWidth="1"/>
    <col min="8154" max="8154" width="16" style="674" customWidth="1"/>
    <col min="8155" max="8155" width="16.140625" style="674" customWidth="1"/>
    <col min="8156" max="8157" width="14.28515625" style="674" customWidth="1"/>
    <col min="8158" max="8158" width="13.85546875" style="674" customWidth="1"/>
    <col min="8159" max="8159" width="13.5703125" style="674" customWidth="1"/>
    <col min="8160" max="8160" width="13.85546875" style="674" customWidth="1"/>
    <col min="8161" max="8162" width="16.140625" style="674" customWidth="1"/>
    <col min="8163" max="8163" width="11.5703125" style="674" customWidth="1"/>
    <col min="8164" max="8164" width="5.28515625" style="674" customWidth="1"/>
    <col min="8165" max="8165" width="18.140625" style="674" customWidth="1"/>
    <col min="8166" max="8166" width="16.85546875" style="674" customWidth="1"/>
    <col min="8167" max="8323" width="11.42578125" style="674" customWidth="1"/>
    <col min="8324" max="8324" width="15.140625" style="674" customWidth="1"/>
    <col min="8325" max="8325" width="60.42578125" style="674" customWidth="1"/>
    <col min="8326" max="8328" width="19.85546875" style="674" customWidth="1"/>
    <col min="8329" max="8329" width="23.5703125" style="674" customWidth="1"/>
    <col min="8330" max="8330" width="20.140625" style="674" customWidth="1"/>
    <col min="8331" max="8331" width="18.7109375" style="674" customWidth="1"/>
    <col min="8332" max="8332" width="14.140625" style="674" customWidth="1"/>
    <col min="8333" max="8333" width="11.5703125" style="674" bestFit="1" customWidth="1"/>
    <col min="8334" max="8388" width="11.42578125" style="674"/>
    <col min="8389" max="8389" width="2.7109375" style="674" customWidth="1"/>
    <col min="8390" max="8390" width="9.85546875" style="674" customWidth="1"/>
    <col min="8391" max="8391" width="54.140625" style="674" customWidth="1"/>
    <col min="8392" max="8392" width="15.7109375" style="674" customWidth="1"/>
    <col min="8393" max="8393" width="13.7109375" style="674" customWidth="1"/>
    <col min="8394" max="8394" width="15.140625" style="674" customWidth="1"/>
    <col min="8395" max="8395" width="14.7109375" style="674" customWidth="1"/>
    <col min="8396" max="8396" width="17.42578125" style="674" customWidth="1"/>
    <col min="8397" max="8397" width="15.140625" style="674" customWidth="1"/>
    <col min="8398" max="8398" width="11.85546875" style="674" customWidth="1"/>
    <col min="8399" max="8399" width="3.85546875" style="674" customWidth="1"/>
    <col min="8400" max="8400" width="19.5703125" style="674" customWidth="1"/>
    <col min="8401" max="8401" width="17.140625" style="674" customWidth="1"/>
    <col min="8402" max="8402" width="17.28515625" style="674" customWidth="1"/>
    <col min="8403" max="8403" width="19.140625" style="674" customWidth="1"/>
    <col min="8404" max="8404" width="17.7109375" style="674" customWidth="1"/>
    <col min="8405" max="8405" width="14.5703125" style="674" bestFit="1" customWidth="1"/>
    <col min="8406" max="8406" width="14.140625" style="674" customWidth="1"/>
    <col min="8407" max="8407" width="13.28515625" style="674" customWidth="1"/>
    <col min="8408" max="8408" width="14.42578125" style="674" customWidth="1"/>
    <col min="8409" max="8409" width="16.7109375" style="674" customWidth="1"/>
    <col min="8410" max="8410" width="16" style="674" customWidth="1"/>
    <col min="8411" max="8411" width="16.140625" style="674" customWidth="1"/>
    <col min="8412" max="8413" width="14.28515625" style="674" customWidth="1"/>
    <col min="8414" max="8414" width="13.85546875" style="674" customWidth="1"/>
    <col min="8415" max="8415" width="13.5703125" style="674" customWidth="1"/>
    <col min="8416" max="8416" width="13.85546875" style="674" customWidth="1"/>
    <col min="8417" max="8418" width="16.140625" style="674" customWidth="1"/>
    <col min="8419" max="8419" width="11.5703125" style="674" customWidth="1"/>
    <col min="8420" max="8420" width="5.28515625" style="674" customWidth="1"/>
    <col min="8421" max="8421" width="18.140625" style="674" customWidth="1"/>
    <col min="8422" max="8422" width="16.85546875" style="674" customWidth="1"/>
    <col min="8423" max="8579" width="11.42578125" style="674" customWidth="1"/>
    <col min="8580" max="8580" width="15.140625" style="674" customWidth="1"/>
    <col min="8581" max="8581" width="60.42578125" style="674" customWidth="1"/>
    <col min="8582" max="8584" width="19.85546875" style="674" customWidth="1"/>
    <col min="8585" max="8585" width="23.5703125" style="674" customWidth="1"/>
    <col min="8586" max="8586" width="20.140625" style="674" customWidth="1"/>
    <col min="8587" max="8587" width="18.7109375" style="674" customWidth="1"/>
    <col min="8588" max="8588" width="14.140625" style="674" customWidth="1"/>
    <col min="8589" max="8589" width="11.5703125" style="674" bestFit="1" customWidth="1"/>
    <col min="8590" max="8644" width="11.42578125" style="674"/>
    <col min="8645" max="8645" width="2.7109375" style="674" customWidth="1"/>
    <col min="8646" max="8646" width="9.85546875" style="674" customWidth="1"/>
    <col min="8647" max="8647" width="54.140625" style="674" customWidth="1"/>
    <col min="8648" max="8648" width="15.7109375" style="674" customWidth="1"/>
    <col min="8649" max="8649" width="13.7109375" style="674" customWidth="1"/>
    <col min="8650" max="8650" width="15.140625" style="674" customWidth="1"/>
    <col min="8651" max="8651" width="14.7109375" style="674" customWidth="1"/>
    <col min="8652" max="8652" width="17.42578125" style="674" customWidth="1"/>
    <col min="8653" max="8653" width="15.140625" style="674" customWidth="1"/>
    <col min="8654" max="8654" width="11.85546875" style="674" customWidth="1"/>
    <col min="8655" max="8655" width="3.85546875" style="674" customWidth="1"/>
    <col min="8656" max="8656" width="19.5703125" style="674" customWidth="1"/>
    <col min="8657" max="8657" width="17.140625" style="674" customWidth="1"/>
    <col min="8658" max="8658" width="17.28515625" style="674" customWidth="1"/>
    <col min="8659" max="8659" width="19.140625" style="674" customWidth="1"/>
    <col min="8660" max="8660" width="17.7109375" style="674" customWidth="1"/>
    <col min="8661" max="8661" width="14.5703125" style="674" bestFit="1" customWidth="1"/>
    <col min="8662" max="8662" width="14.140625" style="674" customWidth="1"/>
    <col min="8663" max="8663" width="13.28515625" style="674" customWidth="1"/>
    <col min="8664" max="8664" width="14.42578125" style="674" customWidth="1"/>
    <col min="8665" max="8665" width="16.7109375" style="674" customWidth="1"/>
    <col min="8666" max="8666" width="16" style="674" customWidth="1"/>
    <col min="8667" max="8667" width="16.140625" style="674" customWidth="1"/>
    <col min="8668" max="8669" width="14.28515625" style="674" customWidth="1"/>
    <col min="8670" max="8670" width="13.85546875" style="674" customWidth="1"/>
    <col min="8671" max="8671" width="13.5703125" style="674" customWidth="1"/>
    <col min="8672" max="8672" width="13.85546875" style="674" customWidth="1"/>
    <col min="8673" max="8674" width="16.140625" style="674" customWidth="1"/>
    <col min="8675" max="8675" width="11.5703125" style="674" customWidth="1"/>
    <col min="8676" max="8676" width="5.28515625" style="674" customWidth="1"/>
    <col min="8677" max="8677" width="18.140625" style="674" customWidth="1"/>
    <col min="8678" max="8678" width="16.85546875" style="674" customWidth="1"/>
    <col min="8679" max="8835" width="11.42578125" style="674" customWidth="1"/>
    <col min="8836" max="8836" width="15.140625" style="674" customWidth="1"/>
    <col min="8837" max="8837" width="60.42578125" style="674" customWidth="1"/>
    <col min="8838" max="8840" width="19.85546875" style="674" customWidth="1"/>
    <col min="8841" max="8841" width="23.5703125" style="674" customWidth="1"/>
    <col min="8842" max="8842" width="20.140625" style="674" customWidth="1"/>
    <col min="8843" max="8843" width="18.7109375" style="674" customWidth="1"/>
    <col min="8844" max="8844" width="14.140625" style="674" customWidth="1"/>
    <col min="8845" max="8845" width="11.5703125" style="674" bestFit="1" customWidth="1"/>
    <col min="8846" max="8900" width="11.42578125" style="674"/>
    <col min="8901" max="8901" width="2.7109375" style="674" customWidth="1"/>
    <col min="8902" max="8902" width="9.85546875" style="674" customWidth="1"/>
    <col min="8903" max="8903" width="54.140625" style="674" customWidth="1"/>
    <col min="8904" max="8904" width="15.7109375" style="674" customWidth="1"/>
    <col min="8905" max="8905" width="13.7109375" style="674" customWidth="1"/>
    <col min="8906" max="8906" width="15.140625" style="674" customWidth="1"/>
    <col min="8907" max="8907" width="14.7109375" style="674" customWidth="1"/>
    <col min="8908" max="8908" width="17.42578125" style="674" customWidth="1"/>
    <col min="8909" max="8909" width="15.140625" style="674" customWidth="1"/>
    <col min="8910" max="8910" width="11.85546875" style="674" customWidth="1"/>
    <col min="8911" max="8911" width="3.85546875" style="674" customWidth="1"/>
    <col min="8912" max="8912" width="19.5703125" style="674" customWidth="1"/>
    <col min="8913" max="8913" width="17.140625" style="674" customWidth="1"/>
    <col min="8914" max="8914" width="17.28515625" style="674" customWidth="1"/>
    <col min="8915" max="8915" width="19.140625" style="674" customWidth="1"/>
    <col min="8916" max="8916" width="17.7109375" style="674" customWidth="1"/>
    <col min="8917" max="8917" width="14.5703125" style="674" bestFit="1" customWidth="1"/>
    <col min="8918" max="8918" width="14.140625" style="674" customWidth="1"/>
    <col min="8919" max="8919" width="13.28515625" style="674" customWidth="1"/>
    <col min="8920" max="8920" width="14.42578125" style="674" customWidth="1"/>
    <col min="8921" max="8921" width="16.7109375" style="674" customWidth="1"/>
    <col min="8922" max="8922" width="16" style="674" customWidth="1"/>
    <col min="8923" max="8923" width="16.140625" style="674" customWidth="1"/>
    <col min="8924" max="8925" width="14.28515625" style="674" customWidth="1"/>
    <col min="8926" max="8926" width="13.85546875" style="674" customWidth="1"/>
    <col min="8927" max="8927" width="13.5703125" style="674" customWidth="1"/>
    <col min="8928" max="8928" width="13.85546875" style="674" customWidth="1"/>
    <col min="8929" max="8930" width="16.140625" style="674" customWidth="1"/>
    <col min="8931" max="8931" width="11.5703125" style="674" customWidth="1"/>
    <col min="8932" max="8932" width="5.28515625" style="674" customWidth="1"/>
    <col min="8933" max="8933" width="18.140625" style="674" customWidth="1"/>
    <col min="8934" max="8934" width="16.85546875" style="674" customWidth="1"/>
    <col min="8935" max="9091" width="11.42578125" style="674" customWidth="1"/>
    <col min="9092" max="9092" width="15.140625" style="674" customWidth="1"/>
    <col min="9093" max="9093" width="60.42578125" style="674" customWidth="1"/>
    <col min="9094" max="9096" width="19.85546875" style="674" customWidth="1"/>
    <col min="9097" max="9097" width="23.5703125" style="674" customWidth="1"/>
    <col min="9098" max="9098" width="20.140625" style="674" customWidth="1"/>
    <col min="9099" max="9099" width="18.7109375" style="674" customWidth="1"/>
    <col min="9100" max="9100" width="14.140625" style="674" customWidth="1"/>
    <col min="9101" max="9101" width="11.5703125" style="674" bestFit="1" customWidth="1"/>
    <col min="9102" max="9156" width="11.42578125" style="674"/>
    <col min="9157" max="9157" width="2.7109375" style="674" customWidth="1"/>
    <col min="9158" max="9158" width="9.85546875" style="674" customWidth="1"/>
    <col min="9159" max="9159" width="54.140625" style="674" customWidth="1"/>
    <col min="9160" max="9160" width="15.7109375" style="674" customWidth="1"/>
    <col min="9161" max="9161" width="13.7109375" style="674" customWidth="1"/>
    <col min="9162" max="9162" width="15.140625" style="674" customWidth="1"/>
    <col min="9163" max="9163" width="14.7109375" style="674" customWidth="1"/>
    <col min="9164" max="9164" width="17.42578125" style="674" customWidth="1"/>
    <col min="9165" max="9165" width="15.140625" style="674" customWidth="1"/>
    <col min="9166" max="9166" width="11.85546875" style="674" customWidth="1"/>
    <col min="9167" max="9167" width="3.85546875" style="674" customWidth="1"/>
    <col min="9168" max="9168" width="19.5703125" style="674" customWidth="1"/>
    <col min="9169" max="9169" width="17.140625" style="674" customWidth="1"/>
    <col min="9170" max="9170" width="17.28515625" style="674" customWidth="1"/>
    <col min="9171" max="9171" width="19.140625" style="674" customWidth="1"/>
    <col min="9172" max="9172" width="17.7109375" style="674" customWidth="1"/>
    <col min="9173" max="9173" width="14.5703125" style="674" bestFit="1" customWidth="1"/>
    <col min="9174" max="9174" width="14.140625" style="674" customWidth="1"/>
    <col min="9175" max="9175" width="13.28515625" style="674" customWidth="1"/>
    <col min="9176" max="9176" width="14.42578125" style="674" customWidth="1"/>
    <col min="9177" max="9177" width="16.7109375" style="674" customWidth="1"/>
    <col min="9178" max="9178" width="16" style="674" customWidth="1"/>
    <col min="9179" max="9179" width="16.140625" style="674" customWidth="1"/>
    <col min="9180" max="9181" width="14.28515625" style="674" customWidth="1"/>
    <col min="9182" max="9182" width="13.85546875" style="674" customWidth="1"/>
    <col min="9183" max="9183" width="13.5703125" style="674" customWidth="1"/>
    <col min="9184" max="9184" width="13.85546875" style="674" customWidth="1"/>
    <col min="9185" max="9186" width="16.140625" style="674" customWidth="1"/>
    <col min="9187" max="9187" width="11.5703125" style="674" customWidth="1"/>
    <col min="9188" max="9188" width="5.28515625" style="674" customWidth="1"/>
    <col min="9189" max="9189" width="18.140625" style="674" customWidth="1"/>
    <col min="9190" max="9190" width="16.85546875" style="674" customWidth="1"/>
    <col min="9191" max="9347" width="11.42578125" style="674" customWidth="1"/>
    <col min="9348" max="9348" width="15.140625" style="674" customWidth="1"/>
    <col min="9349" max="9349" width="60.42578125" style="674" customWidth="1"/>
    <col min="9350" max="9352" width="19.85546875" style="674" customWidth="1"/>
    <col min="9353" max="9353" width="23.5703125" style="674" customWidth="1"/>
    <col min="9354" max="9354" width="20.140625" style="674" customWidth="1"/>
    <col min="9355" max="9355" width="18.7109375" style="674" customWidth="1"/>
    <col min="9356" max="9356" width="14.140625" style="674" customWidth="1"/>
    <col min="9357" max="9357" width="11.5703125" style="674" bestFit="1" customWidth="1"/>
    <col min="9358" max="9412" width="11.42578125" style="674"/>
    <col min="9413" max="9413" width="2.7109375" style="674" customWidth="1"/>
    <col min="9414" max="9414" width="9.85546875" style="674" customWidth="1"/>
    <col min="9415" max="9415" width="54.140625" style="674" customWidth="1"/>
    <col min="9416" max="9416" width="15.7109375" style="674" customWidth="1"/>
    <col min="9417" max="9417" width="13.7109375" style="674" customWidth="1"/>
    <col min="9418" max="9418" width="15.140625" style="674" customWidth="1"/>
    <col min="9419" max="9419" width="14.7109375" style="674" customWidth="1"/>
    <col min="9420" max="9420" width="17.42578125" style="674" customWidth="1"/>
    <col min="9421" max="9421" width="15.140625" style="674" customWidth="1"/>
    <col min="9422" max="9422" width="11.85546875" style="674" customWidth="1"/>
    <col min="9423" max="9423" width="3.85546875" style="674" customWidth="1"/>
    <col min="9424" max="9424" width="19.5703125" style="674" customWidth="1"/>
    <col min="9425" max="9425" width="17.140625" style="674" customWidth="1"/>
    <col min="9426" max="9426" width="17.28515625" style="674" customWidth="1"/>
    <col min="9427" max="9427" width="19.140625" style="674" customWidth="1"/>
    <col min="9428" max="9428" width="17.7109375" style="674" customWidth="1"/>
    <col min="9429" max="9429" width="14.5703125" style="674" bestFit="1" customWidth="1"/>
    <col min="9430" max="9430" width="14.140625" style="674" customWidth="1"/>
    <col min="9431" max="9431" width="13.28515625" style="674" customWidth="1"/>
    <col min="9432" max="9432" width="14.42578125" style="674" customWidth="1"/>
    <col min="9433" max="9433" width="16.7109375" style="674" customWidth="1"/>
    <col min="9434" max="9434" width="16" style="674" customWidth="1"/>
    <col min="9435" max="9435" width="16.140625" style="674" customWidth="1"/>
    <col min="9436" max="9437" width="14.28515625" style="674" customWidth="1"/>
    <col min="9438" max="9438" width="13.85546875" style="674" customWidth="1"/>
    <col min="9439" max="9439" width="13.5703125" style="674" customWidth="1"/>
    <col min="9440" max="9440" width="13.85546875" style="674" customWidth="1"/>
    <col min="9441" max="9442" width="16.140625" style="674" customWidth="1"/>
    <col min="9443" max="9443" width="11.5703125" style="674" customWidth="1"/>
    <col min="9444" max="9444" width="5.28515625" style="674" customWidth="1"/>
    <col min="9445" max="9445" width="18.140625" style="674" customWidth="1"/>
    <col min="9446" max="9446" width="16.85546875" style="674" customWidth="1"/>
    <col min="9447" max="9603" width="11.42578125" style="674" customWidth="1"/>
    <col min="9604" max="9604" width="15.140625" style="674" customWidth="1"/>
    <col min="9605" max="9605" width="60.42578125" style="674" customWidth="1"/>
    <col min="9606" max="9608" width="19.85546875" style="674" customWidth="1"/>
    <col min="9609" max="9609" width="23.5703125" style="674" customWidth="1"/>
    <col min="9610" max="9610" width="20.140625" style="674" customWidth="1"/>
    <col min="9611" max="9611" width="18.7109375" style="674" customWidth="1"/>
    <col min="9612" max="9612" width="14.140625" style="674" customWidth="1"/>
    <col min="9613" max="9613" width="11.5703125" style="674" bestFit="1" customWidth="1"/>
    <col min="9614" max="9668" width="11.42578125" style="674"/>
    <col min="9669" max="9669" width="2.7109375" style="674" customWidth="1"/>
    <col min="9670" max="9670" width="9.85546875" style="674" customWidth="1"/>
    <col min="9671" max="9671" width="54.140625" style="674" customWidth="1"/>
    <col min="9672" max="9672" width="15.7109375" style="674" customWidth="1"/>
    <col min="9673" max="9673" width="13.7109375" style="674" customWidth="1"/>
    <col min="9674" max="9674" width="15.140625" style="674" customWidth="1"/>
    <col min="9675" max="9675" width="14.7109375" style="674" customWidth="1"/>
    <col min="9676" max="9676" width="17.42578125" style="674" customWidth="1"/>
    <col min="9677" max="9677" width="15.140625" style="674" customWidth="1"/>
    <col min="9678" max="9678" width="11.85546875" style="674" customWidth="1"/>
    <col min="9679" max="9679" width="3.85546875" style="674" customWidth="1"/>
    <col min="9680" max="9680" width="19.5703125" style="674" customWidth="1"/>
    <col min="9681" max="9681" width="17.140625" style="674" customWidth="1"/>
    <col min="9682" max="9682" width="17.28515625" style="674" customWidth="1"/>
    <col min="9683" max="9683" width="19.140625" style="674" customWidth="1"/>
    <col min="9684" max="9684" width="17.7109375" style="674" customWidth="1"/>
    <col min="9685" max="9685" width="14.5703125" style="674" bestFit="1" customWidth="1"/>
    <col min="9686" max="9686" width="14.140625" style="674" customWidth="1"/>
    <col min="9687" max="9687" width="13.28515625" style="674" customWidth="1"/>
    <col min="9688" max="9688" width="14.42578125" style="674" customWidth="1"/>
    <col min="9689" max="9689" width="16.7109375" style="674" customWidth="1"/>
    <col min="9690" max="9690" width="16" style="674" customWidth="1"/>
    <col min="9691" max="9691" width="16.140625" style="674" customWidth="1"/>
    <col min="9692" max="9693" width="14.28515625" style="674" customWidth="1"/>
    <col min="9694" max="9694" width="13.85546875" style="674" customWidth="1"/>
    <col min="9695" max="9695" width="13.5703125" style="674" customWidth="1"/>
    <col min="9696" max="9696" width="13.85546875" style="674" customWidth="1"/>
    <col min="9697" max="9698" width="16.140625" style="674" customWidth="1"/>
    <col min="9699" max="9699" width="11.5703125" style="674" customWidth="1"/>
    <col min="9700" max="9700" width="5.28515625" style="674" customWidth="1"/>
    <col min="9701" max="9701" width="18.140625" style="674" customWidth="1"/>
    <col min="9702" max="9702" width="16.85546875" style="674" customWidth="1"/>
    <col min="9703" max="9859" width="11.42578125" style="674" customWidth="1"/>
    <col min="9860" max="9860" width="15.140625" style="674" customWidth="1"/>
    <col min="9861" max="9861" width="60.42578125" style="674" customWidth="1"/>
    <col min="9862" max="9864" width="19.85546875" style="674" customWidth="1"/>
    <col min="9865" max="9865" width="23.5703125" style="674" customWidth="1"/>
    <col min="9866" max="9866" width="20.140625" style="674" customWidth="1"/>
    <col min="9867" max="9867" width="18.7109375" style="674" customWidth="1"/>
    <col min="9868" max="9868" width="14.140625" style="674" customWidth="1"/>
    <col min="9869" max="9869" width="11.5703125" style="674" bestFit="1" customWidth="1"/>
    <col min="9870" max="9924" width="11.42578125" style="674"/>
    <col min="9925" max="9925" width="2.7109375" style="674" customWidth="1"/>
    <col min="9926" max="9926" width="9.85546875" style="674" customWidth="1"/>
    <col min="9927" max="9927" width="54.140625" style="674" customWidth="1"/>
    <col min="9928" max="9928" width="15.7109375" style="674" customWidth="1"/>
    <col min="9929" max="9929" width="13.7109375" style="674" customWidth="1"/>
    <col min="9930" max="9930" width="15.140625" style="674" customWidth="1"/>
    <col min="9931" max="9931" width="14.7109375" style="674" customWidth="1"/>
    <col min="9932" max="9932" width="17.42578125" style="674" customWidth="1"/>
    <col min="9933" max="9933" width="15.140625" style="674" customWidth="1"/>
    <col min="9934" max="9934" width="11.85546875" style="674" customWidth="1"/>
    <col min="9935" max="9935" width="3.85546875" style="674" customWidth="1"/>
    <col min="9936" max="9936" width="19.5703125" style="674" customWidth="1"/>
    <col min="9937" max="9937" width="17.140625" style="674" customWidth="1"/>
    <col min="9938" max="9938" width="17.28515625" style="674" customWidth="1"/>
    <col min="9939" max="9939" width="19.140625" style="674" customWidth="1"/>
    <col min="9940" max="9940" width="17.7109375" style="674" customWidth="1"/>
    <col min="9941" max="9941" width="14.5703125" style="674" bestFit="1" customWidth="1"/>
    <col min="9942" max="9942" width="14.140625" style="674" customWidth="1"/>
    <col min="9943" max="9943" width="13.28515625" style="674" customWidth="1"/>
    <col min="9944" max="9944" width="14.42578125" style="674" customWidth="1"/>
    <col min="9945" max="9945" width="16.7109375" style="674" customWidth="1"/>
    <col min="9946" max="9946" width="16" style="674" customWidth="1"/>
    <col min="9947" max="9947" width="16.140625" style="674" customWidth="1"/>
    <col min="9948" max="9949" width="14.28515625" style="674" customWidth="1"/>
    <col min="9950" max="9950" width="13.85546875" style="674" customWidth="1"/>
    <col min="9951" max="9951" width="13.5703125" style="674" customWidth="1"/>
    <col min="9952" max="9952" width="13.85546875" style="674" customWidth="1"/>
    <col min="9953" max="9954" width="16.140625" style="674" customWidth="1"/>
    <col min="9955" max="9955" width="11.5703125" style="674" customWidth="1"/>
    <col min="9956" max="9956" width="5.28515625" style="674" customWidth="1"/>
    <col min="9957" max="9957" width="18.140625" style="674" customWidth="1"/>
    <col min="9958" max="9958" width="16.85546875" style="674" customWidth="1"/>
    <col min="9959" max="10115" width="11.42578125" style="674" customWidth="1"/>
    <col min="10116" max="10116" width="15.140625" style="674" customWidth="1"/>
    <col min="10117" max="10117" width="60.42578125" style="674" customWidth="1"/>
    <col min="10118" max="10120" width="19.85546875" style="674" customWidth="1"/>
    <col min="10121" max="10121" width="23.5703125" style="674" customWidth="1"/>
    <col min="10122" max="10122" width="20.140625" style="674" customWidth="1"/>
    <col min="10123" max="10123" width="18.7109375" style="674" customWidth="1"/>
    <col min="10124" max="10124" width="14.140625" style="674" customWidth="1"/>
    <col min="10125" max="10125" width="11.5703125" style="674" bestFit="1" customWidth="1"/>
    <col min="10126" max="10180" width="11.42578125" style="674"/>
    <col min="10181" max="10181" width="2.7109375" style="674" customWidth="1"/>
    <col min="10182" max="10182" width="9.85546875" style="674" customWidth="1"/>
    <col min="10183" max="10183" width="54.140625" style="674" customWidth="1"/>
    <col min="10184" max="10184" width="15.7109375" style="674" customWidth="1"/>
    <col min="10185" max="10185" width="13.7109375" style="674" customWidth="1"/>
    <col min="10186" max="10186" width="15.140625" style="674" customWidth="1"/>
    <col min="10187" max="10187" width="14.7109375" style="674" customWidth="1"/>
    <col min="10188" max="10188" width="17.42578125" style="674" customWidth="1"/>
    <col min="10189" max="10189" width="15.140625" style="674" customWidth="1"/>
    <col min="10190" max="10190" width="11.85546875" style="674" customWidth="1"/>
    <col min="10191" max="10191" width="3.85546875" style="674" customWidth="1"/>
    <col min="10192" max="10192" width="19.5703125" style="674" customWidth="1"/>
    <col min="10193" max="10193" width="17.140625" style="674" customWidth="1"/>
    <col min="10194" max="10194" width="17.28515625" style="674" customWidth="1"/>
    <col min="10195" max="10195" width="19.140625" style="674" customWidth="1"/>
    <col min="10196" max="10196" width="17.7109375" style="674" customWidth="1"/>
    <col min="10197" max="10197" width="14.5703125" style="674" bestFit="1" customWidth="1"/>
    <col min="10198" max="10198" width="14.140625" style="674" customWidth="1"/>
    <col min="10199" max="10199" width="13.28515625" style="674" customWidth="1"/>
    <col min="10200" max="10200" width="14.42578125" style="674" customWidth="1"/>
    <col min="10201" max="10201" width="16.7109375" style="674" customWidth="1"/>
    <col min="10202" max="10202" width="16" style="674" customWidth="1"/>
    <col min="10203" max="10203" width="16.140625" style="674" customWidth="1"/>
    <col min="10204" max="10205" width="14.28515625" style="674" customWidth="1"/>
    <col min="10206" max="10206" width="13.85546875" style="674" customWidth="1"/>
    <col min="10207" max="10207" width="13.5703125" style="674" customWidth="1"/>
    <col min="10208" max="10208" width="13.85546875" style="674" customWidth="1"/>
    <col min="10209" max="10210" width="16.140625" style="674" customWidth="1"/>
    <col min="10211" max="10211" width="11.5703125" style="674" customWidth="1"/>
    <col min="10212" max="10212" width="5.28515625" style="674" customWidth="1"/>
    <col min="10213" max="10213" width="18.140625" style="674" customWidth="1"/>
    <col min="10214" max="10214" width="16.85546875" style="674" customWidth="1"/>
    <col min="10215" max="10371" width="11.42578125" style="674" customWidth="1"/>
    <col min="10372" max="10372" width="15.140625" style="674" customWidth="1"/>
    <col min="10373" max="10373" width="60.42578125" style="674" customWidth="1"/>
    <col min="10374" max="10376" width="19.85546875" style="674" customWidth="1"/>
    <col min="10377" max="10377" width="23.5703125" style="674" customWidth="1"/>
    <col min="10378" max="10378" width="20.140625" style="674" customWidth="1"/>
    <col min="10379" max="10379" width="18.7109375" style="674" customWidth="1"/>
    <col min="10380" max="10380" width="14.140625" style="674" customWidth="1"/>
    <col min="10381" max="10381" width="11.5703125" style="674" bestFit="1" customWidth="1"/>
    <col min="10382" max="10436" width="11.42578125" style="674"/>
    <col min="10437" max="10437" width="2.7109375" style="674" customWidth="1"/>
    <col min="10438" max="10438" width="9.85546875" style="674" customWidth="1"/>
    <col min="10439" max="10439" width="54.140625" style="674" customWidth="1"/>
    <col min="10440" max="10440" width="15.7109375" style="674" customWidth="1"/>
    <col min="10441" max="10441" width="13.7109375" style="674" customWidth="1"/>
    <col min="10442" max="10442" width="15.140625" style="674" customWidth="1"/>
    <col min="10443" max="10443" width="14.7109375" style="674" customWidth="1"/>
    <col min="10444" max="10444" width="17.42578125" style="674" customWidth="1"/>
    <col min="10445" max="10445" width="15.140625" style="674" customWidth="1"/>
    <col min="10446" max="10446" width="11.85546875" style="674" customWidth="1"/>
    <col min="10447" max="10447" width="3.85546875" style="674" customWidth="1"/>
    <col min="10448" max="10448" width="19.5703125" style="674" customWidth="1"/>
    <col min="10449" max="10449" width="17.140625" style="674" customWidth="1"/>
    <col min="10450" max="10450" width="17.28515625" style="674" customWidth="1"/>
    <col min="10451" max="10451" width="19.140625" style="674" customWidth="1"/>
    <col min="10452" max="10452" width="17.7109375" style="674" customWidth="1"/>
    <col min="10453" max="10453" width="14.5703125" style="674" bestFit="1" customWidth="1"/>
    <col min="10454" max="10454" width="14.140625" style="674" customWidth="1"/>
    <col min="10455" max="10455" width="13.28515625" style="674" customWidth="1"/>
    <col min="10456" max="10456" width="14.42578125" style="674" customWidth="1"/>
    <col min="10457" max="10457" width="16.7109375" style="674" customWidth="1"/>
    <col min="10458" max="10458" width="16" style="674" customWidth="1"/>
    <col min="10459" max="10459" width="16.140625" style="674" customWidth="1"/>
    <col min="10460" max="10461" width="14.28515625" style="674" customWidth="1"/>
    <col min="10462" max="10462" width="13.85546875" style="674" customWidth="1"/>
    <col min="10463" max="10463" width="13.5703125" style="674" customWidth="1"/>
    <col min="10464" max="10464" width="13.85546875" style="674" customWidth="1"/>
    <col min="10465" max="10466" width="16.140625" style="674" customWidth="1"/>
    <col min="10467" max="10467" width="11.5703125" style="674" customWidth="1"/>
    <col min="10468" max="10468" width="5.28515625" style="674" customWidth="1"/>
    <col min="10469" max="10469" width="18.140625" style="674" customWidth="1"/>
    <col min="10470" max="10470" width="16.85546875" style="674" customWidth="1"/>
    <col min="10471" max="10627" width="11.42578125" style="674" customWidth="1"/>
    <col min="10628" max="10628" width="15.140625" style="674" customWidth="1"/>
    <col min="10629" max="10629" width="60.42578125" style="674" customWidth="1"/>
    <col min="10630" max="10632" width="19.85546875" style="674" customWidth="1"/>
    <col min="10633" max="10633" width="23.5703125" style="674" customWidth="1"/>
    <col min="10634" max="10634" width="20.140625" style="674" customWidth="1"/>
    <col min="10635" max="10635" width="18.7109375" style="674" customWidth="1"/>
    <col min="10636" max="10636" width="14.140625" style="674" customWidth="1"/>
    <col min="10637" max="10637" width="11.5703125" style="674" bestFit="1" customWidth="1"/>
    <col min="10638" max="10692" width="11.42578125" style="674"/>
    <col min="10693" max="10693" width="2.7109375" style="674" customWidth="1"/>
    <col min="10694" max="10694" width="9.85546875" style="674" customWidth="1"/>
    <col min="10695" max="10695" width="54.140625" style="674" customWidth="1"/>
    <col min="10696" max="10696" width="15.7109375" style="674" customWidth="1"/>
    <col min="10697" max="10697" width="13.7109375" style="674" customWidth="1"/>
    <col min="10698" max="10698" width="15.140625" style="674" customWidth="1"/>
    <col min="10699" max="10699" width="14.7109375" style="674" customWidth="1"/>
    <col min="10700" max="10700" width="17.42578125" style="674" customWidth="1"/>
    <col min="10701" max="10701" width="15.140625" style="674" customWidth="1"/>
    <col min="10702" max="10702" width="11.85546875" style="674" customWidth="1"/>
    <col min="10703" max="10703" width="3.85546875" style="674" customWidth="1"/>
    <col min="10704" max="10704" width="19.5703125" style="674" customWidth="1"/>
    <col min="10705" max="10705" width="17.140625" style="674" customWidth="1"/>
    <col min="10706" max="10706" width="17.28515625" style="674" customWidth="1"/>
    <col min="10707" max="10707" width="19.140625" style="674" customWidth="1"/>
    <col min="10708" max="10708" width="17.7109375" style="674" customWidth="1"/>
    <col min="10709" max="10709" width="14.5703125" style="674" bestFit="1" customWidth="1"/>
    <col min="10710" max="10710" width="14.140625" style="674" customWidth="1"/>
    <col min="10711" max="10711" width="13.28515625" style="674" customWidth="1"/>
    <col min="10712" max="10712" width="14.42578125" style="674" customWidth="1"/>
    <col min="10713" max="10713" width="16.7109375" style="674" customWidth="1"/>
    <col min="10714" max="10714" width="16" style="674" customWidth="1"/>
    <col min="10715" max="10715" width="16.140625" style="674" customWidth="1"/>
    <col min="10716" max="10717" width="14.28515625" style="674" customWidth="1"/>
    <col min="10718" max="10718" width="13.85546875" style="674" customWidth="1"/>
    <col min="10719" max="10719" width="13.5703125" style="674" customWidth="1"/>
    <col min="10720" max="10720" width="13.85546875" style="674" customWidth="1"/>
    <col min="10721" max="10722" width="16.140625" style="674" customWidth="1"/>
    <col min="10723" max="10723" width="11.5703125" style="674" customWidth="1"/>
    <col min="10724" max="10724" width="5.28515625" style="674" customWidth="1"/>
    <col min="10725" max="10725" width="18.140625" style="674" customWidth="1"/>
    <col min="10726" max="10726" width="16.85546875" style="674" customWidth="1"/>
    <col min="10727" max="10883" width="11.42578125" style="674" customWidth="1"/>
    <col min="10884" max="10884" width="15.140625" style="674" customWidth="1"/>
    <col min="10885" max="10885" width="60.42578125" style="674" customWidth="1"/>
    <col min="10886" max="10888" width="19.85546875" style="674" customWidth="1"/>
    <col min="10889" max="10889" width="23.5703125" style="674" customWidth="1"/>
    <col min="10890" max="10890" width="20.140625" style="674" customWidth="1"/>
    <col min="10891" max="10891" width="18.7109375" style="674" customWidth="1"/>
    <col min="10892" max="10892" width="14.140625" style="674" customWidth="1"/>
    <col min="10893" max="10893" width="11.5703125" style="674" bestFit="1" customWidth="1"/>
    <col min="10894" max="10948" width="11.42578125" style="674"/>
    <col min="10949" max="10949" width="2.7109375" style="674" customWidth="1"/>
    <col min="10950" max="10950" width="9.85546875" style="674" customWidth="1"/>
    <col min="10951" max="10951" width="54.140625" style="674" customWidth="1"/>
    <col min="10952" max="10952" width="15.7109375" style="674" customWidth="1"/>
    <col min="10953" max="10953" width="13.7109375" style="674" customWidth="1"/>
    <col min="10954" max="10954" width="15.140625" style="674" customWidth="1"/>
    <col min="10955" max="10955" width="14.7109375" style="674" customWidth="1"/>
    <col min="10956" max="10956" width="17.42578125" style="674" customWidth="1"/>
    <col min="10957" max="10957" width="15.140625" style="674" customWidth="1"/>
    <col min="10958" max="10958" width="11.85546875" style="674" customWidth="1"/>
    <col min="10959" max="10959" width="3.85546875" style="674" customWidth="1"/>
    <col min="10960" max="10960" width="19.5703125" style="674" customWidth="1"/>
    <col min="10961" max="10961" width="17.140625" style="674" customWidth="1"/>
    <col min="10962" max="10962" width="17.28515625" style="674" customWidth="1"/>
    <col min="10963" max="10963" width="19.140625" style="674" customWidth="1"/>
    <col min="10964" max="10964" width="17.7109375" style="674" customWidth="1"/>
    <col min="10965" max="10965" width="14.5703125" style="674" bestFit="1" customWidth="1"/>
    <col min="10966" max="10966" width="14.140625" style="674" customWidth="1"/>
    <col min="10967" max="10967" width="13.28515625" style="674" customWidth="1"/>
    <col min="10968" max="10968" width="14.42578125" style="674" customWidth="1"/>
    <col min="10969" max="10969" width="16.7109375" style="674" customWidth="1"/>
    <col min="10970" max="10970" width="16" style="674" customWidth="1"/>
    <col min="10971" max="10971" width="16.140625" style="674" customWidth="1"/>
    <col min="10972" max="10973" width="14.28515625" style="674" customWidth="1"/>
    <col min="10974" max="10974" width="13.85546875" style="674" customWidth="1"/>
    <col min="10975" max="10975" width="13.5703125" style="674" customWidth="1"/>
    <col min="10976" max="10976" width="13.85546875" style="674" customWidth="1"/>
    <col min="10977" max="10978" width="16.140625" style="674" customWidth="1"/>
    <col min="10979" max="10979" width="11.5703125" style="674" customWidth="1"/>
    <col min="10980" max="10980" width="5.28515625" style="674" customWidth="1"/>
    <col min="10981" max="10981" width="18.140625" style="674" customWidth="1"/>
    <col min="10982" max="10982" width="16.85546875" style="674" customWidth="1"/>
    <col min="10983" max="11139" width="11.42578125" style="674" customWidth="1"/>
    <col min="11140" max="11140" width="15.140625" style="674" customWidth="1"/>
    <col min="11141" max="11141" width="60.42578125" style="674" customWidth="1"/>
    <col min="11142" max="11144" width="19.85546875" style="674" customWidth="1"/>
    <col min="11145" max="11145" width="23.5703125" style="674" customWidth="1"/>
    <col min="11146" max="11146" width="20.140625" style="674" customWidth="1"/>
    <col min="11147" max="11147" width="18.7109375" style="674" customWidth="1"/>
    <col min="11148" max="11148" width="14.140625" style="674" customWidth="1"/>
    <col min="11149" max="11149" width="11.5703125" style="674" bestFit="1" customWidth="1"/>
    <col min="11150" max="11204" width="11.42578125" style="674"/>
    <col min="11205" max="11205" width="2.7109375" style="674" customWidth="1"/>
    <col min="11206" max="11206" width="9.85546875" style="674" customWidth="1"/>
    <col min="11207" max="11207" width="54.140625" style="674" customWidth="1"/>
    <col min="11208" max="11208" width="15.7109375" style="674" customWidth="1"/>
    <col min="11209" max="11209" width="13.7109375" style="674" customWidth="1"/>
    <col min="11210" max="11210" width="15.140625" style="674" customWidth="1"/>
    <col min="11211" max="11211" width="14.7109375" style="674" customWidth="1"/>
    <col min="11212" max="11212" width="17.42578125" style="674" customWidth="1"/>
    <col min="11213" max="11213" width="15.140625" style="674" customWidth="1"/>
    <col min="11214" max="11214" width="11.85546875" style="674" customWidth="1"/>
    <col min="11215" max="11215" width="3.85546875" style="674" customWidth="1"/>
    <col min="11216" max="11216" width="19.5703125" style="674" customWidth="1"/>
    <col min="11217" max="11217" width="17.140625" style="674" customWidth="1"/>
    <col min="11218" max="11218" width="17.28515625" style="674" customWidth="1"/>
    <col min="11219" max="11219" width="19.140625" style="674" customWidth="1"/>
    <col min="11220" max="11220" width="17.7109375" style="674" customWidth="1"/>
    <col min="11221" max="11221" width="14.5703125" style="674" bestFit="1" customWidth="1"/>
    <col min="11222" max="11222" width="14.140625" style="674" customWidth="1"/>
    <col min="11223" max="11223" width="13.28515625" style="674" customWidth="1"/>
    <col min="11224" max="11224" width="14.42578125" style="674" customWidth="1"/>
    <col min="11225" max="11225" width="16.7109375" style="674" customWidth="1"/>
    <col min="11226" max="11226" width="16" style="674" customWidth="1"/>
    <col min="11227" max="11227" width="16.140625" style="674" customWidth="1"/>
    <col min="11228" max="11229" width="14.28515625" style="674" customWidth="1"/>
    <col min="11230" max="11230" width="13.85546875" style="674" customWidth="1"/>
    <col min="11231" max="11231" width="13.5703125" style="674" customWidth="1"/>
    <col min="11232" max="11232" width="13.85546875" style="674" customWidth="1"/>
    <col min="11233" max="11234" width="16.140625" style="674" customWidth="1"/>
    <col min="11235" max="11235" width="11.5703125" style="674" customWidth="1"/>
    <col min="11236" max="11236" width="5.28515625" style="674" customWidth="1"/>
    <col min="11237" max="11237" width="18.140625" style="674" customWidth="1"/>
    <col min="11238" max="11238" width="16.85546875" style="674" customWidth="1"/>
    <col min="11239" max="11395" width="11.42578125" style="674" customWidth="1"/>
    <col min="11396" max="11396" width="15.140625" style="674" customWidth="1"/>
    <col min="11397" max="11397" width="60.42578125" style="674" customWidth="1"/>
    <col min="11398" max="11400" width="19.85546875" style="674" customWidth="1"/>
    <col min="11401" max="11401" width="23.5703125" style="674" customWidth="1"/>
    <col min="11402" max="11402" width="20.140625" style="674" customWidth="1"/>
    <col min="11403" max="11403" width="18.7109375" style="674" customWidth="1"/>
    <col min="11404" max="11404" width="14.140625" style="674" customWidth="1"/>
    <col min="11405" max="11405" width="11.5703125" style="674" bestFit="1" customWidth="1"/>
    <col min="11406" max="11460" width="11.42578125" style="674"/>
    <col min="11461" max="11461" width="2.7109375" style="674" customWidth="1"/>
    <col min="11462" max="11462" width="9.85546875" style="674" customWidth="1"/>
    <col min="11463" max="11463" width="54.140625" style="674" customWidth="1"/>
    <col min="11464" max="11464" width="15.7109375" style="674" customWidth="1"/>
    <col min="11465" max="11465" width="13.7109375" style="674" customWidth="1"/>
    <col min="11466" max="11466" width="15.140625" style="674" customWidth="1"/>
    <col min="11467" max="11467" width="14.7109375" style="674" customWidth="1"/>
    <col min="11468" max="11468" width="17.42578125" style="674" customWidth="1"/>
    <col min="11469" max="11469" width="15.140625" style="674" customWidth="1"/>
    <col min="11470" max="11470" width="11.85546875" style="674" customWidth="1"/>
    <col min="11471" max="11471" width="3.85546875" style="674" customWidth="1"/>
    <col min="11472" max="11472" width="19.5703125" style="674" customWidth="1"/>
    <col min="11473" max="11473" width="17.140625" style="674" customWidth="1"/>
    <col min="11474" max="11474" width="17.28515625" style="674" customWidth="1"/>
    <col min="11475" max="11475" width="19.140625" style="674" customWidth="1"/>
    <col min="11476" max="11476" width="17.7109375" style="674" customWidth="1"/>
    <col min="11477" max="11477" width="14.5703125" style="674" bestFit="1" customWidth="1"/>
    <col min="11478" max="11478" width="14.140625" style="674" customWidth="1"/>
    <col min="11479" max="11479" width="13.28515625" style="674" customWidth="1"/>
    <col min="11480" max="11480" width="14.42578125" style="674" customWidth="1"/>
    <col min="11481" max="11481" width="16.7109375" style="674" customWidth="1"/>
    <col min="11482" max="11482" width="16" style="674" customWidth="1"/>
    <col min="11483" max="11483" width="16.140625" style="674" customWidth="1"/>
    <col min="11484" max="11485" width="14.28515625" style="674" customWidth="1"/>
    <col min="11486" max="11486" width="13.85546875" style="674" customWidth="1"/>
    <col min="11487" max="11487" width="13.5703125" style="674" customWidth="1"/>
    <col min="11488" max="11488" width="13.85546875" style="674" customWidth="1"/>
    <col min="11489" max="11490" width="16.140625" style="674" customWidth="1"/>
    <col min="11491" max="11491" width="11.5703125" style="674" customWidth="1"/>
    <col min="11492" max="11492" width="5.28515625" style="674" customWidth="1"/>
    <col min="11493" max="11493" width="18.140625" style="674" customWidth="1"/>
    <col min="11494" max="11494" width="16.85546875" style="674" customWidth="1"/>
    <col min="11495" max="11651" width="11.42578125" style="674" customWidth="1"/>
    <col min="11652" max="11652" width="15.140625" style="674" customWidth="1"/>
    <col min="11653" max="11653" width="60.42578125" style="674" customWidth="1"/>
    <col min="11654" max="11656" width="19.85546875" style="674" customWidth="1"/>
    <col min="11657" max="11657" width="23.5703125" style="674" customWidth="1"/>
    <col min="11658" max="11658" width="20.140625" style="674" customWidth="1"/>
    <col min="11659" max="11659" width="18.7109375" style="674" customWidth="1"/>
    <col min="11660" max="11660" width="14.140625" style="674" customWidth="1"/>
    <col min="11661" max="11661" width="11.5703125" style="674" bestFit="1" customWidth="1"/>
    <col min="11662" max="11716" width="11.42578125" style="674"/>
    <col min="11717" max="11717" width="2.7109375" style="674" customWidth="1"/>
    <col min="11718" max="11718" width="9.85546875" style="674" customWidth="1"/>
    <col min="11719" max="11719" width="54.140625" style="674" customWidth="1"/>
    <col min="11720" max="11720" width="15.7109375" style="674" customWidth="1"/>
    <col min="11721" max="11721" width="13.7109375" style="674" customWidth="1"/>
    <col min="11722" max="11722" width="15.140625" style="674" customWidth="1"/>
    <col min="11723" max="11723" width="14.7109375" style="674" customWidth="1"/>
    <col min="11724" max="11724" width="17.42578125" style="674" customWidth="1"/>
    <col min="11725" max="11725" width="15.140625" style="674" customWidth="1"/>
    <col min="11726" max="11726" width="11.85546875" style="674" customWidth="1"/>
    <col min="11727" max="11727" width="3.85546875" style="674" customWidth="1"/>
    <col min="11728" max="11728" width="19.5703125" style="674" customWidth="1"/>
    <col min="11729" max="11729" width="17.140625" style="674" customWidth="1"/>
    <col min="11730" max="11730" width="17.28515625" style="674" customWidth="1"/>
    <col min="11731" max="11731" width="19.140625" style="674" customWidth="1"/>
    <col min="11732" max="11732" width="17.7109375" style="674" customWidth="1"/>
    <col min="11733" max="11733" width="14.5703125" style="674" bestFit="1" customWidth="1"/>
    <col min="11734" max="11734" width="14.140625" style="674" customWidth="1"/>
    <col min="11735" max="11735" width="13.28515625" style="674" customWidth="1"/>
    <col min="11736" max="11736" width="14.42578125" style="674" customWidth="1"/>
    <col min="11737" max="11737" width="16.7109375" style="674" customWidth="1"/>
    <col min="11738" max="11738" width="16" style="674" customWidth="1"/>
    <col min="11739" max="11739" width="16.140625" style="674" customWidth="1"/>
    <col min="11740" max="11741" width="14.28515625" style="674" customWidth="1"/>
    <col min="11742" max="11742" width="13.85546875" style="674" customWidth="1"/>
    <col min="11743" max="11743" width="13.5703125" style="674" customWidth="1"/>
    <col min="11744" max="11744" width="13.85546875" style="674" customWidth="1"/>
    <col min="11745" max="11746" width="16.140625" style="674" customWidth="1"/>
    <col min="11747" max="11747" width="11.5703125" style="674" customWidth="1"/>
    <col min="11748" max="11748" width="5.28515625" style="674" customWidth="1"/>
    <col min="11749" max="11749" width="18.140625" style="674" customWidth="1"/>
    <col min="11750" max="11750" width="16.85546875" style="674" customWidth="1"/>
    <col min="11751" max="11907" width="11.42578125" style="674" customWidth="1"/>
    <col min="11908" max="11908" width="15.140625" style="674" customWidth="1"/>
    <col min="11909" max="11909" width="60.42578125" style="674" customWidth="1"/>
    <col min="11910" max="11912" width="19.85546875" style="674" customWidth="1"/>
    <col min="11913" max="11913" width="23.5703125" style="674" customWidth="1"/>
    <col min="11914" max="11914" width="20.140625" style="674" customWidth="1"/>
    <col min="11915" max="11915" width="18.7109375" style="674" customWidth="1"/>
    <col min="11916" max="11916" width="14.140625" style="674" customWidth="1"/>
    <col min="11917" max="11917" width="11.5703125" style="674" bestFit="1" customWidth="1"/>
    <col min="11918" max="11972" width="11.42578125" style="674"/>
    <col min="11973" max="11973" width="2.7109375" style="674" customWidth="1"/>
    <col min="11974" max="11974" width="9.85546875" style="674" customWidth="1"/>
    <col min="11975" max="11975" width="54.140625" style="674" customWidth="1"/>
    <col min="11976" max="11976" width="15.7109375" style="674" customWidth="1"/>
    <col min="11977" max="11977" width="13.7109375" style="674" customWidth="1"/>
    <col min="11978" max="11978" width="15.140625" style="674" customWidth="1"/>
    <col min="11979" max="11979" width="14.7109375" style="674" customWidth="1"/>
    <col min="11980" max="11980" width="17.42578125" style="674" customWidth="1"/>
    <col min="11981" max="11981" width="15.140625" style="674" customWidth="1"/>
    <col min="11982" max="11982" width="11.85546875" style="674" customWidth="1"/>
    <col min="11983" max="11983" width="3.85546875" style="674" customWidth="1"/>
    <col min="11984" max="11984" width="19.5703125" style="674" customWidth="1"/>
    <col min="11985" max="11985" width="17.140625" style="674" customWidth="1"/>
    <col min="11986" max="11986" width="17.28515625" style="674" customWidth="1"/>
    <col min="11987" max="11987" width="19.140625" style="674" customWidth="1"/>
    <col min="11988" max="11988" width="17.7109375" style="674" customWidth="1"/>
    <col min="11989" max="11989" width="14.5703125" style="674" bestFit="1" customWidth="1"/>
    <col min="11990" max="11990" width="14.140625" style="674" customWidth="1"/>
    <col min="11991" max="11991" width="13.28515625" style="674" customWidth="1"/>
    <col min="11992" max="11992" width="14.42578125" style="674" customWidth="1"/>
    <col min="11993" max="11993" width="16.7109375" style="674" customWidth="1"/>
    <col min="11994" max="11994" width="16" style="674" customWidth="1"/>
    <col min="11995" max="11995" width="16.140625" style="674" customWidth="1"/>
    <col min="11996" max="11997" width="14.28515625" style="674" customWidth="1"/>
    <col min="11998" max="11998" width="13.85546875" style="674" customWidth="1"/>
    <col min="11999" max="11999" width="13.5703125" style="674" customWidth="1"/>
    <col min="12000" max="12000" width="13.85546875" style="674" customWidth="1"/>
    <col min="12001" max="12002" width="16.140625" style="674" customWidth="1"/>
    <col min="12003" max="12003" width="11.5703125" style="674" customWidth="1"/>
    <col min="12004" max="12004" width="5.28515625" style="674" customWidth="1"/>
    <col min="12005" max="12005" width="18.140625" style="674" customWidth="1"/>
    <col min="12006" max="12006" width="16.85546875" style="674" customWidth="1"/>
    <col min="12007" max="12163" width="11.42578125" style="674" customWidth="1"/>
    <col min="12164" max="12164" width="15.140625" style="674" customWidth="1"/>
    <col min="12165" max="12165" width="60.42578125" style="674" customWidth="1"/>
    <col min="12166" max="12168" width="19.85546875" style="674" customWidth="1"/>
    <col min="12169" max="12169" width="23.5703125" style="674" customWidth="1"/>
    <col min="12170" max="12170" width="20.140625" style="674" customWidth="1"/>
    <col min="12171" max="12171" width="18.7109375" style="674" customWidth="1"/>
    <col min="12172" max="12172" width="14.140625" style="674" customWidth="1"/>
    <col min="12173" max="12173" width="11.5703125" style="674" bestFit="1" customWidth="1"/>
    <col min="12174" max="12228" width="11.42578125" style="674"/>
    <col min="12229" max="12229" width="2.7109375" style="674" customWidth="1"/>
    <col min="12230" max="12230" width="9.85546875" style="674" customWidth="1"/>
    <col min="12231" max="12231" width="54.140625" style="674" customWidth="1"/>
    <col min="12232" max="12232" width="15.7109375" style="674" customWidth="1"/>
    <col min="12233" max="12233" width="13.7109375" style="674" customWidth="1"/>
    <col min="12234" max="12234" width="15.140625" style="674" customWidth="1"/>
    <col min="12235" max="12235" width="14.7109375" style="674" customWidth="1"/>
    <col min="12236" max="12236" width="17.42578125" style="674" customWidth="1"/>
    <col min="12237" max="12237" width="15.140625" style="674" customWidth="1"/>
    <col min="12238" max="12238" width="11.85546875" style="674" customWidth="1"/>
    <col min="12239" max="12239" width="3.85546875" style="674" customWidth="1"/>
    <col min="12240" max="12240" width="19.5703125" style="674" customWidth="1"/>
    <col min="12241" max="12241" width="17.140625" style="674" customWidth="1"/>
    <col min="12242" max="12242" width="17.28515625" style="674" customWidth="1"/>
    <col min="12243" max="12243" width="19.140625" style="674" customWidth="1"/>
    <col min="12244" max="12244" width="17.7109375" style="674" customWidth="1"/>
    <col min="12245" max="12245" width="14.5703125" style="674" bestFit="1" customWidth="1"/>
    <col min="12246" max="12246" width="14.140625" style="674" customWidth="1"/>
    <col min="12247" max="12247" width="13.28515625" style="674" customWidth="1"/>
    <col min="12248" max="12248" width="14.42578125" style="674" customWidth="1"/>
    <col min="12249" max="12249" width="16.7109375" style="674" customWidth="1"/>
    <col min="12250" max="12250" width="16" style="674" customWidth="1"/>
    <col min="12251" max="12251" width="16.140625" style="674" customWidth="1"/>
    <col min="12252" max="12253" width="14.28515625" style="674" customWidth="1"/>
    <col min="12254" max="12254" width="13.85546875" style="674" customWidth="1"/>
    <col min="12255" max="12255" width="13.5703125" style="674" customWidth="1"/>
    <col min="12256" max="12256" width="13.85546875" style="674" customWidth="1"/>
    <col min="12257" max="12258" width="16.140625" style="674" customWidth="1"/>
    <col min="12259" max="12259" width="11.5703125" style="674" customWidth="1"/>
    <col min="12260" max="12260" width="5.28515625" style="674" customWidth="1"/>
    <col min="12261" max="12261" width="18.140625" style="674" customWidth="1"/>
    <col min="12262" max="12262" width="16.85546875" style="674" customWidth="1"/>
    <col min="12263" max="12419" width="11.42578125" style="674" customWidth="1"/>
    <col min="12420" max="12420" width="15.140625" style="674" customWidth="1"/>
    <col min="12421" max="12421" width="60.42578125" style="674" customWidth="1"/>
    <col min="12422" max="12424" width="19.85546875" style="674" customWidth="1"/>
    <col min="12425" max="12425" width="23.5703125" style="674" customWidth="1"/>
    <col min="12426" max="12426" width="20.140625" style="674" customWidth="1"/>
    <col min="12427" max="12427" width="18.7109375" style="674" customWidth="1"/>
    <col min="12428" max="12428" width="14.140625" style="674" customWidth="1"/>
    <col min="12429" max="12429" width="11.5703125" style="674" bestFit="1" customWidth="1"/>
    <col min="12430" max="12484" width="11.42578125" style="674"/>
    <col min="12485" max="12485" width="2.7109375" style="674" customWidth="1"/>
    <col min="12486" max="12486" width="9.85546875" style="674" customWidth="1"/>
    <col min="12487" max="12487" width="54.140625" style="674" customWidth="1"/>
    <col min="12488" max="12488" width="15.7109375" style="674" customWidth="1"/>
    <col min="12489" max="12489" width="13.7109375" style="674" customWidth="1"/>
    <col min="12490" max="12490" width="15.140625" style="674" customWidth="1"/>
    <col min="12491" max="12491" width="14.7109375" style="674" customWidth="1"/>
    <col min="12492" max="12492" width="17.42578125" style="674" customWidth="1"/>
    <col min="12493" max="12493" width="15.140625" style="674" customWidth="1"/>
    <col min="12494" max="12494" width="11.85546875" style="674" customWidth="1"/>
    <col min="12495" max="12495" width="3.85546875" style="674" customWidth="1"/>
    <col min="12496" max="12496" width="19.5703125" style="674" customWidth="1"/>
    <col min="12497" max="12497" width="17.140625" style="674" customWidth="1"/>
    <col min="12498" max="12498" width="17.28515625" style="674" customWidth="1"/>
    <col min="12499" max="12499" width="19.140625" style="674" customWidth="1"/>
    <col min="12500" max="12500" width="17.7109375" style="674" customWidth="1"/>
    <col min="12501" max="12501" width="14.5703125" style="674" bestFit="1" customWidth="1"/>
    <col min="12502" max="12502" width="14.140625" style="674" customWidth="1"/>
    <col min="12503" max="12503" width="13.28515625" style="674" customWidth="1"/>
    <col min="12504" max="12504" width="14.42578125" style="674" customWidth="1"/>
    <col min="12505" max="12505" width="16.7109375" style="674" customWidth="1"/>
    <col min="12506" max="12506" width="16" style="674" customWidth="1"/>
    <col min="12507" max="12507" width="16.140625" style="674" customWidth="1"/>
    <col min="12508" max="12509" width="14.28515625" style="674" customWidth="1"/>
    <col min="12510" max="12510" width="13.85546875" style="674" customWidth="1"/>
    <col min="12511" max="12511" width="13.5703125" style="674" customWidth="1"/>
    <col min="12512" max="12512" width="13.85546875" style="674" customWidth="1"/>
    <col min="12513" max="12514" width="16.140625" style="674" customWidth="1"/>
    <col min="12515" max="12515" width="11.5703125" style="674" customWidth="1"/>
    <col min="12516" max="12516" width="5.28515625" style="674" customWidth="1"/>
    <col min="12517" max="12517" width="18.140625" style="674" customWidth="1"/>
    <col min="12518" max="12518" width="16.85546875" style="674" customWidth="1"/>
    <col min="12519" max="12675" width="11.42578125" style="674" customWidth="1"/>
    <col min="12676" max="12676" width="15.140625" style="674" customWidth="1"/>
    <col min="12677" max="12677" width="60.42578125" style="674" customWidth="1"/>
    <col min="12678" max="12680" width="19.85546875" style="674" customWidth="1"/>
    <col min="12681" max="12681" width="23.5703125" style="674" customWidth="1"/>
    <col min="12682" max="12682" width="20.140625" style="674" customWidth="1"/>
    <col min="12683" max="12683" width="18.7109375" style="674" customWidth="1"/>
    <col min="12684" max="12684" width="14.140625" style="674" customWidth="1"/>
    <col min="12685" max="12685" width="11.5703125" style="674" bestFit="1" customWidth="1"/>
    <col min="12686" max="12740" width="11.42578125" style="674"/>
    <col min="12741" max="12741" width="2.7109375" style="674" customWidth="1"/>
    <col min="12742" max="12742" width="9.85546875" style="674" customWidth="1"/>
    <col min="12743" max="12743" width="54.140625" style="674" customWidth="1"/>
    <col min="12744" max="12744" width="15.7109375" style="674" customWidth="1"/>
    <col min="12745" max="12745" width="13.7109375" style="674" customWidth="1"/>
    <col min="12746" max="12746" width="15.140625" style="674" customWidth="1"/>
    <col min="12747" max="12747" width="14.7109375" style="674" customWidth="1"/>
    <col min="12748" max="12748" width="17.42578125" style="674" customWidth="1"/>
    <col min="12749" max="12749" width="15.140625" style="674" customWidth="1"/>
    <col min="12750" max="12750" width="11.85546875" style="674" customWidth="1"/>
    <col min="12751" max="12751" width="3.85546875" style="674" customWidth="1"/>
    <col min="12752" max="12752" width="19.5703125" style="674" customWidth="1"/>
    <col min="12753" max="12753" width="17.140625" style="674" customWidth="1"/>
    <col min="12754" max="12754" width="17.28515625" style="674" customWidth="1"/>
    <col min="12755" max="12755" width="19.140625" style="674" customWidth="1"/>
    <col min="12756" max="12756" width="17.7109375" style="674" customWidth="1"/>
    <col min="12757" max="12757" width="14.5703125" style="674" bestFit="1" customWidth="1"/>
    <col min="12758" max="12758" width="14.140625" style="674" customWidth="1"/>
    <col min="12759" max="12759" width="13.28515625" style="674" customWidth="1"/>
    <col min="12760" max="12760" width="14.42578125" style="674" customWidth="1"/>
    <col min="12761" max="12761" width="16.7109375" style="674" customWidth="1"/>
    <col min="12762" max="12762" width="16" style="674" customWidth="1"/>
    <col min="12763" max="12763" width="16.140625" style="674" customWidth="1"/>
    <col min="12764" max="12765" width="14.28515625" style="674" customWidth="1"/>
    <col min="12766" max="12766" width="13.85546875" style="674" customWidth="1"/>
    <col min="12767" max="12767" width="13.5703125" style="674" customWidth="1"/>
    <col min="12768" max="12768" width="13.85546875" style="674" customWidth="1"/>
    <col min="12769" max="12770" width="16.140625" style="674" customWidth="1"/>
    <col min="12771" max="12771" width="11.5703125" style="674" customWidth="1"/>
    <col min="12772" max="12772" width="5.28515625" style="674" customWidth="1"/>
    <col min="12773" max="12773" width="18.140625" style="674" customWidth="1"/>
    <col min="12774" max="12774" width="16.85546875" style="674" customWidth="1"/>
    <col min="12775" max="12931" width="11.42578125" style="674" customWidth="1"/>
    <col min="12932" max="12932" width="15.140625" style="674" customWidth="1"/>
    <col min="12933" max="12933" width="60.42578125" style="674" customWidth="1"/>
    <col min="12934" max="12936" width="19.85546875" style="674" customWidth="1"/>
    <col min="12937" max="12937" width="23.5703125" style="674" customWidth="1"/>
    <col min="12938" max="12938" width="20.140625" style="674" customWidth="1"/>
    <col min="12939" max="12939" width="18.7109375" style="674" customWidth="1"/>
    <col min="12940" max="12940" width="14.140625" style="674" customWidth="1"/>
    <col min="12941" max="12941" width="11.5703125" style="674" bestFit="1" customWidth="1"/>
    <col min="12942" max="12996" width="11.42578125" style="674"/>
    <col min="12997" max="12997" width="2.7109375" style="674" customWidth="1"/>
    <col min="12998" max="12998" width="9.85546875" style="674" customWidth="1"/>
    <col min="12999" max="12999" width="54.140625" style="674" customWidth="1"/>
    <col min="13000" max="13000" width="15.7109375" style="674" customWidth="1"/>
    <col min="13001" max="13001" width="13.7109375" style="674" customWidth="1"/>
    <col min="13002" max="13002" width="15.140625" style="674" customWidth="1"/>
    <col min="13003" max="13003" width="14.7109375" style="674" customWidth="1"/>
    <col min="13004" max="13004" width="17.42578125" style="674" customWidth="1"/>
    <col min="13005" max="13005" width="15.140625" style="674" customWidth="1"/>
    <col min="13006" max="13006" width="11.85546875" style="674" customWidth="1"/>
    <col min="13007" max="13007" width="3.85546875" style="674" customWidth="1"/>
    <col min="13008" max="13008" width="19.5703125" style="674" customWidth="1"/>
    <col min="13009" max="13009" width="17.140625" style="674" customWidth="1"/>
    <col min="13010" max="13010" width="17.28515625" style="674" customWidth="1"/>
    <col min="13011" max="13011" width="19.140625" style="674" customWidth="1"/>
    <col min="13012" max="13012" width="17.7109375" style="674" customWidth="1"/>
    <col min="13013" max="13013" width="14.5703125" style="674" bestFit="1" customWidth="1"/>
    <col min="13014" max="13014" width="14.140625" style="674" customWidth="1"/>
    <col min="13015" max="13015" width="13.28515625" style="674" customWidth="1"/>
    <col min="13016" max="13016" width="14.42578125" style="674" customWidth="1"/>
    <col min="13017" max="13017" width="16.7109375" style="674" customWidth="1"/>
    <col min="13018" max="13018" width="16" style="674" customWidth="1"/>
    <col min="13019" max="13019" width="16.140625" style="674" customWidth="1"/>
    <col min="13020" max="13021" width="14.28515625" style="674" customWidth="1"/>
    <col min="13022" max="13022" width="13.85546875" style="674" customWidth="1"/>
    <col min="13023" max="13023" width="13.5703125" style="674" customWidth="1"/>
    <col min="13024" max="13024" width="13.85546875" style="674" customWidth="1"/>
    <col min="13025" max="13026" width="16.140625" style="674" customWidth="1"/>
    <col min="13027" max="13027" width="11.5703125" style="674" customWidth="1"/>
    <col min="13028" max="13028" width="5.28515625" style="674" customWidth="1"/>
    <col min="13029" max="13029" width="18.140625" style="674" customWidth="1"/>
    <col min="13030" max="13030" width="16.85546875" style="674" customWidth="1"/>
    <col min="13031" max="13187" width="11.42578125" style="674" customWidth="1"/>
    <col min="13188" max="13188" width="15.140625" style="674" customWidth="1"/>
    <col min="13189" max="13189" width="60.42578125" style="674" customWidth="1"/>
    <col min="13190" max="13192" width="19.85546875" style="674" customWidth="1"/>
    <col min="13193" max="13193" width="23.5703125" style="674" customWidth="1"/>
    <col min="13194" max="13194" width="20.140625" style="674" customWidth="1"/>
    <col min="13195" max="13195" width="18.7109375" style="674" customWidth="1"/>
    <col min="13196" max="13196" width="14.140625" style="674" customWidth="1"/>
    <col min="13197" max="13197" width="11.5703125" style="674" bestFit="1" customWidth="1"/>
    <col min="13198" max="13252" width="11.42578125" style="674"/>
    <col min="13253" max="13253" width="2.7109375" style="674" customWidth="1"/>
    <col min="13254" max="13254" width="9.85546875" style="674" customWidth="1"/>
    <col min="13255" max="13255" width="54.140625" style="674" customWidth="1"/>
    <col min="13256" max="13256" width="15.7109375" style="674" customWidth="1"/>
    <col min="13257" max="13257" width="13.7109375" style="674" customWidth="1"/>
    <col min="13258" max="13258" width="15.140625" style="674" customWidth="1"/>
    <col min="13259" max="13259" width="14.7109375" style="674" customWidth="1"/>
    <col min="13260" max="13260" width="17.42578125" style="674" customWidth="1"/>
    <col min="13261" max="13261" width="15.140625" style="674" customWidth="1"/>
    <col min="13262" max="13262" width="11.85546875" style="674" customWidth="1"/>
    <col min="13263" max="13263" width="3.85546875" style="674" customWidth="1"/>
    <col min="13264" max="13264" width="19.5703125" style="674" customWidth="1"/>
    <col min="13265" max="13265" width="17.140625" style="674" customWidth="1"/>
    <col min="13266" max="13266" width="17.28515625" style="674" customWidth="1"/>
    <col min="13267" max="13267" width="19.140625" style="674" customWidth="1"/>
    <col min="13268" max="13268" width="17.7109375" style="674" customWidth="1"/>
    <col min="13269" max="13269" width="14.5703125" style="674" bestFit="1" customWidth="1"/>
    <col min="13270" max="13270" width="14.140625" style="674" customWidth="1"/>
    <col min="13271" max="13271" width="13.28515625" style="674" customWidth="1"/>
    <col min="13272" max="13272" width="14.42578125" style="674" customWidth="1"/>
    <col min="13273" max="13273" width="16.7109375" style="674" customWidth="1"/>
    <col min="13274" max="13274" width="16" style="674" customWidth="1"/>
    <col min="13275" max="13275" width="16.140625" style="674" customWidth="1"/>
    <col min="13276" max="13277" width="14.28515625" style="674" customWidth="1"/>
    <col min="13278" max="13278" width="13.85546875" style="674" customWidth="1"/>
    <col min="13279" max="13279" width="13.5703125" style="674" customWidth="1"/>
    <col min="13280" max="13280" width="13.85546875" style="674" customWidth="1"/>
    <col min="13281" max="13282" width="16.140625" style="674" customWidth="1"/>
    <col min="13283" max="13283" width="11.5703125" style="674" customWidth="1"/>
    <col min="13284" max="13284" width="5.28515625" style="674" customWidth="1"/>
    <col min="13285" max="13285" width="18.140625" style="674" customWidth="1"/>
    <col min="13286" max="13286" width="16.85546875" style="674" customWidth="1"/>
    <col min="13287" max="13443" width="11.42578125" style="674" customWidth="1"/>
    <col min="13444" max="13444" width="15.140625" style="674" customWidth="1"/>
    <col min="13445" max="13445" width="60.42578125" style="674" customWidth="1"/>
    <col min="13446" max="13448" width="19.85546875" style="674" customWidth="1"/>
    <col min="13449" max="13449" width="23.5703125" style="674" customWidth="1"/>
    <col min="13450" max="13450" width="20.140625" style="674" customWidth="1"/>
    <col min="13451" max="13451" width="18.7109375" style="674" customWidth="1"/>
    <col min="13452" max="13452" width="14.140625" style="674" customWidth="1"/>
    <col min="13453" max="13453" width="11.5703125" style="674" bestFit="1" customWidth="1"/>
    <col min="13454" max="13508" width="11.42578125" style="674"/>
    <col min="13509" max="13509" width="2.7109375" style="674" customWidth="1"/>
    <col min="13510" max="13510" width="9.85546875" style="674" customWidth="1"/>
    <col min="13511" max="13511" width="54.140625" style="674" customWidth="1"/>
    <col min="13512" max="13512" width="15.7109375" style="674" customWidth="1"/>
    <col min="13513" max="13513" width="13.7109375" style="674" customWidth="1"/>
    <col min="13514" max="13514" width="15.140625" style="674" customWidth="1"/>
    <col min="13515" max="13515" width="14.7109375" style="674" customWidth="1"/>
    <col min="13516" max="13516" width="17.42578125" style="674" customWidth="1"/>
    <col min="13517" max="13517" width="15.140625" style="674" customWidth="1"/>
    <col min="13518" max="13518" width="11.85546875" style="674" customWidth="1"/>
    <col min="13519" max="13519" width="3.85546875" style="674" customWidth="1"/>
    <col min="13520" max="13520" width="19.5703125" style="674" customWidth="1"/>
    <col min="13521" max="13521" width="17.140625" style="674" customWidth="1"/>
    <col min="13522" max="13522" width="17.28515625" style="674" customWidth="1"/>
    <col min="13523" max="13523" width="19.140625" style="674" customWidth="1"/>
    <col min="13524" max="13524" width="17.7109375" style="674" customWidth="1"/>
    <col min="13525" max="13525" width="14.5703125" style="674" bestFit="1" customWidth="1"/>
    <col min="13526" max="13526" width="14.140625" style="674" customWidth="1"/>
    <col min="13527" max="13527" width="13.28515625" style="674" customWidth="1"/>
    <col min="13528" max="13528" width="14.42578125" style="674" customWidth="1"/>
    <col min="13529" max="13529" width="16.7109375" style="674" customWidth="1"/>
    <col min="13530" max="13530" width="16" style="674" customWidth="1"/>
    <col min="13531" max="13531" width="16.140625" style="674" customWidth="1"/>
    <col min="13532" max="13533" width="14.28515625" style="674" customWidth="1"/>
    <col min="13534" max="13534" width="13.85546875" style="674" customWidth="1"/>
    <col min="13535" max="13535" width="13.5703125" style="674" customWidth="1"/>
    <col min="13536" max="13536" width="13.85546875" style="674" customWidth="1"/>
    <col min="13537" max="13538" width="16.140625" style="674" customWidth="1"/>
    <col min="13539" max="13539" width="11.5703125" style="674" customWidth="1"/>
    <col min="13540" max="13540" width="5.28515625" style="674" customWidth="1"/>
    <col min="13541" max="13541" width="18.140625" style="674" customWidth="1"/>
    <col min="13542" max="13542" width="16.85546875" style="674" customWidth="1"/>
    <col min="13543" max="13699" width="11.42578125" style="674" customWidth="1"/>
    <col min="13700" max="13700" width="15.140625" style="674" customWidth="1"/>
    <col min="13701" max="13701" width="60.42578125" style="674" customWidth="1"/>
    <col min="13702" max="13704" width="19.85546875" style="674" customWidth="1"/>
    <col min="13705" max="13705" width="23.5703125" style="674" customWidth="1"/>
    <col min="13706" max="13706" width="20.140625" style="674" customWidth="1"/>
    <col min="13707" max="13707" width="18.7109375" style="674" customWidth="1"/>
    <col min="13708" max="13708" width="14.140625" style="674" customWidth="1"/>
    <col min="13709" max="13709" width="11.5703125" style="674" bestFit="1" customWidth="1"/>
    <col min="13710" max="13764" width="11.42578125" style="674"/>
    <col min="13765" max="13765" width="2.7109375" style="674" customWidth="1"/>
    <col min="13766" max="13766" width="9.85546875" style="674" customWidth="1"/>
    <col min="13767" max="13767" width="54.140625" style="674" customWidth="1"/>
    <col min="13768" max="13768" width="15.7109375" style="674" customWidth="1"/>
    <col min="13769" max="13769" width="13.7109375" style="674" customWidth="1"/>
    <col min="13770" max="13770" width="15.140625" style="674" customWidth="1"/>
    <col min="13771" max="13771" width="14.7109375" style="674" customWidth="1"/>
    <col min="13772" max="13772" width="17.42578125" style="674" customWidth="1"/>
    <col min="13773" max="13773" width="15.140625" style="674" customWidth="1"/>
    <col min="13774" max="13774" width="11.85546875" style="674" customWidth="1"/>
    <col min="13775" max="13775" width="3.85546875" style="674" customWidth="1"/>
    <col min="13776" max="13776" width="19.5703125" style="674" customWidth="1"/>
    <col min="13777" max="13777" width="17.140625" style="674" customWidth="1"/>
    <col min="13778" max="13778" width="17.28515625" style="674" customWidth="1"/>
    <col min="13779" max="13779" width="19.140625" style="674" customWidth="1"/>
    <col min="13780" max="13780" width="17.7109375" style="674" customWidth="1"/>
    <col min="13781" max="13781" width="14.5703125" style="674" bestFit="1" customWidth="1"/>
    <col min="13782" max="13782" width="14.140625" style="674" customWidth="1"/>
    <col min="13783" max="13783" width="13.28515625" style="674" customWidth="1"/>
    <col min="13784" max="13784" width="14.42578125" style="674" customWidth="1"/>
    <col min="13785" max="13785" width="16.7109375" style="674" customWidth="1"/>
    <col min="13786" max="13786" width="16" style="674" customWidth="1"/>
    <col min="13787" max="13787" width="16.140625" style="674" customWidth="1"/>
    <col min="13788" max="13789" width="14.28515625" style="674" customWidth="1"/>
    <col min="13790" max="13790" width="13.85546875" style="674" customWidth="1"/>
    <col min="13791" max="13791" width="13.5703125" style="674" customWidth="1"/>
    <col min="13792" max="13792" width="13.85546875" style="674" customWidth="1"/>
    <col min="13793" max="13794" width="16.140625" style="674" customWidth="1"/>
    <col min="13795" max="13795" width="11.5703125" style="674" customWidth="1"/>
    <col min="13796" max="13796" width="5.28515625" style="674" customWidth="1"/>
    <col min="13797" max="13797" width="18.140625" style="674" customWidth="1"/>
    <col min="13798" max="13798" width="16.85546875" style="674" customWidth="1"/>
    <col min="13799" max="13955" width="11.42578125" style="674" customWidth="1"/>
    <col min="13956" max="13956" width="15.140625" style="674" customWidth="1"/>
    <col min="13957" max="13957" width="60.42578125" style="674" customWidth="1"/>
    <col min="13958" max="13960" width="19.85546875" style="674" customWidth="1"/>
    <col min="13961" max="13961" width="23.5703125" style="674" customWidth="1"/>
    <col min="13962" max="13962" width="20.140625" style="674" customWidth="1"/>
    <col min="13963" max="13963" width="18.7109375" style="674" customWidth="1"/>
    <col min="13964" max="13964" width="14.140625" style="674" customWidth="1"/>
    <col min="13965" max="13965" width="11.5703125" style="674" bestFit="1" customWidth="1"/>
    <col min="13966" max="14020" width="11.42578125" style="674"/>
    <col min="14021" max="14021" width="2.7109375" style="674" customWidth="1"/>
    <col min="14022" max="14022" width="9.85546875" style="674" customWidth="1"/>
    <col min="14023" max="14023" width="54.140625" style="674" customWidth="1"/>
    <col min="14024" max="14024" width="15.7109375" style="674" customWidth="1"/>
    <col min="14025" max="14025" width="13.7109375" style="674" customWidth="1"/>
    <col min="14026" max="14026" width="15.140625" style="674" customWidth="1"/>
    <col min="14027" max="14027" width="14.7109375" style="674" customWidth="1"/>
    <col min="14028" max="14028" width="17.42578125" style="674" customWidth="1"/>
    <col min="14029" max="14029" width="15.140625" style="674" customWidth="1"/>
    <col min="14030" max="14030" width="11.85546875" style="674" customWidth="1"/>
    <col min="14031" max="14031" width="3.85546875" style="674" customWidth="1"/>
    <col min="14032" max="14032" width="19.5703125" style="674" customWidth="1"/>
    <col min="14033" max="14033" width="17.140625" style="674" customWidth="1"/>
    <col min="14034" max="14034" width="17.28515625" style="674" customWidth="1"/>
    <col min="14035" max="14035" width="19.140625" style="674" customWidth="1"/>
    <col min="14036" max="14036" width="17.7109375" style="674" customWidth="1"/>
    <col min="14037" max="14037" width="14.5703125" style="674" bestFit="1" customWidth="1"/>
    <col min="14038" max="14038" width="14.140625" style="674" customWidth="1"/>
    <col min="14039" max="14039" width="13.28515625" style="674" customWidth="1"/>
    <col min="14040" max="14040" width="14.42578125" style="674" customWidth="1"/>
    <col min="14041" max="14041" width="16.7109375" style="674" customWidth="1"/>
    <col min="14042" max="14042" width="16" style="674" customWidth="1"/>
    <col min="14043" max="14043" width="16.140625" style="674" customWidth="1"/>
    <col min="14044" max="14045" width="14.28515625" style="674" customWidth="1"/>
    <col min="14046" max="14046" width="13.85546875" style="674" customWidth="1"/>
    <col min="14047" max="14047" width="13.5703125" style="674" customWidth="1"/>
    <col min="14048" max="14048" width="13.85546875" style="674" customWidth="1"/>
    <col min="14049" max="14050" width="16.140625" style="674" customWidth="1"/>
    <col min="14051" max="14051" width="11.5703125" style="674" customWidth="1"/>
    <col min="14052" max="14052" width="5.28515625" style="674" customWidth="1"/>
    <col min="14053" max="14053" width="18.140625" style="674" customWidth="1"/>
    <col min="14054" max="14054" width="16.85546875" style="674" customWidth="1"/>
    <col min="14055" max="14211" width="11.42578125" style="674" customWidth="1"/>
    <col min="14212" max="14212" width="15.140625" style="674" customWidth="1"/>
    <col min="14213" max="14213" width="60.42578125" style="674" customWidth="1"/>
    <col min="14214" max="14216" width="19.85546875" style="674" customWidth="1"/>
    <col min="14217" max="14217" width="23.5703125" style="674" customWidth="1"/>
    <col min="14218" max="14218" width="20.140625" style="674" customWidth="1"/>
    <col min="14219" max="14219" width="18.7109375" style="674" customWidth="1"/>
    <col min="14220" max="14220" width="14.140625" style="674" customWidth="1"/>
    <col min="14221" max="14221" width="11.5703125" style="674" bestFit="1" customWidth="1"/>
    <col min="14222" max="14276" width="11.42578125" style="674"/>
    <col min="14277" max="14277" width="2.7109375" style="674" customWidth="1"/>
    <col min="14278" max="14278" width="9.85546875" style="674" customWidth="1"/>
    <col min="14279" max="14279" width="54.140625" style="674" customWidth="1"/>
    <col min="14280" max="14280" width="15.7109375" style="674" customWidth="1"/>
    <col min="14281" max="14281" width="13.7109375" style="674" customWidth="1"/>
    <col min="14282" max="14282" width="15.140625" style="674" customWidth="1"/>
    <col min="14283" max="14283" width="14.7109375" style="674" customWidth="1"/>
    <col min="14284" max="14284" width="17.42578125" style="674" customWidth="1"/>
    <col min="14285" max="14285" width="15.140625" style="674" customWidth="1"/>
    <col min="14286" max="14286" width="11.85546875" style="674" customWidth="1"/>
    <col min="14287" max="14287" width="3.85546875" style="674" customWidth="1"/>
    <col min="14288" max="14288" width="19.5703125" style="674" customWidth="1"/>
    <col min="14289" max="14289" width="17.140625" style="674" customWidth="1"/>
    <col min="14290" max="14290" width="17.28515625" style="674" customWidth="1"/>
    <col min="14291" max="14291" width="19.140625" style="674" customWidth="1"/>
    <col min="14292" max="14292" width="17.7109375" style="674" customWidth="1"/>
    <col min="14293" max="14293" width="14.5703125" style="674" bestFit="1" customWidth="1"/>
    <col min="14294" max="14294" width="14.140625" style="674" customWidth="1"/>
    <col min="14295" max="14295" width="13.28515625" style="674" customWidth="1"/>
    <col min="14296" max="14296" width="14.42578125" style="674" customWidth="1"/>
    <col min="14297" max="14297" width="16.7109375" style="674" customWidth="1"/>
    <col min="14298" max="14298" width="16" style="674" customWidth="1"/>
    <col min="14299" max="14299" width="16.140625" style="674" customWidth="1"/>
    <col min="14300" max="14301" width="14.28515625" style="674" customWidth="1"/>
    <col min="14302" max="14302" width="13.85546875" style="674" customWidth="1"/>
    <col min="14303" max="14303" width="13.5703125" style="674" customWidth="1"/>
    <col min="14304" max="14304" width="13.85546875" style="674" customWidth="1"/>
    <col min="14305" max="14306" width="16.140625" style="674" customWidth="1"/>
    <col min="14307" max="14307" width="11.5703125" style="674" customWidth="1"/>
    <col min="14308" max="14308" width="5.28515625" style="674" customWidth="1"/>
    <col min="14309" max="14309" width="18.140625" style="674" customWidth="1"/>
    <col min="14310" max="14310" width="16.85546875" style="674" customWidth="1"/>
    <col min="14311" max="14467" width="11.42578125" style="674" customWidth="1"/>
    <col min="14468" max="14468" width="15.140625" style="674" customWidth="1"/>
    <col min="14469" max="14469" width="60.42578125" style="674" customWidth="1"/>
    <col min="14470" max="14472" width="19.85546875" style="674" customWidth="1"/>
    <col min="14473" max="14473" width="23.5703125" style="674" customWidth="1"/>
    <col min="14474" max="14474" width="20.140625" style="674" customWidth="1"/>
    <col min="14475" max="14475" width="18.7109375" style="674" customWidth="1"/>
    <col min="14476" max="14476" width="14.140625" style="674" customWidth="1"/>
    <col min="14477" max="14477" width="11.5703125" style="674" bestFit="1" customWidth="1"/>
    <col min="14478" max="14532" width="11.42578125" style="674"/>
    <col min="14533" max="14533" width="2.7109375" style="674" customWidth="1"/>
    <col min="14534" max="14534" width="9.85546875" style="674" customWidth="1"/>
    <col min="14535" max="14535" width="54.140625" style="674" customWidth="1"/>
    <col min="14536" max="14536" width="15.7109375" style="674" customWidth="1"/>
    <col min="14537" max="14537" width="13.7109375" style="674" customWidth="1"/>
    <col min="14538" max="14538" width="15.140625" style="674" customWidth="1"/>
    <col min="14539" max="14539" width="14.7109375" style="674" customWidth="1"/>
    <col min="14540" max="14540" width="17.42578125" style="674" customWidth="1"/>
    <col min="14541" max="14541" width="15.140625" style="674" customWidth="1"/>
    <col min="14542" max="14542" width="11.85546875" style="674" customWidth="1"/>
    <col min="14543" max="14543" width="3.85546875" style="674" customWidth="1"/>
    <col min="14544" max="14544" width="19.5703125" style="674" customWidth="1"/>
    <col min="14545" max="14545" width="17.140625" style="674" customWidth="1"/>
    <col min="14546" max="14546" width="17.28515625" style="674" customWidth="1"/>
    <col min="14547" max="14547" width="19.140625" style="674" customWidth="1"/>
    <col min="14548" max="14548" width="17.7109375" style="674" customWidth="1"/>
    <col min="14549" max="14549" width="14.5703125" style="674" bestFit="1" customWidth="1"/>
    <col min="14550" max="14550" width="14.140625" style="674" customWidth="1"/>
    <col min="14551" max="14551" width="13.28515625" style="674" customWidth="1"/>
    <col min="14552" max="14552" width="14.42578125" style="674" customWidth="1"/>
    <col min="14553" max="14553" width="16.7109375" style="674" customWidth="1"/>
    <col min="14554" max="14554" width="16" style="674" customWidth="1"/>
    <col min="14555" max="14555" width="16.140625" style="674" customWidth="1"/>
    <col min="14556" max="14557" width="14.28515625" style="674" customWidth="1"/>
    <col min="14558" max="14558" width="13.85546875" style="674" customWidth="1"/>
    <col min="14559" max="14559" width="13.5703125" style="674" customWidth="1"/>
    <col min="14560" max="14560" width="13.85546875" style="674" customWidth="1"/>
    <col min="14561" max="14562" width="16.140625" style="674" customWidth="1"/>
    <col min="14563" max="14563" width="11.5703125" style="674" customWidth="1"/>
    <col min="14564" max="14564" width="5.28515625" style="674" customWidth="1"/>
    <col min="14565" max="14565" width="18.140625" style="674" customWidth="1"/>
    <col min="14566" max="14566" width="16.85546875" style="674" customWidth="1"/>
    <col min="14567" max="14723" width="11.42578125" style="674" customWidth="1"/>
    <col min="14724" max="14724" width="15.140625" style="674" customWidth="1"/>
    <col min="14725" max="14725" width="60.42578125" style="674" customWidth="1"/>
    <col min="14726" max="14728" width="19.85546875" style="674" customWidth="1"/>
    <col min="14729" max="14729" width="23.5703125" style="674" customWidth="1"/>
    <col min="14730" max="14730" width="20.140625" style="674" customWidth="1"/>
    <col min="14731" max="14731" width="18.7109375" style="674" customWidth="1"/>
    <col min="14732" max="14732" width="14.140625" style="674" customWidth="1"/>
    <col min="14733" max="14733" width="11.5703125" style="674" bestFit="1" customWidth="1"/>
    <col min="14734" max="14788" width="11.42578125" style="674"/>
    <col min="14789" max="14789" width="2.7109375" style="674" customWidth="1"/>
    <col min="14790" max="14790" width="9.85546875" style="674" customWidth="1"/>
    <col min="14791" max="14791" width="54.140625" style="674" customWidth="1"/>
    <col min="14792" max="14792" width="15.7109375" style="674" customWidth="1"/>
    <col min="14793" max="14793" width="13.7109375" style="674" customWidth="1"/>
    <col min="14794" max="14794" width="15.140625" style="674" customWidth="1"/>
    <col min="14795" max="14795" width="14.7109375" style="674" customWidth="1"/>
    <col min="14796" max="14796" width="17.42578125" style="674" customWidth="1"/>
    <col min="14797" max="14797" width="15.140625" style="674" customWidth="1"/>
    <col min="14798" max="14798" width="11.85546875" style="674" customWidth="1"/>
    <col min="14799" max="14799" width="3.85546875" style="674" customWidth="1"/>
    <col min="14800" max="14800" width="19.5703125" style="674" customWidth="1"/>
    <col min="14801" max="14801" width="17.140625" style="674" customWidth="1"/>
    <col min="14802" max="14802" width="17.28515625" style="674" customWidth="1"/>
    <col min="14803" max="14803" width="19.140625" style="674" customWidth="1"/>
    <col min="14804" max="14804" width="17.7109375" style="674" customWidth="1"/>
    <col min="14805" max="14805" width="14.5703125" style="674" bestFit="1" customWidth="1"/>
    <col min="14806" max="14806" width="14.140625" style="674" customWidth="1"/>
    <col min="14807" max="14807" width="13.28515625" style="674" customWidth="1"/>
    <col min="14808" max="14808" width="14.42578125" style="674" customWidth="1"/>
    <col min="14809" max="14809" width="16.7109375" style="674" customWidth="1"/>
    <col min="14810" max="14810" width="16" style="674" customWidth="1"/>
    <col min="14811" max="14811" width="16.140625" style="674" customWidth="1"/>
    <col min="14812" max="14813" width="14.28515625" style="674" customWidth="1"/>
    <col min="14814" max="14814" width="13.85546875" style="674" customWidth="1"/>
    <col min="14815" max="14815" width="13.5703125" style="674" customWidth="1"/>
    <col min="14816" max="14816" width="13.85546875" style="674" customWidth="1"/>
    <col min="14817" max="14818" width="16.140625" style="674" customWidth="1"/>
    <col min="14819" max="14819" width="11.5703125" style="674" customWidth="1"/>
    <col min="14820" max="14820" width="5.28515625" style="674" customWidth="1"/>
    <col min="14821" max="14821" width="18.140625" style="674" customWidth="1"/>
    <col min="14822" max="14822" width="16.85546875" style="674" customWidth="1"/>
    <col min="14823" max="14979" width="11.42578125" style="674" customWidth="1"/>
    <col min="14980" max="14980" width="15.140625" style="674" customWidth="1"/>
    <col min="14981" max="14981" width="60.42578125" style="674" customWidth="1"/>
    <col min="14982" max="14984" width="19.85546875" style="674" customWidth="1"/>
    <col min="14985" max="14985" width="23.5703125" style="674" customWidth="1"/>
    <col min="14986" max="14986" width="20.140625" style="674" customWidth="1"/>
    <col min="14987" max="14987" width="18.7109375" style="674" customWidth="1"/>
    <col min="14988" max="14988" width="14.140625" style="674" customWidth="1"/>
    <col min="14989" max="14989" width="11.5703125" style="674" bestFit="1" customWidth="1"/>
    <col min="14990" max="15044" width="11.42578125" style="674"/>
    <col min="15045" max="15045" width="2.7109375" style="674" customWidth="1"/>
    <col min="15046" max="15046" width="9.85546875" style="674" customWidth="1"/>
    <col min="15047" max="15047" width="54.140625" style="674" customWidth="1"/>
    <col min="15048" max="15048" width="15.7109375" style="674" customWidth="1"/>
    <col min="15049" max="15049" width="13.7109375" style="674" customWidth="1"/>
    <col min="15050" max="15050" width="15.140625" style="674" customWidth="1"/>
    <col min="15051" max="15051" width="14.7109375" style="674" customWidth="1"/>
    <col min="15052" max="15052" width="17.42578125" style="674" customWidth="1"/>
    <col min="15053" max="15053" width="15.140625" style="674" customWidth="1"/>
    <col min="15054" max="15054" width="11.85546875" style="674" customWidth="1"/>
    <col min="15055" max="15055" width="3.85546875" style="674" customWidth="1"/>
    <col min="15056" max="15056" width="19.5703125" style="674" customWidth="1"/>
    <col min="15057" max="15057" width="17.140625" style="674" customWidth="1"/>
    <col min="15058" max="15058" width="17.28515625" style="674" customWidth="1"/>
    <col min="15059" max="15059" width="19.140625" style="674" customWidth="1"/>
    <col min="15060" max="15060" width="17.7109375" style="674" customWidth="1"/>
    <col min="15061" max="15061" width="14.5703125" style="674" bestFit="1" customWidth="1"/>
    <col min="15062" max="15062" width="14.140625" style="674" customWidth="1"/>
    <col min="15063" max="15063" width="13.28515625" style="674" customWidth="1"/>
    <col min="15064" max="15064" width="14.42578125" style="674" customWidth="1"/>
    <col min="15065" max="15065" width="16.7109375" style="674" customWidth="1"/>
    <col min="15066" max="15066" width="16" style="674" customWidth="1"/>
    <col min="15067" max="15067" width="16.140625" style="674" customWidth="1"/>
    <col min="15068" max="15069" width="14.28515625" style="674" customWidth="1"/>
    <col min="15070" max="15070" width="13.85546875" style="674" customWidth="1"/>
    <col min="15071" max="15071" width="13.5703125" style="674" customWidth="1"/>
    <col min="15072" max="15072" width="13.85546875" style="674" customWidth="1"/>
    <col min="15073" max="15074" width="16.140625" style="674" customWidth="1"/>
    <col min="15075" max="15075" width="11.5703125" style="674" customWidth="1"/>
    <col min="15076" max="15076" width="5.28515625" style="674" customWidth="1"/>
    <col min="15077" max="15077" width="18.140625" style="674" customWidth="1"/>
    <col min="15078" max="15078" width="16.85546875" style="674" customWidth="1"/>
    <col min="15079" max="15235" width="11.42578125" style="674" customWidth="1"/>
    <col min="15236" max="15236" width="15.140625" style="674" customWidth="1"/>
    <col min="15237" max="15237" width="60.42578125" style="674" customWidth="1"/>
    <col min="15238" max="15240" width="19.85546875" style="674" customWidth="1"/>
    <col min="15241" max="15241" width="23.5703125" style="674" customWidth="1"/>
    <col min="15242" max="15242" width="20.140625" style="674" customWidth="1"/>
    <col min="15243" max="15243" width="18.7109375" style="674" customWidth="1"/>
    <col min="15244" max="15244" width="14.140625" style="674" customWidth="1"/>
    <col min="15245" max="15245" width="11.5703125" style="674" bestFit="1" customWidth="1"/>
    <col min="15246" max="15300" width="11.42578125" style="674"/>
    <col min="15301" max="15301" width="2.7109375" style="674" customWidth="1"/>
    <col min="15302" max="15302" width="9.85546875" style="674" customWidth="1"/>
    <col min="15303" max="15303" width="54.140625" style="674" customWidth="1"/>
    <col min="15304" max="15304" width="15.7109375" style="674" customWidth="1"/>
    <col min="15305" max="15305" width="13.7109375" style="674" customWidth="1"/>
    <col min="15306" max="15306" width="15.140625" style="674" customWidth="1"/>
    <col min="15307" max="15307" width="14.7109375" style="674" customWidth="1"/>
    <col min="15308" max="15308" width="17.42578125" style="674" customWidth="1"/>
    <col min="15309" max="15309" width="15.140625" style="674" customWidth="1"/>
    <col min="15310" max="15310" width="11.85546875" style="674" customWidth="1"/>
    <col min="15311" max="15311" width="3.85546875" style="674" customWidth="1"/>
    <col min="15312" max="15312" width="19.5703125" style="674" customWidth="1"/>
    <col min="15313" max="15313" width="17.140625" style="674" customWidth="1"/>
    <col min="15314" max="15314" width="17.28515625" style="674" customWidth="1"/>
    <col min="15315" max="15315" width="19.140625" style="674" customWidth="1"/>
    <col min="15316" max="15316" width="17.7109375" style="674" customWidth="1"/>
    <col min="15317" max="15317" width="14.5703125" style="674" bestFit="1" customWidth="1"/>
    <col min="15318" max="15318" width="14.140625" style="674" customWidth="1"/>
    <col min="15319" max="15319" width="13.28515625" style="674" customWidth="1"/>
    <col min="15320" max="15320" width="14.42578125" style="674" customWidth="1"/>
    <col min="15321" max="15321" width="16.7109375" style="674" customWidth="1"/>
    <col min="15322" max="15322" width="16" style="674" customWidth="1"/>
    <col min="15323" max="15323" width="16.140625" style="674" customWidth="1"/>
    <col min="15324" max="15325" width="14.28515625" style="674" customWidth="1"/>
    <col min="15326" max="15326" width="13.85546875" style="674" customWidth="1"/>
    <col min="15327" max="15327" width="13.5703125" style="674" customWidth="1"/>
    <col min="15328" max="15328" width="13.85546875" style="674" customWidth="1"/>
    <col min="15329" max="15330" width="16.140625" style="674" customWidth="1"/>
    <col min="15331" max="15331" width="11.5703125" style="674" customWidth="1"/>
    <col min="15332" max="15332" width="5.28515625" style="674" customWidth="1"/>
    <col min="15333" max="15333" width="18.140625" style="674" customWidth="1"/>
    <col min="15334" max="15334" width="16.85546875" style="674" customWidth="1"/>
    <col min="15335" max="15491" width="11.42578125" style="674" customWidth="1"/>
    <col min="15492" max="15492" width="15.140625" style="674" customWidth="1"/>
    <col min="15493" max="15493" width="60.42578125" style="674" customWidth="1"/>
    <col min="15494" max="15496" width="19.85546875" style="674" customWidth="1"/>
    <col min="15497" max="15497" width="23.5703125" style="674" customWidth="1"/>
    <col min="15498" max="15498" width="20.140625" style="674" customWidth="1"/>
    <col min="15499" max="15499" width="18.7109375" style="674" customWidth="1"/>
    <col min="15500" max="15500" width="14.140625" style="674" customWidth="1"/>
    <col min="15501" max="15501" width="11.5703125" style="674" bestFit="1" customWidth="1"/>
    <col min="15502" max="15556" width="11.42578125" style="674"/>
    <col min="15557" max="15557" width="2.7109375" style="674" customWidth="1"/>
    <col min="15558" max="15558" width="9.85546875" style="674" customWidth="1"/>
    <col min="15559" max="15559" width="54.140625" style="674" customWidth="1"/>
    <col min="15560" max="15560" width="15.7109375" style="674" customWidth="1"/>
    <col min="15561" max="15561" width="13.7109375" style="674" customWidth="1"/>
    <col min="15562" max="15562" width="15.140625" style="674" customWidth="1"/>
    <col min="15563" max="15563" width="14.7109375" style="674" customWidth="1"/>
    <col min="15564" max="15564" width="17.42578125" style="674" customWidth="1"/>
    <col min="15565" max="15565" width="15.140625" style="674" customWidth="1"/>
    <col min="15566" max="15566" width="11.85546875" style="674" customWidth="1"/>
    <col min="15567" max="15567" width="3.85546875" style="674" customWidth="1"/>
    <col min="15568" max="15568" width="19.5703125" style="674" customWidth="1"/>
    <col min="15569" max="15569" width="17.140625" style="674" customWidth="1"/>
    <col min="15570" max="15570" width="17.28515625" style="674" customWidth="1"/>
    <col min="15571" max="15571" width="19.140625" style="674" customWidth="1"/>
    <col min="15572" max="15572" width="17.7109375" style="674" customWidth="1"/>
    <col min="15573" max="15573" width="14.5703125" style="674" bestFit="1" customWidth="1"/>
    <col min="15574" max="15574" width="14.140625" style="674" customWidth="1"/>
    <col min="15575" max="15575" width="13.28515625" style="674" customWidth="1"/>
    <col min="15576" max="15576" width="14.42578125" style="674" customWidth="1"/>
    <col min="15577" max="15577" width="16.7109375" style="674" customWidth="1"/>
    <col min="15578" max="15578" width="16" style="674" customWidth="1"/>
    <col min="15579" max="15579" width="16.140625" style="674" customWidth="1"/>
    <col min="15580" max="15581" width="14.28515625" style="674" customWidth="1"/>
    <col min="15582" max="15582" width="13.85546875" style="674" customWidth="1"/>
    <col min="15583" max="15583" width="13.5703125" style="674" customWidth="1"/>
    <col min="15584" max="15584" width="13.85546875" style="674" customWidth="1"/>
    <col min="15585" max="15586" width="16.140625" style="674" customWidth="1"/>
    <col min="15587" max="15587" width="11.5703125" style="674" customWidth="1"/>
    <col min="15588" max="15588" width="5.28515625" style="674" customWidth="1"/>
    <col min="15589" max="15589" width="18.140625" style="674" customWidth="1"/>
    <col min="15590" max="15590" width="16.85546875" style="674" customWidth="1"/>
    <col min="15591" max="15747" width="11.42578125" style="674" customWidth="1"/>
    <col min="15748" max="15748" width="15.140625" style="674" customWidth="1"/>
    <col min="15749" max="15749" width="60.42578125" style="674" customWidth="1"/>
    <col min="15750" max="15752" width="19.85546875" style="674" customWidth="1"/>
    <col min="15753" max="15753" width="23.5703125" style="674" customWidth="1"/>
    <col min="15754" max="15754" width="20.140625" style="674" customWidth="1"/>
    <col min="15755" max="15755" width="18.7109375" style="674" customWidth="1"/>
    <col min="15756" max="15756" width="14.140625" style="674" customWidth="1"/>
    <col min="15757" max="15757" width="11.5703125" style="674" bestFit="1" customWidth="1"/>
    <col min="15758" max="15812" width="11.42578125" style="674"/>
    <col min="15813" max="15813" width="2.7109375" style="674" customWidth="1"/>
    <col min="15814" max="15814" width="9.85546875" style="674" customWidth="1"/>
    <col min="15815" max="15815" width="54.140625" style="674" customWidth="1"/>
    <col min="15816" max="15816" width="15.7109375" style="674" customWidth="1"/>
    <col min="15817" max="15817" width="13.7109375" style="674" customWidth="1"/>
    <col min="15818" max="15818" width="15.140625" style="674" customWidth="1"/>
    <col min="15819" max="15819" width="14.7109375" style="674" customWidth="1"/>
    <col min="15820" max="15820" width="17.42578125" style="674" customWidth="1"/>
    <col min="15821" max="15821" width="15.140625" style="674" customWidth="1"/>
    <col min="15822" max="15822" width="11.85546875" style="674" customWidth="1"/>
    <col min="15823" max="15823" width="3.85546875" style="674" customWidth="1"/>
    <col min="15824" max="15824" width="19.5703125" style="674" customWidth="1"/>
    <col min="15825" max="15825" width="17.140625" style="674" customWidth="1"/>
    <col min="15826" max="15826" width="17.28515625" style="674" customWidth="1"/>
    <col min="15827" max="15827" width="19.140625" style="674" customWidth="1"/>
    <col min="15828" max="15828" width="17.7109375" style="674" customWidth="1"/>
    <col min="15829" max="15829" width="14.5703125" style="674" bestFit="1" customWidth="1"/>
    <col min="15830" max="15830" width="14.140625" style="674" customWidth="1"/>
    <col min="15831" max="15831" width="13.28515625" style="674" customWidth="1"/>
    <col min="15832" max="15832" width="14.42578125" style="674" customWidth="1"/>
    <col min="15833" max="15833" width="16.7109375" style="674" customWidth="1"/>
    <col min="15834" max="15834" width="16" style="674" customWidth="1"/>
    <col min="15835" max="15835" width="16.140625" style="674" customWidth="1"/>
    <col min="15836" max="15837" width="14.28515625" style="674" customWidth="1"/>
    <col min="15838" max="15838" width="13.85546875" style="674" customWidth="1"/>
    <col min="15839" max="15839" width="13.5703125" style="674" customWidth="1"/>
    <col min="15840" max="15840" width="13.85546875" style="674" customWidth="1"/>
    <col min="15841" max="15842" width="16.140625" style="674" customWidth="1"/>
    <col min="15843" max="15843" width="11.5703125" style="674" customWidth="1"/>
    <col min="15844" max="15844" width="5.28515625" style="674" customWidth="1"/>
    <col min="15845" max="15845" width="18.140625" style="674" customWidth="1"/>
    <col min="15846" max="15846" width="16.85546875" style="674" customWidth="1"/>
    <col min="15847" max="16003" width="11.42578125" style="674" customWidth="1"/>
    <col min="16004" max="16004" width="15.140625" style="674" customWidth="1"/>
    <col min="16005" max="16005" width="60.42578125" style="674" customWidth="1"/>
    <col min="16006" max="16008" width="19.85546875" style="674" customWidth="1"/>
    <col min="16009" max="16009" width="23.5703125" style="674" customWidth="1"/>
    <col min="16010" max="16010" width="20.140625" style="674" customWidth="1"/>
    <col min="16011" max="16011" width="18.7109375" style="674" customWidth="1"/>
    <col min="16012" max="16012" width="14.140625" style="674" customWidth="1"/>
    <col min="16013" max="16013" width="11.5703125" style="674" bestFit="1" customWidth="1"/>
    <col min="16014" max="16068" width="11.42578125" style="674"/>
    <col min="16069" max="16069" width="2.7109375" style="674" customWidth="1"/>
    <col min="16070" max="16070" width="9.85546875" style="674" customWidth="1"/>
    <col min="16071" max="16071" width="54.140625" style="674" customWidth="1"/>
    <col min="16072" max="16072" width="15.7109375" style="674" customWidth="1"/>
    <col min="16073" max="16073" width="13.7109375" style="674" customWidth="1"/>
    <col min="16074" max="16074" width="15.140625" style="674" customWidth="1"/>
    <col min="16075" max="16075" width="14.7109375" style="674" customWidth="1"/>
    <col min="16076" max="16076" width="17.42578125" style="674" customWidth="1"/>
    <col min="16077" max="16077" width="15.140625" style="674" customWidth="1"/>
    <col min="16078" max="16078" width="11.85546875" style="674" customWidth="1"/>
    <col min="16079" max="16079" width="3.85546875" style="674" customWidth="1"/>
    <col min="16080" max="16080" width="19.5703125" style="674" customWidth="1"/>
    <col min="16081" max="16081" width="17.140625" style="674" customWidth="1"/>
    <col min="16082" max="16082" width="17.28515625" style="674" customWidth="1"/>
    <col min="16083" max="16083" width="19.140625" style="674" customWidth="1"/>
    <col min="16084" max="16084" width="17.7109375" style="674" customWidth="1"/>
    <col min="16085" max="16085" width="14.5703125" style="674" bestFit="1" customWidth="1"/>
    <col min="16086" max="16086" width="14.140625" style="674" customWidth="1"/>
    <col min="16087" max="16087" width="13.28515625" style="674" customWidth="1"/>
    <col min="16088" max="16088" width="14.42578125" style="674" customWidth="1"/>
    <col min="16089" max="16089" width="16.7109375" style="674" customWidth="1"/>
    <col min="16090" max="16090" width="16" style="674" customWidth="1"/>
    <col min="16091" max="16091" width="16.140625" style="674" customWidth="1"/>
    <col min="16092" max="16093" width="14.28515625" style="674" customWidth="1"/>
    <col min="16094" max="16094" width="13.85546875" style="674" customWidth="1"/>
    <col min="16095" max="16095" width="13.5703125" style="674" customWidth="1"/>
    <col min="16096" max="16096" width="13.85546875" style="674" customWidth="1"/>
    <col min="16097" max="16098" width="16.140625" style="674" customWidth="1"/>
    <col min="16099" max="16099" width="11.5703125" style="674" customWidth="1"/>
    <col min="16100" max="16100" width="5.28515625" style="674" customWidth="1"/>
    <col min="16101" max="16101" width="18.140625" style="674" customWidth="1"/>
    <col min="16102" max="16102" width="16.85546875" style="674" customWidth="1"/>
    <col min="16103" max="16259" width="11.42578125" style="674" customWidth="1"/>
    <col min="16260" max="16260" width="15.140625" style="674" customWidth="1"/>
    <col min="16261" max="16261" width="60.42578125" style="674" customWidth="1"/>
    <col min="16262" max="16264" width="19.85546875" style="674" customWidth="1"/>
    <col min="16265" max="16265" width="23.5703125" style="674" customWidth="1"/>
    <col min="16266" max="16266" width="20.140625" style="674" customWidth="1"/>
    <col min="16267" max="16267" width="18.7109375" style="674" customWidth="1"/>
    <col min="16268" max="16268" width="14.140625" style="674" customWidth="1"/>
    <col min="16269" max="16269" width="11.5703125" style="674" bestFit="1" customWidth="1"/>
    <col min="16270" max="16384" width="11.42578125" style="674"/>
  </cols>
  <sheetData>
    <row r="1" spans="1:22" ht="18" customHeight="1" x14ac:dyDescent="0.3">
      <c r="A1" s="1487" t="s">
        <v>148</v>
      </c>
      <c r="B1" s="1487"/>
      <c r="C1" s="1487"/>
      <c r="D1" s="1487"/>
      <c r="E1" s="1487"/>
      <c r="F1" s="1487"/>
      <c r="G1" s="1487"/>
      <c r="H1" s="1487"/>
      <c r="I1" s="1487"/>
    </row>
    <row r="2" spans="1:22" ht="21" customHeight="1" x14ac:dyDescent="0.25">
      <c r="A2" s="830"/>
      <c r="B2" s="830"/>
      <c r="C2" s="830"/>
      <c r="D2" s="832"/>
      <c r="E2" s="832"/>
      <c r="F2" s="830"/>
      <c r="G2" s="830"/>
      <c r="H2" s="830"/>
      <c r="I2" s="830"/>
    </row>
    <row r="3" spans="1:22" s="690" customFormat="1" ht="21" customHeight="1" x14ac:dyDescent="0.25">
      <c r="A3" s="1488" t="s">
        <v>326</v>
      </c>
      <c r="B3" s="1488"/>
      <c r="C3" s="1488"/>
      <c r="D3" s="1488"/>
      <c r="E3" s="1488"/>
      <c r="F3" s="1488"/>
      <c r="G3" s="1488"/>
      <c r="H3" s="1488"/>
      <c r="I3" s="1488"/>
    </row>
    <row r="4" spans="1:22" s="690" customFormat="1" ht="21" customHeight="1" x14ac:dyDescent="0.25">
      <c r="A4" s="1488" t="s">
        <v>404</v>
      </c>
      <c r="B4" s="1488"/>
      <c r="C4" s="1488"/>
      <c r="D4" s="1488"/>
      <c r="E4" s="1488"/>
      <c r="F4" s="1488"/>
      <c r="G4" s="1488"/>
      <c r="H4" s="1488"/>
      <c r="I4" s="1488"/>
    </row>
    <row r="5" spans="1:22" s="690" customFormat="1" ht="21" customHeight="1" x14ac:dyDescent="0.25">
      <c r="A5" s="1489" t="s">
        <v>847</v>
      </c>
      <c r="B5" s="1489"/>
      <c r="C5" s="1490"/>
      <c r="D5" s="1490"/>
      <c r="E5" s="1490"/>
      <c r="F5" s="1490"/>
      <c r="G5" s="1490"/>
      <c r="H5" s="1490"/>
      <c r="I5" s="1490"/>
    </row>
    <row r="6" spans="1:22" s="690" customFormat="1" ht="15.75" x14ac:dyDescent="0.25">
      <c r="A6" s="1491" t="s">
        <v>152</v>
      </c>
      <c r="B6" s="1491"/>
      <c r="C6" s="1491"/>
      <c r="D6" s="1491"/>
      <c r="E6" s="1491"/>
      <c r="F6" s="1491"/>
      <c r="G6" s="1491"/>
      <c r="H6" s="1491"/>
      <c r="I6" s="1491"/>
    </row>
    <row r="7" spans="1:22" s="690" customFormat="1" ht="31.5" customHeight="1" x14ac:dyDescent="0.25">
      <c r="A7" s="612"/>
      <c r="B7" s="612"/>
      <c r="C7" s="612"/>
      <c r="D7" s="889"/>
      <c r="E7" s="889"/>
      <c r="F7" s="612"/>
      <c r="G7" s="612"/>
      <c r="H7" s="612"/>
      <c r="I7" s="612"/>
    </row>
    <row r="8" spans="1:22" s="690" customFormat="1" ht="24" customHeight="1" x14ac:dyDescent="0.25">
      <c r="A8" s="456"/>
      <c r="B8" s="1496" t="s">
        <v>38</v>
      </c>
      <c r="C8" s="1498" t="s">
        <v>347</v>
      </c>
      <c r="D8" s="1498"/>
      <c r="E8" s="1498"/>
      <c r="F8" s="1498"/>
      <c r="G8" s="1498"/>
      <c r="H8" s="1498"/>
      <c r="I8" s="1498"/>
      <c r="M8" s="890"/>
      <c r="N8" s="890"/>
      <c r="O8" s="1486"/>
      <c r="P8" s="1486"/>
      <c r="Q8" s="1486"/>
      <c r="R8" s="1298"/>
      <c r="S8" s="890"/>
      <c r="T8" s="457"/>
      <c r="U8" s="457"/>
      <c r="V8" s="458"/>
    </row>
    <row r="9" spans="1:22" s="617" customFormat="1" ht="28.5" customHeight="1" x14ac:dyDescent="0.25">
      <c r="A9" s="459"/>
      <c r="B9" s="1497"/>
      <c r="C9" s="1300" t="s">
        <v>348</v>
      </c>
      <c r="D9" s="1300" t="s">
        <v>349</v>
      </c>
      <c r="E9" s="1300" t="s">
        <v>350</v>
      </c>
      <c r="F9" s="1300" t="s">
        <v>34</v>
      </c>
      <c r="G9" s="1300" t="s">
        <v>153</v>
      </c>
      <c r="H9" s="1300" t="s">
        <v>351</v>
      </c>
      <c r="I9" s="1300" t="s">
        <v>352</v>
      </c>
      <c r="J9" s="891"/>
      <c r="K9" s="891"/>
      <c r="L9" s="891"/>
      <c r="M9" s="106"/>
      <c r="N9" s="106"/>
      <c r="O9" s="107"/>
      <c r="P9" s="107"/>
      <c r="Q9" s="107"/>
      <c r="R9" s="107"/>
      <c r="S9" s="106"/>
      <c r="T9" s="460"/>
      <c r="U9" s="460"/>
      <c r="V9" s="833"/>
    </row>
    <row r="10" spans="1:22" s="600" customFormat="1" ht="15.75" x14ac:dyDescent="0.25">
      <c r="A10" s="834"/>
      <c r="B10" s="789"/>
      <c r="C10" s="1024"/>
      <c r="D10" s="1025"/>
      <c r="E10" s="1025"/>
      <c r="F10" s="1024"/>
      <c r="G10" s="1026"/>
      <c r="H10" s="1027"/>
      <c r="I10" s="1027"/>
      <c r="O10" s="106"/>
      <c r="P10" s="106"/>
      <c r="Q10" s="106"/>
      <c r="R10" s="106"/>
      <c r="T10" s="106"/>
      <c r="U10" s="106"/>
    </row>
    <row r="11" spans="1:22" s="725" customFormat="1" ht="15.75" x14ac:dyDescent="0.25">
      <c r="A11" s="837" t="s">
        <v>749</v>
      </c>
      <c r="B11" s="837"/>
      <c r="C11" s="1188">
        <v>0</v>
      </c>
      <c r="D11" s="1188">
        <v>0</v>
      </c>
      <c r="E11" s="1188">
        <v>0</v>
      </c>
      <c r="F11" s="1189">
        <v>0</v>
      </c>
      <c r="G11" s="1188">
        <v>0</v>
      </c>
      <c r="H11" s="1188">
        <v>0</v>
      </c>
      <c r="I11" s="1190">
        <v>0</v>
      </c>
    </row>
    <row r="12" spans="1:22" s="725" customFormat="1" ht="18" x14ac:dyDescent="0.25">
      <c r="A12" s="1191"/>
      <c r="B12" s="850" t="s">
        <v>750</v>
      </c>
      <c r="C12" s="1188">
        <v>0</v>
      </c>
      <c r="D12" s="1188">
        <v>0</v>
      </c>
      <c r="E12" s="1188">
        <v>0</v>
      </c>
      <c r="F12" s="1189">
        <v>0</v>
      </c>
      <c r="G12" s="1188">
        <v>0</v>
      </c>
      <c r="H12" s="1188">
        <v>0</v>
      </c>
      <c r="I12" s="1190">
        <v>0</v>
      </c>
    </row>
    <row r="13" spans="1:22" s="725" customFormat="1" ht="18" x14ac:dyDescent="0.25">
      <c r="A13" s="1191"/>
      <c r="B13" s="850" t="s">
        <v>751</v>
      </c>
      <c r="C13" s="1188">
        <v>0</v>
      </c>
      <c r="D13" s="1188">
        <v>0</v>
      </c>
      <c r="E13" s="1188">
        <v>0</v>
      </c>
      <c r="F13" s="1189">
        <v>0</v>
      </c>
      <c r="G13" s="1188">
        <v>0</v>
      </c>
      <c r="H13" s="1188">
        <v>0</v>
      </c>
      <c r="I13" s="1190">
        <v>0</v>
      </c>
    </row>
    <row r="14" spans="1:22" s="725" customFormat="1" ht="18" x14ac:dyDescent="0.25">
      <c r="A14" s="1191"/>
      <c r="B14" s="850" t="s">
        <v>752</v>
      </c>
      <c r="C14" s="1188">
        <v>0</v>
      </c>
      <c r="D14" s="1188">
        <v>0</v>
      </c>
      <c r="E14" s="1188">
        <v>0</v>
      </c>
      <c r="F14" s="1189">
        <v>0</v>
      </c>
      <c r="G14" s="1188">
        <v>0</v>
      </c>
      <c r="H14" s="1188">
        <v>0</v>
      </c>
      <c r="I14" s="1190">
        <v>0</v>
      </c>
    </row>
    <row r="15" spans="1:22" s="725" customFormat="1" ht="18" x14ac:dyDescent="0.25">
      <c r="A15" s="1191"/>
      <c r="B15" s="850" t="s">
        <v>753</v>
      </c>
      <c r="C15" s="1188">
        <v>0</v>
      </c>
      <c r="D15" s="1188">
        <v>0</v>
      </c>
      <c r="E15" s="1188">
        <v>0</v>
      </c>
      <c r="F15" s="1189">
        <v>0</v>
      </c>
      <c r="G15" s="1188">
        <v>0</v>
      </c>
      <c r="H15" s="1188">
        <v>0</v>
      </c>
      <c r="I15" s="1190">
        <v>0</v>
      </c>
    </row>
    <row r="16" spans="1:22" s="725" customFormat="1" ht="18" x14ac:dyDescent="0.25">
      <c r="A16" s="1191"/>
      <c r="B16" s="850" t="s">
        <v>754</v>
      </c>
      <c r="C16" s="1188">
        <v>0</v>
      </c>
      <c r="D16" s="1188">
        <v>0</v>
      </c>
      <c r="E16" s="1188">
        <v>0</v>
      </c>
      <c r="F16" s="1189">
        <v>0</v>
      </c>
      <c r="G16" s="1188">
        <v>0</v>
      </c>
      <c r="H16" s="1188">
        <v>0</v>
      </c>
      <c r="I16" s="1190">
        <v>0</v>
      </c>
    </row>
    <row r="17" spans="1:24" s="725" customFormat="1" ht="18" x14ac:dyDescent="0.25">
      <c r="A17" s="1191"/>
      <c r="B17" s="850" t="s">
        <v>755</v>
      </c>
      <c r="C17" s="1188">
        <v>0</v>
      </c>
      <c r="D17" s="1188">
        <v>0</v>
      </c>
      <c r="E17" s="1188">
        <v>0</v>
      </c>
      <c r="F17" s="1189">
        <v>0</v>
      </c>
      <c r="G17" s="1188">
        <v>0</v>
      </c>
      <c r="H17" s="1188">
        <v>0</v>
      </c>
      <c r="I17" s="1190">
        <v>0</v>
      </c>
    </row>
    <row r="18" spans="1:24" s="725" customFormat="1" ht="36" x14ac:dyDescent="0.25">
      <c r="A18" s="1191"/>
      <c r="B18" s="850" t="s">
        <v>756</v>
      </c>
      <c r="C18" s="1188">
        <v>0</v>
      </c>
      <c r="D18" s="1188">
        <v>0</v>
      </c>
      <c r="E18" s="1188">
        <v>0</v>
      </c>
      <c r="F18" s="1189">
        <v>0</v>
      </c>
      <c r="G18" s="1188">
        <v>0</v>
      </c>
      <c r="H18" s="1188">
        <v>0</v>
      </c>
      <c r="I18" s="1190">
        <v>0</v>
      </c>
    </row>
    <row r="19" spans="1:24" s="725" customFormat="1" ht="18" x14ac:dyDescent="0.25">
      <c r="A19" s="1191"/>
      <c r="B19" s="850" t="s">
        <v>757</v>
      </c>
      <c r="C19" s="1188">
        <v>0</v>
      </c>
      <c r="D19" s="1188">
        <v>0</v>
      </c>
      <c r="E19" s="1188">
        <v>0</v>
      </c>
      <c r="F19" s="1189">
        <v>0</v>
      </c>
      <c r="G19" s="1188">
        <v>0</v>
      </c>
      <c r="H19" s="1188">
        <v>0</v>
      </c>
      <c r="I19" s="1190">
        <v>0</v>
      </c>
    </row>
    <row r="20" spans="1:24" s="725" customFormat="1" ht="11.25" customHeight="1" x14ac:dyDescent="0.25">
      <c r="A20" s="1191"/>
      <c r="B20" s="1192"/>
      <c r="C20" s="1188"/>
      <c r="D20" s="1188"/>
      <c r="E20" s="1188"/>
      <c r="F20" s="1189"/>
      <c r="G20" s="1188"/>
      <c r="H20" s="1188"/>
      <c r="I20" s="1190"/>
    </row>
    <row r="21" spans="1:24" s="725" customFormat="1" ht="15" customHeight="1" x14ac:dyDescent="0.25">
      <c r="A21" s="837" t="s">
        <v>758</v>
      </c>
      <c r="B21" s="837"/>
      <c r="C21" s="1193">
        <v>0</v>
      </c>
      <c r="D21" s="1193">
        <v>0</v>
      </c>
      <c r="E21" s="1193">
        <v>0</v>
      </c>
      <c r="F21" s="1194">
        <v>0</v>
      </c>
      <c r="G21" s="1193">
        <v>0</v>
      </c>
      <c r="H21" s="1193">
        <v>0</v>
      </c>
      <c r="I21" s="1195">
        <v>0</v>
      </c>
    </row>
    <row r="22" spans="1:24" s="725" customFormat="1" ht="18" x14ac:dyDescent="0.25">
      <c r="A22" s="1191"/>
      <c r="B22" s="850" t="s">
        <v>759</v>
      </c>
      <c r="C22" s="1196">
        <v>0</v>
      </c>
      <c r="D22" s="1196">
        <v>0</v>
      </c>
      <c r="E22" s="1196">
        <v>0</v>
      </c>
      <c r="F22" s="1194">
        <v>0</v>
      </c>
      <c r="G22" s="1196">
        <v>0</v>
      </c>
      <c r="H22" s="1196">
        <v>0</v>
      </c>
      <c r="I22" s="1195">
        <v>0</v>
      </c>
    </row>
    <row r="23" spans="1:24" s="725" customFormat="1" ht="18" x14ac:dyDescent="0.25">
      <c r="A23" s="1191"/>
      <c r="B23" s="850" t="s">
        <v>760</v>
      </c>
      <c r="C23" s="1196">
        <v>0</v>
      </c>
      <c r="D23" s="1196">
        <v>0</v>
      </c>
      <c r="E23" s="1196">
        <v>0</v>
      </c>
      <c r="F23" s="1194">
        <v>0</v>
      </c>
      <c r="G23" s="1196">
        <v>0</v>
      </c>
      <c r="H23" s="1196">
        <v>0</v>
      </c>
      <c r="I23" s="1195">
        <v>0</v>
      </c>
    </row>
    <row r="24" spans="1:24" s="725" customFormat="1" ht="18" x14ac:dyDescent="0.25">
      <c r="A24" s="1191"/>
      <c r="B24" s="850" t="s">
        <v>761</v>
      </c>
      <c r="C24" s="1196">
        <v>0</v>
      </c>
      <c r="D24" s="1196">
        <v>0</v>
      </c>
      <c r="E24" s="1196">
        <v>0</v>
      </c>
      <c r="F24" s="1194">
        <v>0</v>
      </c>
      <c r="G24" s="1196">
        <v>0</v>
      </c>
      <c r="H24" s="1196">
        <v>0</v>
      </c>
      <c r="I24" s="1195">
        <v>0</v>
      </c>
    </row>
    <row r="25" spans="1:24" s="725" customFormat="1" ht="36" x14ac:dyDescent="0.25">
      <c r="A25" s="1191"/>
      <c r="B25" s="850" t="s">
        <v>762</v>
      </c>
      <c r="C25" s="1196">
        <v>0</v>
      </c>
      <c r="D25" s="1196">
        <v>0</v>
      </c>
      <c r="E25" s="1196">
        <v>0</v>
      </c>
      <c r="F25" s="1194">
        <v>0</v>
      </c>
      <c r="G25" s="1196">
        <v>0</v>
      </c>
      <c r="H25" s="1196">
        <v>0</v>
      </c>
      <c r="I25" s="1195">
        <v>0</v>
      </c>
    </row>
    <row r="26" spans="1:24" s="725" customFormat="1" ht="18" x14ac:dyDescent="0.25">
      <c r="A26" s="1191"/>
      <c r="B26" s="850" t="s">
        <v>763</v>
      </c>
      <c r="C26" s="1196">
        <v>0</v>
      </c>
      <c r="D26" s="1196">
        <v>0</v>
      </c>
      <c r="E26" s="1196">
        <v>0</v>
      </c>
      <c r="F26" s="1194">
        <v>0</v>
      </c>
      <c r="G26" s="1196">
        <v>0</v>
      </c>
      <c r="H26" s="1196">
        <v>0</v>
      </c>
      <c r="I26" s="1195">
        <v>0</v>
      </c>
    </row>
    <row r="27" spans="1:24" s="725" customFormat="1" ht="18" x14ac:dyDescent="0.25">
      <c r="A27" s="1191"/>
      <c r="B27" s="850" t="s">
        <v>764</v>
      </c>
      <c r="C27" s="1196">
        <v>0</v>
      </c>
      <c r="D27" s="1196">
        <v>0</v>
      </c>
      <c r="E27" s="1196">
        <v>0</v>
      </c>
      <c r="F27" s="1194">
        <v>0</v>
      </c>
      <c r="G27" s="1196">
        <v>0</v>
      </c>
      <c r="H27" s="1196">
        <v>0</v>
      </c>
      <c r="I27" s="1195">
        <v>0</v>
      </c>
    </row>
    <row r="28" spans="1:24" s="725" customFormat="1" ht="18" x14ac:dyDescent="0.25">
      <c r="A28" s="1191"/>
      <c r="B28" s="850" t="s">
        <v>765</v>
      </c>
      <c r="C28" s="1196">
        <v>0</v>
      </c>
      <c r="D28" s="1196">
        <v>0</v>
      </c>
      <c r="E28" s="1196">
        <v>0</v>
      </c>
      <c r="F28" s="1194">
        <v>0</v>
      </c>
      <c r="G28" s="1196">
        <v>0</v>
      </c>
      <c r="H28" s="1196">
        <v>0</v>
      </c>
      <c r="I28" s="1195">
        <v>0</v>
      </c>
    </row>
    <row r="29" spans="1:24" s="725" customFormat="1" ht="11.25" customHeight="1" x14ac:dyDescent="0.25">
      <c r="A29" s="1191"/>
      <c r="B29" s="1192"/>
      <c r="C29" s="1188"/>
      <c r="D29" s="1188"/>
      <c r="E29" s="1188"/>
      <c r="F29" s="1189"/>
      <c r="G29" s="1188"/>
      <c r="H29" s="1188"/>
      <c r="I29" s="1190"/>
    </row>
    <row r="30" spans="1:24" s="686" customFormat="1" ht="18" x14ac:dyDescent="0.25">
      <c r="A30" s="837" t="s">
        <v>780</v>
      </c>
      <c r="B30" s="796"/>
      <c r="C30" s="466"/>
      <c r="D30" s="479"/>
      <c r="E30" s="1028"/>
      <c r="F30" s="466"/>
      <c r="G30" s="466"/>
      <c r="H30" s="466"/>
      <c r="I30" s="466"/>
      <c r="K30" s="470"/>
      <c r="L30" s="470"/>
    </row>
    <row r="31" spans="1:24" s="892" customFormat="1" ht="42" customHeight="1" x14ac:dyDescent="0.25">
      <c r="A31" s="848"/>
      <c r="B31" s="850" t="s">
        <v>766</v>
      </c>
      <c r="C31" s="466">
        <v>105660778</v>
      </c>
      <c r="D31" s="538">
        <v>55281573</v>
      </c>
      <c r="E31" s="538">
        <v>60261546</v>
      </c>
      <c r="F31" s="466">
        <v>100680805</v>
      </c>
      <c r="G31" s="479">
        <v>65555533</v>
      </c>
      <c r="H31" s="479">
        <v>65542023</v>
      </c>
      <c r="I31" s="466">
        <v>35125272</v>
      </c>
      <c r="K31" s="893"/>
      <c r="L31" s="893"/>
      <c r="M31" s="894"/>
      <c r="N31" s="894"/>
      <c r="O31" s="894"/>
      <c r="P31" s="894"/>
      <c r="Q31" s="894"/>
      <c r="R31" s="894"/>
      <c r="S31" s="894"/>
      <c r="T31" s="894"/>
      <c r="U31" s="894"/>
      <c r="V31" s="894"/>
      <c r="W31" s="895"/>
      <c r="X31" s="895"/>
    </row>
    <row r="32" spans="1:24" s="725" customFormat="1" ht="18" x14ac:dyDescent="0.25">
      <c r="A32" s="1191"/>
      <c r="B32" s="850" t="s">
        <v>767</v>
      </c>
      <c r="C32" s="1196">
        <v>0</v>
      </c>
      <c r="D32" s="1196">
        <v>0</v>
      </c>
      <c r="E32" s="1196">
        <v>0</v>
      </c>
      <c r="F32" s="1197">
        <v>0</v>
      </c>
      <c r="G32" s="1196">
        <v>0</v>
      </c>
      <c r="H32" s="1196">
        <v>0</v>
      </c>
      <c r="I32" s="1198">
        <v>0</v>
      </c>
    </row>
    <row r="33" spans="1:24" s="725" customFormat="1" ht="18" x14ac:dyDescent="0.25">
      <c r="A33" s="1191"/>
      <c r="B33" s="850" t="s">
        <v>768</v>
      </c>
      <c r="C33" s="1196">
        <v>0</v>
      </c>
      <c r="D33" s="1196">
        <v>0</v>
      </c>
      <c r="E33" s="1196">
        <v>0</v>
      </c>
      <c r="F33" s="1197">
        <v>0</v>
      </c>
      <c r="G33" s="1196">
        <v>0</v>
      </c>
      <c r="H33" s="1196">
        <v>0</v>
      </c>
      <c r="I33" s="1198">
        <v>0</v>
      </c>
    </row>
    <row r="34" spans="1:24" s="725" customFormat="1" ht="18" x14ac:dyDescent="0.25">
      <c r="A34" s="1191"/>
      <c r="B34" s="850" t="s">
        <v>769</v>
      </c>
      <c r="C34" s="1196">
        <v>0</v>
      </c>
      <c r="D34" s="1196">
        <v>0</v>
      </c>
      <c r="E34" s="1196">
        <v>0</v>
      </c>
      <c r="F34" s="1197">
        <v>0</v>
      </c>
      <c r="G34" s="1196">
        <v>0</v>
      </c>
      <c r="H34" s="1196">
        <v>0</v>
      </c>
      <c r="I34" s="1198">
        <v>0</v>
      </c>
    </row>
    <row r="35" spans="1:24" s="725" customFormat="1" ht="18" x14ac:dyDescent="0.25">
      <c r="A35" s="1191"/>
      <c r="B35" s="850" t="s">
        <v>770</v>
      </c>
      <c r="C35" s="1196">
        <v>0</v>
      </c>
      <c r="D35" s="1196">
        <v>0</v>
      </c>
      <c r="E35" s="1196">
        <v>0</v>
      </c>
      <c r="F35" s="1197">
        <v>0</v>
      </c>
      <c r="G35" s="1196">
        <v>0</v>
      </c>
      <c r="H35" s="1196">
        <v>0</v>
      </c>
      <c r="I35" s="1198">
        <v>0</v>
      </c>
    </row>
    <row r="36" spans="1:24" s="725" customFormat="1" ht="18" x14ac:dyDescent="0.25">
      <c r="A36" s="1191"/>
      <c r="B36" s="850" t="s">
        <v>771</v>
      </c>
      <c r="C36" s="1196">
        <v>0</v>
      </c>
      <c r="D36" s="1196">
        <v>0</v>
      </c>
      <c r="E36" s="1196">
        <v>0</v>
      </c>
      <c r="F36" s="1197">
        <v>0</v>
      </c>
      <c r="G36" s="1196">
        <v>0</v>
      </c>
      <c r="H36" s="1196">
        <v>0</v>
      </c>
      <c r="I36" s="1198">
        <v>0</v>
      </c>
    </row>
    <row r="37" spans="1:24" s="725" customFormat="1" ht="18" x14ac:dyDescent="0.25">
      <c r="A37" s="1191"/>
      <c r="B37" s="850" t="s">
        <v>772</v>
      </c>
      <c r="C37" s="1196">
        <v>0</v>
      </c>
      <c r="D37" s="1196">
        <v>0</v>
      </c>
      <c r="E37" s="1196">
        <v>0</v>
      </c>
      <c r="F37" s="1197">
        <v>0</v>
      </c>
      <c r="G37" s="1196">
        <v>0</v>
      </c>
      <c r="H37" s="1196">
        <v>0</v>
      </c>
      <c r="I37" s="1198">
        <v>0</v>
      </c>
    </row>
    <row r="38" spans="1:24" s="725" customFormat="1" ht="18" x14ac:dyDescent="0.25">
      <c r="A38" s="1191"/>
      <c r="B38" s="850" t="s">
        <v>773</v>
      </c>
      <c r="C38" s="1196">
        <v>0</v>
      </c>
      <c r="D38" s="1196">
        <v>0</v>
      </c>
      <c r="E38" s="1196">
        <v>0</v>
      </c>
      <c r="F38" s="1197">
        <v>0</v>
      </c>
      <c r="G38" s="1196">
        <v>0</v>
      </c>
      <c r="H38" s="1196">
        <v>0</v>
      </c>
      <c r="I38" s="1198">
        <v>0</v>
      </c>
    </row>
    <row r="39" spans="1:24" s="725" customFormat="1" ht="36" x14ac:dyDescent="0.25">
      <c r="A39" s="1191"/>
      <c r="B39" s="850" t="s">
        <v>774</v>
      </c>
      <c r="C39" s="1196">
        <v>0</v>
      </c>
      <c r="D39" s="1196">
        <v>0</v>
      </c>
      <c r="E39" s="1196">
        <v>0</v>
      </c>
      <c r="F39" s="1197">
        <v>0</v>
      </c>
      <c r="G39" s="1196">
        <v>0</v>
      </c>
      <c r="H39" s="1196">
        <v>0</v>
      </c>
      <c r="I39" s="1198">
        <v>0</v>
      </c>
    </row>
    <row r="40" spans="1:24" s="725" customFormat="1" ht="11.25" customHeight="1" x14ac:dyDescent="0.25">
      <c r="A40" s="1191"/>
      <c r="B40" s="1192"/>
      <c r="C40" s="1188"/>
      <c r="D40" s="1188"/>
      <c r="E40" s="1188"/>
      <c r="F40" s="1189"/>
      <c r="G40" s="1188"/>
      <c r="H40" s="1188"/>
      <c r="I40" s="1190"/>
    </row>
    <row r="41" spans="1:24" s="725" customFormat="1" ht="21" customHeight="1" x14ac:dyDescent="0.25">
      <c r="A41" s="837" t="s">
        <v>775</v>
      </c>
      <c r="B41" s="837"/>
      <c r="C41" s="1199">
        <v>0</v>
      </c>
      <c r="D41" s="1199">
        <v>0</v>
      </c>
      <c r="E41" s="1199">
        <v>0</v>
      </c>
      <c r="F41" s="1200">
        <v>0</v>
      </c>
      <c r="G41" s="1199">
        <v>0</v>
      </c>
      <c r="H41" s="1199">
        <v>0</v>
      </c>
      <c r="I41" s="1201">
        <v>0</v>
      </c>
    </row>
    <row r="42" spans="1:24" s="725" customFormat="1" ht="36" x14ac:dyDescent="0.25">
      <c r="A42" s="1191"/>
      <c r="B42" s="850" t="s">
        <v>776</v>
      </c>
      <c r="C42" s="1196">
        <v>0</v>
      </c>
      <c r="D42" s="1196">
        <v>0</v>
      </c>
      <c r="E42" s="1196">
        <v>0</v>
      </c>
      <c r="F42" s="1200">
        <v>0</v>
      </c>
      <c r="G42" s="1196">
        <v>0</v>
      </c>
      <c r="H42" s="1196">
        <v>0</v>
      </c>
      <c r="I42" s="1201">
        <v>0</v>
      </c>
    </row>
    <row r="43" spans="1:24" s="725" customFormat="1" ht="54" x14ac:dyDescent="0.25">
      <c r="A43" s="1191"/>
      <c r="B43" s="850" t="s">
        <v>777</v>
      </c>
      <c r="C43" s="1196">
        <v>0</v>
      </c>
      <c r="D43" s="1196">
        <v>0</v>
      </c>
      <c r="E43" s="1196">
        <v>0</v>
      </c>
      <c r="F43" s="1200">
        <v>0</v>
      </c>
      <c r="G43" s="1196">
        <v>0</v>
      </c>
      <c r="H43" s="1196">
        <v>0</v>
      </c>
      <c r="I43" s="1201">
        <v>0</v>
      </c>
    </row>
    <row r="44" spans="1:24" s="725" customFormat="1" ht="18" x14ac:dyDescent="0.25">
      <c r="A44" s="1191"/>
      <c r="B44" s="850" t="s">
        <v>778</v>
      </c>
      <c r="C44" s="1196">
        <v>0</v>
      </c>
      <c r="D44" s="1196">
        <v>0</v>
      </c>
      <c r="E44" s="1196">
        <v>0</v>
      </c>
      <c r="F44" s="1202">
        <v>0</v>
      </c>
      <c r="G44" s="1196">
        <v>0</v>
      </c>
      <c r="H44" s="1196">
        <v>0</v>
      </c>
      <c r="I44" s="1201">
        <v>0</v>
      </c>
    </row>
    <row r="45" spans="1:24" s="725" customFormat="1" ht="36" x14ac:dyDescent="0.25">
      <c r="A45" s="1191"/>
      <c r="B45" s="850" t="s">
        <v>779</v>
      </c>
      <c r="C45" s="1203">
        <v>0</v>
      </c>
      <c r="D45" s="1203">
        <v>0</v>
      </c>
      <c r="E45" s="1203">
        <v>0</v>
      </c>
      <c r="F45" s="1204">
        <v>0</v>
      </c>
      <c r="G45" s="1203">
        <v>0</v>
      </c>
      <c r="H45" s="1203">
        <v>0</v>
      </c>
      <c r="I45" s="1205">
        <v>0</v>
      </c>
    </row>
    <row r="46" spans="1:24" s="475" customFormat="1" ht="49.5" customHeight="1" x14ac:dyDescent="0.25">
      <c r="A46" s="844"/>
      <c r="B46" s="845" t="s">
        <v>356</v>
      </c>
      <c r="C46" s="467">
        <v>105660778</v>
      </c>
      <c r="D46" s="478">
        <v>55281573</v>
      </c>
      <c r="E46" s="478">
        <v>60261546</v>
      </c>
      <c r="F46" s="467">
        <v>100680805</v>
      </c>
      <c r="G46" s="467">
        <v>65555533</v>
      </c>
      <c r="H46" s="467">
        <v>65542023</v>
      </c>
      <c r="I46" s="467">
        <v>35125272</v>
      </c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77"/>
      <c r="X46" s="477"/>
    </row>
    <row r="49" spans="1:24" s="470" customFormat="1" ht="15.75" x14ac:dyDescent="0.25">
      <c r="A49" s="896"/>
      <c r="B49" s="896"/>
      <c r="C49" s="898"/>
      <c r="D49" s="898"/>
      <c r="E49" s="358"/>
      <c r="F49" s="898"/>
      <c r="G49" s="898"/>
      <c r="H49" s="898"/>
      <c r="I49" s="129"/>
    </row>
    <row r="50" spans="1:24" s="470" customFormat="1" ht="15.75" x14ac:dyDescent="0.25">
      <c r="A50" s="896"/>
      <c r="B50" s="896"/>
      <c r="C50" s="898"/>
      <c r="D50" s="898"/>
      <c r="E50" s="358"/>
      <c r="F50" s="898"/>
      <c r="G50" s="898"/>
      <c r="H50" s="898"/>
      <c r="I50" s="129"/>
    </row>
    <row r="51" spans="1:24" s="470" customFormat="1" ht="15.75" x14ac:dyDescent="0.25">
      <c r="A51" s="896"/>
      <c r="B51" s="896"/>
      <c r="C51" s="898"/>
      <c r="D51" s="898"/>
      <c r="E51" s="358"/>
      <c r="F51" s="898"/>
      <c r="G51" s="898"/>
      <c r="H51" s="898"/>
      <c r="I51" s="129"/>
    </row>
    <row r="52" spans="1:24" s="475" customFormat="1" ht="33.75" customHeight="1" x14ac:dyDescent="0.25">
      <c r="A52" s="803"/>
      <c r="B52" s="803"/>
      <c r="C52" s="807"/>
      <c r="D52" s="807"/>
      <c r="E52" s="471"/>
      <c r="F52" s="472"/>
      <c r="G52" s="473"/>
      <c r="H52" s="474"/>
      <c r="I52" s="801"/>
      <c r="M52" s="476"/>
      <c r="N52" s="476"/>
      <c r="O52" s="476"/>
      <c r="P52" s="476"/>
      <c r="Q52" s="476"/>
      <c r="R52" s="476"/>
      <c r="S52" s="476"/>
      <c r="T52" s="476"/>
      <c r="U52" s="476"/>
      <c r="V52" s="476"/>
      <c r="W52" s="477"/>
      <c r="X52" s="477"/>
    </row>
    <row r="53" spans="1:24" s="475" customFormat="1" ht="15.75" x14ac:dyDescent="0.25">
      <c r="A53" s="803"/>
      <c r="B53" s="803"/>
      <c r="C53" s="791"/>
      <c r="D53" s="477"/>
      <c r="E53" s="477"/>
      <c r="G53" s="475">
        <v>0</v>
      </c>
      <c r="I53" s="801"/>
      <c r="M53" s="476"/>
      <c r="N53" s="476"/>
      <c r="O53" s="476"/>
      <c r="P53" s="476"/>
      <c r="Q53" s="476"/>
      <c r="R53" s="476"/>
      <c r="S53" s="476"/>
      <c r="T53" s="476"/>
      <c r="U53" s="476"/>
      <c r="V53" s="476"/>
      <c r="W53" s="477"/>
      <c r="X53" s="477"/>
    </row>
    <row r="54" spans="1:24" s="631" customFormat="1" ht="15.75" x14ac:dyDescent="0.25">
      <c r="C54" s="598"/>
      <c r="D54" s="846"/>
      <c r="E54" s="846"/>
      <c r="J54" s="475"/>
      <c r="M54" s="476"/>
      <c r="N54" s="476"/>
      <c r="O54" s="476"/>
      <c r="P54" s="476"/>
      <c r="Q54" s="476"/>
      <c r="R54" s="476"/>
      <c r="S54" s="476"/>
      <c r="T54" s="476"/>
      <c r="U54" s="476"/>
      <c r="V54" s="476"/>
      <c r="W54" s="846"/>
      <c r="X54" s="846"/>
    </row>
    <row r="55" spans="1:24" s="631" customFormat="1" ht="15.75" x14ac:dyDescent="0.25">
      <c r="C55" s="598"/>
      <c r="D55" s="846"/>
      <c r="E55" s="846"/>
      <c r="J55" s="475"/>
      <c r="M55" s="476"/>
      <c r="N55" s="476"/>
      <c r="O55" s="476"/>
      <c r="P55" s="476"/>
      <c r="Q55" s="476"/>
      <c r="R55" s="476"/>
      <c r="S55" s="476"/>
      <c r="T55" s="476"/>
      <c r="U55" s="476"/>
      <c r="V55" s="476"/>
      <c r="W55" s="846"/>
      <c r="X55" s="846"/>
    </row>
    <row r="56" spans="1:24" s="631" customFormat="1" ht="15.75" x14ac:dyDescent="0.25">
      <c r="C56" s="598"/>
      <c r="D56" s="846"/>
      <c r="E56" s="846"/>
      <c r="M56" s="476"/>
      <c r="N56" s="476"/>
      <c r="O56" s="476"/>
      <c r="P56" s="476"/>
      <c r="Q56" s="476"/>
      <c r="R56" s="476"/>
      <c r="S56" s="476"/>
      <c r="T56" s="476"/>
      <c r="U56" s="476"/>
      <c r="V56" s="476"/>
      <c r="W56" s="846"/>
      <c r="X56" s="846"/>
    </row>
    <row r="57" spans="1:24" s="631" customFormat="1" ht="15.75" x14ac:dyDescent="0.25">
      <c r="C57" s="598"/>
      <c r="D57" s="846"/>
      <c r="E57" s="846"/>
      <c r="M57" s="476"/>
      <c r="N57" s="476"/>
      <c r="O57" s="476"/>
      <c r="P57" s="476"/>
      <c r="Q57" s="476"/>
      <c r="R57" s="476"/>
      <c r="S57" s="476"/>
      <c r="T57" s="476"/>
      <c r="U57" s="476"/>
      <c r="V57" s="476"/>
      <c r="W57" s="846"/>
      <c r="X57" s="846"/>
    </row>
    <row r="58" spans="1:24" s="631" customFormat="1" ht="15.75" x14ac:dyDescent="0.25">
      <c r="C58" s="598"/>
      <c r="D58" s="846"/>
      <c r="E58" s="846"/>
      <c r="M58" s="476"/>
      <c r="N58" s="476"/>
      <c r="O58" s="476"/>
      <c r="P58" s="476"/>
      <c r="Q58" s="476"/>
      <c r="R58" s="476"/>
      <c r="S58" s="476"/>
      <c r="T58" s="476"/>
      <c r="U58" s="476"/>
      <c r="V58" s="476"/>
      <c r="W58" s="846"/>
      <c r="X58" s="846"/>
    </row>
    <row r="59" spans="1:24" s="631" customFormat="1" ht="15.75" x14ac:dyDescent="0.25">
      <c r="C59" s="598"/>
      <c r="D59" s="846"/>
      <c r="E59" s="846"/>
      <c r="M59" s="476"/>
      <c r="N59" s="476"/>
      <c r="O59" s="476"/>
      <c r="P59" s="476"/>
      <c r="Q59" s="476"/>
      <c r="R59" s="476"/>
      <c r="S59" s="476"/>
      <c r="T59" s="476"/>
      <c r="U59" s="476"/>
      <c r="V59" s="476"/>
      <c r="W59" s="846"/>
      <c r="X59" s="846"/>
    </row>
    <row r="60" spans="1:24" s="631" customFormat="1" ht="15.75" x14ac:dyDescent="0.25">
      <c r="C60" s="598"/>
      <c r="D60" s="846"/>
      <c r="E60" s="846"/>
      <c r="F60" s="846"/>
      <c r="G60" s="598"/>
      <c r="H60" s="846"/>
      <c r="M60" s="476"/>
      <c r="N60" s="476"/>
      <c r="O60" s="476"/>
      <c r="P60" s="476"/>
      <c r="Q60" s="476"/>
      <c r="R60" s="476"/>
      <c r="S60" s="476"/>
      <c r="T60" s="476"/>
      <c r="U60" s="476"/>
      <c r="V60" s="476"/>
      <c r="W60" s="846"/>
      <c r="X60" s="846"/>
    </row>
    <row r="61" spans="1:24" s="631" customFormat="1" ht="15.75" x14ac:dyDescent="0.25">
      <c r="C61" s="598"/>
      <c r="E61" s="846"/>
      <c r="F61" s="846"/>
      <c r="G61" s="598"/>
      <c r="H61" s="846"/>
      <c r="M61" s="846"/>
      <c r="N61" s="846"/>
      <c r="O61" s="846"/>
      <c r="P61" s="846"/>
      <c r="Q61" s="846"/>
      <c r="R61" s="846"/>
      <c r="S61" s="846"/>
      <c r="T61" s="846"/>
      <c r="U61" s="846"/>
      <c r="V61" s="846"/>
      <c r="W61" s="846"/>
      <c r="X61" s="846"/>
    </row>
    <row r="62" spans="1:24" s="470" customFormat="1" ht="15.75" x14ac:dyDescent="0.25">
      <c r="A62" s="896"/>
      <c r="B62" s="896"/>
      <c r="C62" s="898"/>
      <c r="D62" s="898"/>
      <c r="E62" s="358"/>
      <c r="F62" s="898"/>
      <c r="G62" s="898"/>
      <c r="H62" s="898"/>
      <c r="I62" s="898"/>
    </row>
    <row r="63" spans="1:24" s="470" customFormat="1" ht="15.75" x14ac:dyDescent="0.25">
      <c r="A63" s="896"/>
      <c r="B63" s="896"/>
      <c r="C63" s="898"/>
      <c r="D63" s="898"/>
      <c r="E63" s="358"/>
      <c r="F63" s="898"/>
      <c r="G63" s="898"/>
      <c r="H63" s="898"/>
      <c r="I63" s="129"/>
    </row>
    <row r="64" spans="1:24" s="631" customFormat="1" ht="15.75" x14ac:dyDescent="0.25">
      <c r="A64" s="632"/>
      <c r="B64" s="632"/>
      <c r="C64" s="632"/>
      <c r="D64" s="470"/>
      <c r="E64" s="846"/>
      <c r="F64" s="632"/>
      <c r="G64" s="632"/>
      <c r="H64" s="900"/>
      <c r="I64" s="632"/>
      <c r="J64" s="632"/>
      <c r="M64" s="846"/>
      <c r="N64" s="846"/>
      <c r="O64" s="846"/>
      <c r="P64" s="846"/>
      <c r="Q64" s="846"/>
      <c r="R64" s="846"/>
      <c r="S64" s="846"/>
      <c r="T64" s="846"/>
      <c r="U64" s="846"/>
      <c r="V64" s="846"/>
      <c r="W64" s="846"/>
      <c r="X64" s="846"/>
    </row>
    <row r="65" spans="1:24" s="631" customFormat="1" ht="15.75" x14ac:dyDescent="0.25">
      <c r="A65" s="632"/>
      <c r="B65" s="632"/>
      <c r="C65" s="632"/>
      <c r="D65" s="812"/>
      <c r="E65" s="642"/>
      <c r="F65" s="632"/>
      <c r="G65" s="632"/>
      <c r="H65" s="632"/>
      <c r="I65" s="632"/>
      <c r="J65" s="632"/>
      <c r="M65" s="846"/>
      <c r="N65" s="846"/>
      <c r="O65" s="846"/>
      <c r="P65" s="846"/>
      <c r="Q65" s="846"/>
      <c r="R65" s="846"/>
      <c r="S65" s="846"/>
      <c r="T65" s="846"/>
      <c r="U65" s="846"/>
      <c r="V65" s="846"/>
      <c r="W65" s="846"/>
      <c r="X65" s="846"/>
    </row>
    <row r="66" spans="1:24" s="631" customFormat="1" ht="15.75" x14ac:dyDescent="0.25">
      <c r="A66" s="632"/>
      <c r="B66" s="632"/>
      <c r="C66" s="632"/>
      <c r="D66" s="901"/>
      <c r="E66" s="642"/>
      <c r="F66" s="632"/>
      <c r="G66" s="632"/>
      <c r="H66" s="632"/>
      <c r="I66" s="632"/>
      <c r="J66" s="632"/>
      <c r="M66" s="846"/>
      <c r="N66" s="846"/>
      <c r="O66" s="846"/>
      <c r="P66" s="846"/>
      <c r="Q66" s="846"/>
      <c r="R66" s="846"/>
      <c r="S66" s="846"/>
      <c r="T66" s="846"/>
      <c r="U66" s="846"/>
      <c r="V66" s="846"/>
      <c r="W66" s="846"/>
      <c r="X66" s="846"/>
    </row>
    <row r="67" spans="1:24" s="631" customFormat="1" ht="15.75" x14ac:dyDescent="0.25">
      <c r="A67" s="632"/>
      <c r="B67" s="632"/>
      <c r="C67" s="632"/>
      <c r="D67" s="642"/>
      <c r="E67" s="642"/>
      <c r="F67" s="632"/>
      <c r="G67" s="632"/>
      <c r="H67" s="632"/>
      <c r="I67" s="632"/>
      <c r="J67" s="632"/>
    </row>
    <row r="68" spans="1:24" s="631" customFormat="1" ht="15.75" x14ac:dyDescent="0.25">
      <c r="A68" s="632"/>
      <c r="B68" s="632"/>
      <c r="C68" s="632"/>
      <c r="D68" s="703"/>
      <c r="E68" s="642"/>
      <c r="F68" s="694"/>
      <c r="G68" s="694"/>
      <c r="H68" s="694"/>
      <c r="I68" s="632"/>
      <c r="J68" s="632"/>
    </row>
    <row r="69" spans="1:24" s="631" customFormat="1" ht="15.75" x14ac:dyDescent="0.25">
      <c r="A69" s="632"/>
      <c r="B69" s="632"/>
      <c r="C69" s="632"/>
      <c r="D69" s="812"/>
      <c r="E69" s="812"/>
      <c r="F69" s="694"/>
      <c r="G69" s="694"/>
      <c r="H69" s="694"/>
      <c r="I69" s="632"/>
      <c r="J69" s="632"/>
    </row>
    <row r="70" spans="1:24" s="631" customFormat="1" ht="15.75" x14ac:dyDescent="0.25">
      <c r="A70" s="632"/>
      <c r="B70" s="632"/>
      <c r="C70" s="632"/>
      <c r="D70" s="812"/>
      <c r="E70" s="642"/>
      <c r="F70" s="632"/>
      <c r="G70" s="632"/>
      <c r="H70" s="632"/>
      <c r="I70" s="632"/>
      <c r="J70" s="632"/>
    </row>
    <row r="71" spans="1:24" s="902" customFormat="1" ht="15.75" x14ac:dyDescent="0.25">
      <c r="A71" s="729"/>
      <c r="B71" s="729"/>
      <c r="C71" s="729"/>
      <c r="D71" s="648"/>
      <c r="E71" s="630"/>
      <c r="F71" s="729"/>
      <c r="G71" s="729"/>
      <c r="H71" s="729"/>
      <c r="I71" s="729"/>
      <c r="J71" s="632"/>
    </row>
    <row r="72" spans="1:24" s="902" customFormat="1" ht="15.75" x14ac:dyDescent="0.25">
      <c r="D72" s="904"/>
      <c r="E72" s="905"/>
      <c r="F72" s="906"/>
      <c r="J72" s="729"/>
    </row>
    <row r="73" spans="1:24" s="902" customFormat="1" ht="15.75" x14ac:dyDescent="0.25">
      <c r="D73" s="881"/>
      <c r="E73" s="881"/>
      <c r="F73" s="906"/>
    </row>
    <row r="74" spans="1:24" s="902" customFormat="1" ht="15.75" x14ac:dyDescent="0.25">
      <c r="D74" s="791"/>
      <c r="E74" s="879"/>
      <c r="F74" s="791"/>
      <c r="G74" s="791"/>
      <c r="H74" s="791"/>
    </row>
    <row r="75" spans="1:24" s="902" customFormat="1" ht="15.75" x14ac:dyDescent="0.25">
      <c r="D75" s="791"/>
      <c r="E75" s="880"/>
      <c r="F75" s="791"/>
      <c r="G75" s="791"/>
      <c r="H75" s="791"/>
    </row>
    <row r="76" spans="1:24" s="902" customFormat="1" ht="15.75" x14ac:dyDescent="0.25">
      <c r="D76" s="881"/>
      <c r="E76" s="881"/>
      <c r="F76" s="881"/>
      <c r="G76" s="879"/>
      <c r="H76" s="881"/>
    </row>
    <row r="77" spans="1:24" s="902" customFormat="1" ht="15.75" x14ac:dyDescent="0.25">
      <c r="D77" s="881"/>
      <c r="E77" s="881"/>
      <c r="F77" s="881"/>
      <c r="G77" s="879"/>
      <c r="H77" s="881"/>
    </row>
    <row r="78" spans="1:24" s="902" customFormat="1" ht="15.75" x14ac:dyDescent="0.25">
      <c r="D78" s="881"/>
      <c r="E78" s="881"/>
      <c r="F78" s="881"/>
      <c r="G78" s="879"/>
      <c r="H78" s="881"/>
    </row>
    <row r="79" spans="1:24" s="902" customFormat="1" ht="15.75" x14ac:dyDescent="0.25">
      <c r="D79" s="881"/>
      <c r="E79" s="881"/>
      <c r="F79" s="881"/>
      <c r="G79" s="879"/>
      <c r="H79" s="881"/>
    </row>
    <row r="80" spans="1:24" s="902" customFormat="1" ht="15.75" x14ac:dyDescent="0.25">
      <c r="D80" s="881"/>
      <c r="E80" s="881"/>
      <c r="F80" s="881"/>
      <c r="G80" s="879"/>
      <c r="H80" s="881"/>
    </row>
    <row r="81" spans="1:16" s="902" customFormat="1" ht="15.75" x14ac:dyDescent="0.25">
      <c r="D81" s="881"/>
      <c r="E81" s="881"/>
      <c r="F81" s="906"/>
    </row>
    <row r="82" spans="1:16" s="902" customFormat="1" ht="15.75" x14ac:dyDescent="0.25">
      <c r="D82" s="881"/>
      <c r="E82" s="881"/>
      <c r="F82" s="906"/>
    </row>
    <row r="83" spans="1:16" s="902" customFormat="1" ht="15.75" x14ac:dyDescent="0.25">
      <c r="D83" s="881"/>
      <c r="E83" s="881"/>
      <c r="F83" s="906"/>
    </row>
    <row r="84" spans="1:16" s="902" customFormat="1" ht="15.75" x14ac:dyDescent="0.25">
      <c r="D84" s="881"/>
      <c r="E84" s="881"/>
      <c r="F84" s="906"/>
    </row>
    <row r="85" spans="1:16" s="902" customFormat="1" ht="15.75" x14ac:dyDescent="0.25">
      <c r="D85" s="881"/>
      <c r="E85" s="881"/>
      <c r="F85" s="906"/>
    </row>
    <row r="86" spans="1:16" s="902" customFormat="1" ht="15.75" x14ac:dyDescent="0.25">
      <c r="D86" s="881"/>
      <c r="E86" s="881"/>
      <c r="F86" s="906"/>
    </row>
    <row r="87" spans="1:16" s="902" customFormat="1" ht="15.75" x14ac:dyDescent="0.25">
      <c r="D87" s="881"/>
      <c r="E87" s="881"/>
      <c r="F87" s="906"/>
    </row>
    <row r="88" spans="1:16" x14ac:dyDescent="0.25">
      <c r="F88" s="907"/>
    </row>
    <row r="89" spans="1:16" x14ac:dyDescent="0.25">
      <c r="F89" s="907"/>
    </row>
    <row r="90" spans="1:16" x14ac:dyDescent="0.25">
      <c r="F90" s="907"/>
    </row>
    <row r="91" spans="1:16" x14ac:dyDescent="0.25">
      <c r="F91" s="907"/>
    </row>
    <row r="92" spans="1:16" x14ac:dyDescent="0.25">
      <c r="F92" s="907"/>
    </row>
    <row r="93" spans="1:16" x14ac:dyDescent="0.25">
      <c r="F93" s="907"/>
    </row>
    <row r="94" spans="1:16" x14ac:dyDescent="0.25">
      <c r="F94" s="907"/>
    </row>
    <row r="95" spans="1:16" x14ac:dyDescent="0.25">
      <c r="F95" s="907"/>
    </row>
    <row r="96" spans="1:16" s="908" customFormat="1" x14ac:dyDescent="0.25">
      <c r="A96" s="674"/>
      <c r="B96" s="674"/>
      <c r="C96" s="674"/>
      <c r="D96" s="603"/>
      <c r="E96" s="603"/>
      <c r="F96" s="907"/>
      <c r="G96" s="674"/>
      <c r="H96" s="674"/>
      <c r="I96" s="674"/>
      <c r="J96" s="674"/>
      <c r="K96" s="674"/>
      <c r="L96" s="674"/>
      <c r="M96" s="674"/>
      <c r="N96" s="674"/>
      <c r="O96" s="674"/>
      <c r="P96" s="674"/>
    </row>
    <row r="97" spans="1:16" s="908" customFormat="1" x14ac:dyDescent="0.25">
      <c r="A97" s="674"/>
      <c r="B97" s="674"/>
      <c r="C97" s="674"/>
      <c r="D97" s="603"/>
      <c r="E97" s="603"/>
      <c r="F97" s="907"/>
      <c r="G97" s="674"/>
      <c r="H97" s="674"/>
      <c r="I97" s="674"/>
      <c r="J97" s="674"/>
      <c r="K97" s="674"/>
      <c r="L97" s="674"/>
      <c r="M97" s="674"/>
      <c r="N97" s="674"/>
      <c r="O97" s="674"/>
      <c r="P97" s="674"/>
    </row>
    <row r="98" spans="1:16" s="908" customFormat="1" x14ac:dyDescent="0.25">
      <c r="A98" s="674"/>
      <c r="B98" s="674"/>
      <c r="C98" s="674"/>
      <c r="D98" s="603"/>
      <c r="E98" s="603"/>
      <c r="F98" s="907"/>
      <c r="G98" s="674"/>
      <c r="H98" s="674"/>
      <c r="I98" s="674"/>
      <c r="J98" s="674"/>
      <c r="K98" s="674"/>
      <c r="L98" s="674"/>
      <c r="M98" s="674"/>
      <c r="N98" s="674"/>
      <c r="O98" s="674"/>
      <c r="P98" s="674"/>
    </row>
    <row r="99" spans="1:16" s="908" customFormat="1" x14ac:dyDescent="0.25">
      <c r="A99" s="674"/>
      <c r="B99" s="674"/>
      <c r="C99" s="674"/>
      <c r="D99" s="603"/>
      <c r="E99" s="603"/>
      <c r="F99" s="907"/>
      <c r="G99" s="674"/>
      <c r="H99" s="674"/>
      <c r="I99" s="674"/>
      <c r="J99" s="674"/>
      <c r="K99" s="674"/>
      <c r="L99" s="674"/>
      <c r="M99" s="674"/>
      <c r="N99" s="674"/>
      <c r="O99" s="674"/>
      <c r="P99" s="674"/>
    </row>
    <row r="100" spans="1:16" s="908" customFormat="1" x14ac:dyDescent="0.25">
      <c r="A100" s="674"/>
      <c r="B100" s="674"/>
      <c r="C100" s="674"/>
      <c r="D100" s="603"/>
      <c r="E100" s="603"/>
      <c r="F100" s="907"/>
      <c r="G100" s="674"/>
      <c r="H100" s="674"/>
      <c r="I100" s="674"/>
      <c r="J100" s="674"/>
      <c r="K100" s="674"/>
      <c r="L100" s="674"/>
      <c r="M100" s="674"/>
      <c r="N100" s="674"/>
      <c r="O100" s="674"/>
      <c r="P100" s="674"/>
    </row>
    <row r="101" spans="1:16" s="908" customFormat="1" x14ac:dyDescent="0.25">
      <c r="A101" s="674"/>
      <c r="B101" s="674"/>
      <c r="C101" s="674"/>
      <c r="D101" s="603"/>
      <c r="E101" s="603"/>
      <c r="F101" s="907"/>
      <c r="G101" s="674"/>
      <c r="H101" s="674"/>
      <c r="I101" s="674"/>
      <c r="J101" s="674"/>
      <c r="K101" s="674"/>
      <c r="L101" s="674"/>
      <c r="M101" s="674"/>
      <c r="N101" s="674"/>
      <c r="O101" s="674"/>
      <c r="P101" s="674"/>
    </row>
    <row r="102" spans="1:16" s="908" customFormat="1" x14ac:dyDescent="0.25">
      <c r="A102" s="674"/>
      <c r="B102" s="674"/>
      <c r="C102" s="674"/>
      <c r="D102" s="603"/>
      <c r="E102" s="603"/>
      <c r="F102" s="907"/>
      <c r="G102" s="674"/>
      <c r="H102" s="674"/>
      <c r="I102" s="674"/>
      <c r="J102" s="674"/>
      <c r="K102" s="674"/>
      <c r="L102" s="674"/>
      <c r="M102" s="674"/>
      <c r="N102" s="674"/>
      <c r="O102" s="674"/>
      <c r="P102" s="674"/>
    </row>
    <row r="103" spans="1:16" s="908" customFormat="1" x14ac:dyDescent="0.25">
      <c r="A103" s="674"/>
      <c r="B103" s="674"/>
      <c r="C103" s="674"/>
      <c r="D103" s="603"/>
      <c r="E103" s="603"/>
      <c r="F103" s="907"/>
      <c r="G103" s="674"/>
      <c r="H103" s="674"/>
      <c r="I103" s="674"/>
      <c r="J103" s="674"/>
      <c r="K103" s="674"/>
      <c r="L103" s="674"/>
      <c r="M103" s="674"/>
      <c r="N103" s="674"/>
      <c r="O103" s="674"/>
      <c r="P103" s="674"/>
    </row>
    <row r="104" spans="1:16" s="908" customFormat="1" x14ac:dyDescent="0.25">
      <c r="A104" s="674"/>
      <c r="B104" s="674"/>
      <c r="C104" s="674"/>
      <c r="D104" s="603"/>
      <c r="E104" s="603"/>
      <c r="F104" s="907"/>
      <c r="G104" s="674"/>
      <c r="H104" s="674"/>
      <c r="I104" s="674"/>
      <c r="J104" s="674"/>
      <c r="K104" s="674"/>
      <c r="L104" s="674"/>
      <c r="M104" s="674"/>
      <c r="N104" s="674"/>
      <c r="O104" s="674"/>
      <c r="P104" s="674"/>
    </row>
    <row r="105" spans="1:16" s="908" customFormat="1" x14ac:dyDescent="0.25">
      <c r="A105" s="674"/>
      <c r="B105" s="674"/>
      <c r="C105" s="674"/>
      <c r="D105" s="603"/>
      <c r="E105" s="603"/>
      <c r="F105" s="907"/>
      <c r="G105" s="674"/>
      <c r="H105" s="674"/>
      <c r="I105" s="674"/>
      <c r="J105" s="674"/>
      <c r="K105" s="674"/>
      <c r="L105" s="674"/>
      <c r="M105" s="674"/>
      <c r="N105" s="674"/>
      <c r="O105" s="674"/>
      <c r="P105" s="674"/>
    </row>
    <row r="106" spans="1:16" s="908" customFormat="1" x14ac:dyDescent="0.25">
      <c r="A106" s="674"/>
      <c r="B106" s="674"/>
      <c r="C106" s="674"/>
      <c r="D106" s="603"/>
      <c r="E106" s="603"/>
      <c r="F106" s="907"/>
      <c r="G106" s="674"/>
      <c r="H106" s="674"/>
      <c r="I106" s="674"/>
      <c r="J106" s="674"/>
      <c r="K106" s="674"/>
      <c r="L106" s="674"/>
      <c r="M106" s="674"/>
      <c r="N106" s="674"/>
      <c r="O106" s="674"/>
      <c r="P106" s="674"/>
    </row>
    <row r="107" spans="1:16" s="908" customFormat="1" x14ac:dyDescent="0.25">
      <c r="A107" s="674"/>
      <c r="B107" s="674"/>
      <c r="C107" s="674"/>
      <c r="D107" s="603"/>
      <c r="E107" s="603"/>
      <c r="F107" s="907"/>
      <c r="G107" s="674"/>
      <c r="H107" s="674"/>
      <c r="I107" s="674"/>
      <c r="J107" s="674"/>
      <c r="K107" s="674"/>
      <c r="L107" s="674"/>
      <c r="M107" s="674"/>
      <c r="N107" s="674"/>
      <c r="O107" s="674"/>
      <c r="P107" s="674"/>
    </row>
    <row r="108" spans="1:16" s="908" customFormat="1" x14ac:dyDescent="0.25">
      <c r="A108" s="674"/>
      <c r="B108" s="674"/>
      <c r="C108" s="674"/>
      <c r="D108" s="603"/>
      <c r="E108" s="603"/>
      <c r="F108" s="907"/>
      <c r="G108" s="674"/>
      <c r="H108" s="674"/>
      <c r="I108" s="674"/>
      <c r="J108" s="674"/>
      <c r="K108" s="674"/>
      <c r="L108" s="674"/>
      <c r="M108" s="674"/>
      <c r="N108" s="674"/>
      <c r="O108" s="674"/>
      <c r="P108" s="674"/>
    </row>
    <row r="109" spans="1:16" s="908" customFormat="1" x14ac:dyDescent="0.25">
      <c r="A109" s="674"/>
      <c r="B109" s="674"/>
      <c r="C109" s="674"/>
      <c r="D109" s="603"/>
      <c r="E109" s="603"/>
      <c r="F109" s="907"/>
      <c r="G109" s="674"/>
      <c r="H109" s="674"/>
      <c r="I109" s="674"/>
      <c r="J109" s="674"/>
      <c r="K109" s="674"/>
      <c r="L109" s="674"/>
      <c r="M109" s="674"/>
      <c r="N109" s="674"/>
      <c r="O109" s="674"/>
      <c r="P109" s="674"/>
    </row>
    <row r="110" spans="1:16" s="908" customFormat="1" x14ac:dyDescent="0.25">
      <c r="A110" s="674"/>
      <c r="B110" s="674"/>
      <c r="C110" s="674"/>
      <c r="D110" s="603"/>
      <c r="E110" s="603"/>
      <c r="F110" s="907"/>
      <c r="G110" s="674"/>
      <c r="H110" s="674"/>
      <c r="I110" s="674"/>
      <c r="J110" s="674"/>
      <c r="K110" s="674"/>
      <c r="L110" s="674"/>
      <c r="M110" s="674"/>
      <c r="N110" s="674"/>
      <c r="O110" s="674"/>
      <c r="P110" s="674"/>
    </row>
    <row r="111" spans="1:16" s="908" customFormat="1" x14ac:dyDescent="0.25">
      <c r="A111" s="674"/>
      <c r="B111" s="674"/>
      <c r="C111" s="674"/>
      <c r="D111" s="603"/>
      <c r="E111" s="603"/>
      <c r="F111" s="907"/>
      <c r="G111" s="674"/>
      <c r="H111" s="674"/>
      <c r="I111" s="674"/>
      <c r="J111" s="674"/>
      <c r="K111" s="674"/>
      <c r="L111" s="674"/>
      <c r="M111" s="674"/>
      <c r="N111" s="674"/>
      <c r="O111" s="674"/>
      <c r="P111" s="674"/>
    </row>
    <row r="112" spans="1:16" s="908" customFormat="1" x14ac:dyDescent="0.25">
      <c r="A112" s="674"/>
      <c r="B112" s="674"/>
      <c r="C112" s="674"/>
      <c r="D112" s="603"/>
      <c r="E112" s="603"/>
      <c r="F112" s="907"/>
      <c r="G112" s="674"/>
      <c r="H112" s="674"/>
      <c r="I112" s="674"/>
      <c r="J112" s="674"/>
      <c r="K112" s="674"/>
      <c r="L112" s="674"/>
      <c r="M112" s="674"/>
      <c r="N112" s="674"/>
      <c r="O112" s="674"/>
      <c r="P112" s="674"/>
    </row>
    <row r="113" spans="1:16" s="908" customFormat="1" x14ac:dyDescent="0.25">
      <c r="A113" s="674"/>
      <c r="B113" s="674"/>
      <c r="C113" s="674"/>
      <c r="D113" s="603"/>
      <c r="E113" s="603"/>
      <c r="F113" s="907"/>
      <c r="G113" s="674"/>
      <c r="H113" s="674"/>
      <c r="I113" s="674"/>
      <c r="J113" s="674"/>
      <c r="K113" s="674"/>
      <c r="L113" s="674"/>
      <c r="M113" s="674"/>
      <c r="N113" s="674"/>
      <c r="O113" s="674"/>
      <c r="P113" s="674"/>
    </row>
    <row r="114" spans="1:16" s="908" customFormat="1" x14ac:dyDescent="0.25">
      <c r="A114" s="674"/>
      <c r="B114" s="674"/>
      <c r="C114" s="674"/>
      <c r="D114" s="603"/>
      <c r="E114" s="603"/>
      <c r="F114" s="907"/>
      <c r="G114" s="674"/>
      <c r="H114" s="674"/>
      <c r="I114" s="674"/>
      <c r="J114" s="674"/>
      <c r="K114" s="674"/>
      <c r="L114" s="674"/>
      <c r="M114" s="674"/>
      <c r="N114" s="674"/>
      <c r="O114" s="674"/>
      <c r="P114" s="674"/>
    </row>
    <row r="115" spans="1:16" s="908" customFormat="1" x14ac:dyDescent="0.25">
      <c r="A115" s="674"/>
      <c r="B115" s="674"/>
      <c r="C115" s="674"/>
      <c r="D115" s="603"/>
      <c r="E115" s="603"/>
      <c r="F115" s="907"/>
      <c r="G115" s="674"/>
      <c r="H115" s="674"/>
      <c r="I115" s="674"/>
      <c r="J115" s="674"/>
      <c r="K115" s="674"/>
      <c r="L115" s="674"/>
      <c r="M115" s="674"/>
      <c r="N115" s="674"/>
      <c r="O115" s="674"/>
      <c r="P115" s="674"/>
    </row>
    <row r="116" spans="1:16" s="908" customFormat="1" x14ac:dyDescent="0.25">
      <c r="A116" s="674"/>
      <c r="B116" s="674"/>
      <c r="C116" s="674"/>
      <c r="D116" s="603"/>
      <c r="E116" s="603"/>
      <c r="F116" s="907"/>
      <c r="G116" s="674"/>
      <c r="H116" s="674"/>
      <c r="I116" s="674"/>
      <c r="J116" s="674"/>
      <c r="K116" s="674"/>
      <c r="L116" s="674"/>
      <c r="M116" s="674"/>
      <c r="N116" s="674"/>
      <c r="O116" s="674"/>
      <c r="P116" s="674"/>
    </row>
    <row r="117" spans="1:16" s="908" customFormat="1" x14ac:dyDescent="0.25">
      <c r="A117" s="674"/>
      <c r="B117" s="674"/>
      <c r="C117" s="674"/>
      <c r="D117" s="603"/>
      <c r="E117" s="603"/>
      <c r="F117" s="907"/>
      <c r="G117" s="674"/>
      <c r="H117" s="674"/>
      <c r="I117" s="674"/>
      <c r="J117" s="674"/>
      <c r="K117" s="674"/>
      <c r="L117" s="674"/>
      <c r="M117" s="674"/>
      <c r="N117" s="674"/>
      <c r="O117" s="674"/>
      <c r="P117" s="674"/>
    </row>
    <row r="118" spans="1:16" s="908" customFormat="1" x14ac:dyDescent="0.25">
      <c r="A118" s="674"/>
      <c r="B118" s="674"/>
      <c r="C118" s="674"/>
      <c r="D118" s="603"/>
      <c r="E118" s="603"/>
      <c r="F118" s="907"/>
      <c r="G118" s="674"/>
      <c r="H118" s="674"/>
      <c r="I118" s="674"/>
      <c r="J118" s="674"/>
      <c r="K118" s="674"/>
      <c r="L118" s="674"/>
      <c r="M118" s="674"/>
      <c r="N118" s="674"/>
      <c r="O118" s="674"/>
      <c r="P118" s="674"/>
    </row>
    <row r="119" spans="1:16" s="908" customFormat="1" x14ac:dyDescent="0.25">
      <c r="A119" s="674"/>
      <c r="B119" s="674"/>
      <c r="C119" s="674"/>
      <c r="D119" s="603"/>
      <c r="E119" s="603"/>
      <c r="F119" s="907"/>
      <c r="G119" s="674"/>
      <c r="H119" s="674"/>
      <c r="I119" s="674"/>
      <c r="J119" s="674"/>
      <c r="K119" s="674"/>
      <c r="L119" s="674"/>
      <c r="M119" s="674"/>
      <c r="N119" s="674"/>
      <c r="O119" s="674"/>
      <c r="P119" s="674"/>
    </row>
    <row r="120" spans="1:16" s="908" customFormat="1" x14ac:dyDescent="0.25">
      <c r="A120" s="674"/>
      <c r="B120" s="674"/>
      <c r="C120" s="674"/>
      <c r="D120" s="603"/>
      <c r="E120" s="603"/>
      <c r="F120" s="907"/>
      <c r="G120" s="674"/>
      <c r="H120" s="674"/>
      <c r="I120" s="674"/>
      <c r="J120" s="674"/>
      <c r="K120" s="674"/>
      <c r="L120" s="674"/>
      <c r="M120" s="674"/>
      <c r="N120" s="674"/>
      <c r="O120" s="674"/>
      <c r="P120" s="674"/>
    </row>
    <row r="121" spans="1:16" s="908" customFormat="1" x14ac:dyDescent="0.25">
      <c r="A121" s="674"/>
      <c r="B121" s="674"/>
      <c r="C121" s="674"/>
      <c r="D121" s="603"/>
      <c r="E121" s="603"/>
      <c r="F121" s="907"/>
      <c r="G121" s="674"/>
      <c r="H121" s="674"/>
      <c r="I121" s="674"/>
      <c r="J121" s="674"/>
      <c r="K121" s="674"/>
      <c r="L121" s="674"/>
      <c r="M121" s="674"/>
      <c r="N121" s="674"/>
      <c r="O121" s="674"/>
      <c r="P121" s="674"/>
    </row>
    <row r="122" spans="1:16" s="908" customFormat="1" x14ac:dyDescent="0.25">
      <c r="A122" s="674"/>
      <c r="B122" s="674"/>
      <c r="C122" s="674"/>
      <c r="D122" s="603"/>
      <c r="E122" s="603"/>
      <c r="F122" s="907"/>
      <c r="G122" s="674"/>
      <c r="H122" s="674"/>
      <c r="I122" s="674"/>
      <c r="J122" s="674"/>
      <c r="K122" s="674"/>
      <c r="L122" s="674"/>
      <c r="M122" s="674"/>
      <c r="N122" s="674"/>
      <c r="O122" s="674"/>
      <c r="P122" s="674"/>
    </row>
    <row r="123" spans="1:16" s="908" customFormat="1" x14ac:dyDescent="0.25">
      <c r="A123" s="674"/>
      <c r="B123" s="674"/>
      <c r="C123" s="674"/>
      <c r="D123" s="603"/>
      <c r="E123" s="603"/>
      <c r="F123" s="907"/>
      <c r="G123" s="674"/>
      <c r="H123" s="674"/>
      <c r="I123" s="674"/>
      <c r="J123" s="674"/>
      <c r="K123" s="674"/>
      <c r="L123" s="674"/>
      <c r="M123" s="674"/>
      <c r="N123" s="674"/>
      <c r="O123" s="674"/>
      <c r="P123" s="674"/>
    </row>
    <row r="124" spans="1:16" s="908" customFormat="1" x14ac:dyDescent="0.25">
      <c r="A124" s="674"/>
      <c r="B124" s="674"/>
      <c r="C124" s="674"/>
      <c r="D124" s="603"/>
      <c r="E124" s="603"/>
      <c r="F124" s="907"/>
      <c r="G124" s="674"/>
      <c r="H124" s="674"/>
      <c r="I124" s="674"/>
      <c r="J124" s="674"/>
      <c r="K124" s="674"/>
      <c r="L124" s="674"/>
      <c r="M124" s="674"/>
      <c r="N124" s="674"/>
      <c r="O124" s="674"/>
      <c r="P124" s="674"/>
    </row>
    <row r="125" spans="1:16" s="908" customFormat="1" x14ac:dyDescent="0.25">
      <c r="A125" s="674"/>
      <c r="B125" s="674"/>
      <c r="C125" s="674"/>
      <c r="D125" s="603"/>
      <c r="E125" s="603"/>
      <c r="F125" s="907"/>
      <c r="G125" s="674"/>
      <c r="H125" s="674"/>
      <c r="I125" s="674"/>
      <c r="J125" s="674"/>
      <c r="K125" s="674"/>
      <c r="L125" s="674"/>
      <c r="M125" s="674"/>
      <c r="N125" s="674"/>
      <c r="O125" s="674"/>
      <c r="P125" s="674"/>
    </row>
    <row r="126" spans="1:16" s="908" customFormat="1" x14ac:dyDescent="0.25">
      <c r="A126" s="674"/>
      <c r="B126" s="674"/>
      <c r="C126" s="674"/>
      <c r="D126" s="603"/>
      <c r="E126" s="603"/>
      <c r="F126" s="907"/>
      <c r="G126" s="674"/>
      <c r="H126" s="674"/>
      <c r="I126" s="674"/>
      <c r="J126" s="674"/>
      <c r="K126" s="674"/>
      <c r="L126" s="674"/>
      <c r="M126" s="674"/>
      <c r="N126" s="674"/>
      <c r="O126" s="674"/>
      <c r="P126" s="674"/>
    </row>
    <row r="127" spans="1:16" s="908" customFormat="1" x14ac:dyDescent="0.25">
      <c r="A127" s="674"/>
      <c r="B127" s="674"/>
      <c r="C127" s="674"/>
      <c r="D127" s="603"/>
      <c r="E127" s="603"/>
      <c r="F127" s="907"/>
      <c r="G127" s="674"/>
      <c r="H127" s="674"/>
      <c r="I127" s="674"/>
      <c r="J127" s="674"/>
      <c r="K127" s="674"/>
      <c r="L127" s="674"/>
      <c r="M127" s="674"/>
      <c r="N127" s="674"/>
      <c r="O127" s="674"/>
      <c r="P127" s="674"/>
    </row>
    <row r="128" spans="1:16" s="908" customFormat="1" x14ac:dyDescent="0.25">
      <c r="A128" s="674"/>
      <c r="B128" s="674"/>
      <c r="C128" s="674"/>
      <c r="D128" s="603"/>
      <c r="E128" s="603"/>
      <c r="F128" s="907"/>
      <c r="G128" s="674"/>
      <c r="H128" s="674"/>
      <c r="I128" s="674"/>
      <c r="J128" s="674"/>
      <c r="K128" s="674"/>
      <c r="L128" s="674"/>
      <c r="M128" s="674"/>
      <c r="N128" s="674"/>
      <c r="O128" s="674"/>
      <c r="P128" s="674"/>
    </row>
    <row r="129" spans="1:16" s="908" customFormat="1" x14ac:dyDescent="0.25">
      <c r="A129" s="674"/>
      <c r="B129" s="674"/>
      <c r="C129" s="674"/>
      <c r="D129" s="603"/>
      <c r="E129" s="603"/>
      <c r="F129" s="907"/>
      <c r="G129" s="674"/>
      <c r="H129" s="674"/>
      <c r="I129" s="674"/>
      <c r="J129" s="674"/>
      <c r="K129" s="674"/>
      <c r="L129" s="674"/>
      <c r="M129" s="674"/>
      <c r="N129" s="674"/>
      <c r="O129" s="674"/>
      <c r="P129" s="674"/>
    </row>
    <row r="130" spans="1:16" s="908" customFormat="1" x14ac:dyDescent="0.25">
      <c r="A130" s="674"/>
      <c r="B130" s="674"/>
      <c r="C130" s="674"/>
      <c r="D130" s="603"/>
      <c r="E130" s="603"/>
      <c r="F130" s="907"/>
      <c r="G130" s="674"/>
      <c r="H130" s="674"/>
      <c r="I130" s="674"/>
      <c r="J130" s="674"/>
      <c r="K130" s="674"/>
      <c r="L130" s="674"/>
      <c r="M130" s="674"/>
      <c r="N130" s="674"/>
      <c r="O130" s="674"/>
      <c r="P130" s="674"/>
    </row>
    <row r="131" spans="1:16" s="908" customFormat="1" x14ac:dyDescent="0.25">
      <c r="A131" s="674"/>
      <c r="B131" s="674"/>
      <c r="C131" s="674"/>
      <c r="D131" s="603"/>
      <c r="E131" s="603"/>
      <c r="F131" s="907"/>
      <c r="G131" s="674"/>
      <c r="H131" s="674"/>
      <c r="I131" s="674"/>
      <c r="J131" s="674"/>
      <c r="K131" s="674"/>
      <c r="L131" s="674"/>
      <c r="M131" s="674"/>
      <c r="N131" s="674"/>
      <c r="O131" s="674"/>
      <c r="P131" s="674"/>
    </row>
    <row r="132" spans="1:16" s="908" customFormat="1" x14ac:dyDescent="0.25">
      <c r="A132" s="674"/>
      <c r="B132" s="674"/>
      <c r="C132" s="674"/>
      <c r="D132" s="603"/>
      <c r="E132" s="603"/>
      <c r="F132" s="907"/>
      <c r="G132" s="674"/>
      <c r="H132" s="674"/>
      <c r="I132" s="674"/>
      <c r="J132" s="674"/>
      <c r="K132" s="674"/>
      <c r="L132" s="674"/>
      <c r="M132" s="674"/>
      <c r="N132" s="674"/>
      <c r="O132" s="674"/>
      <c r="P132" s="674"/>
    </row>
    <row r="133" spans="1:16" s="908" customFormat="1" x14ac:dyDescent="0.25">
      <c r="A133" s="674"/>
      <c r="B133" s="674"/>
      <c r="C133" s="674"/>
      <c r="D133" s="603"/>
      <c r="E133" s="603"/>
      <c r="F133" s="907"/>
      <c r="G133" s="674"/>
      <c r="H133" s="674"/>
      <c r="I133" s="674"/>
      <c r="J133" s="674"/>
      <c r="K133" s="674"/>
      <c r="L133" s="674"/>
      <c r="M133" s="674"/>
      <c r="N133" s="674"/>
      <c r="O133" s="674"/>
      <c r="P133" s="674"/>
    </row>
    <row r="134" spans="1:16" s="908" customFormat="1" x14ac:dyDescent="0.25">
      <c r="A134" s="674"/>
      <c r="B134" s="674"/>
      <c r="C134" s="674"/>
      <c r="D134" s="603"/>
      <c r="E134" s="603"/>
      <c r="F134" s="907"/>
      <c r="G134" s="674"/>
      <c r="H134" s="674"/>
      <c r="I134" s="674"/>
      <c r="J134" s="674"/>
      <c r="K134" s="674"/>
      <c r="L134" s="674"/>
      <c r="M134" s="674"/>
      <c r="N134" s="674"/>
      <c r="O134" s="674"/>
      <c r="P134" s="674"/>
    </row>
    <row r="135" spans="1:16" s="908" customFormat="1" x14ac:dyDescent="0.25">
      <c r="A135" s="674"/>
      <c r="B135" s="674"/>
      <c r="C135" s="674"/>
      <c r="D135" s="603"/>
      <c r="E135" s="603"/>
      <c r="F135" s="907"/>
      <c r="G135" s="674"/>
      <c r="H135" s="674"/>
      <c r="I135" s="674"/>
      <c r="J135" s="674"/>
      <c r="K135" s="674"/>
      <c r="L135" s="674"/>
      <c r="M135" s="674"/>
      <c r="N135" s="674"/>
      <c r="O135" s="674"/>
      <c r="P135" s="674"/>
    </row>
    <row r="136" spans="1:16" s="908" customFormat="1" x14ac:dyDescent="0.25">
      <c r="A136" s="674"/>
      <c r="B136" s="674"/>
      <c r="C136" s="674"/>
      <c r="D136" s="603"/>
      <c r="E136" s="603"/>
      <c r="F136" s="907"/>
      <c r="G136" s="674"/>
      <c r="H136" s="674"/>
      <c r="I136" s="674"/>
      <c r="J136" s="674"/>
      <c r="K136" s="674"/>
      <c r="L136" s="674"/>
      <c r="M136" s="674"/>
      <c r="N136" s="674"/>
      <c r="O136" s="674"/>
      <c r="P136" s="674"/>
    </row>
    <row r="137" spans="1:16" s="908" customFormat="1" x14ac:dyDescent="0.25">
      <c r="A137" s="674"/>
      <c r="B137" s="674"/>
      <c r="C137" s="674"/>
      <c r="D137" s="603"/>
      <c r="E137" s="603"/>
      <c r="F137" s="907"/>
      <c r="G137" s="674"/>
      <c r="H137" s="674"/>
      <c r="I137" s="674"/>
      <c r="J137" s="674"/>
      <c r="K137" s="674"/>
      <c r="L137" s="674"/>
      <c r="M137" s="674"/>
      <c r="N137" s="674"/>
      <c r="O137" s="674"/>
      <c r="P137" s="674"/>
    </row>
    <row r="138" spans="1:16" s="908" customFormat="1" x14ac:dyDescent="0.25">
      <c r="A138" s="674"/>
      <c r="B138" s="674"/>
      <c r="C138" s="674"/>
      <c r="D138" s="603"/>
      <c r="E138" s="603"/>
      <c r="F138" s="907"/>
      <c r="G138" s="674"/>
      <c r="H138" s="674"/>
      <c r="I138" s="674"/>
      <c r="J138" s="674"/>
      <c r="K138" s="674"/>
      <c r="L138" s="674"/>
      <c r="M138" s="674"/>
      <c r="N138" s="674"/>
      <c r="O138" s="674"/>
      <c r="P138" s="674"/>
    </row>
    <row r="139" spans="1:16" s="908" customFormat="1" x14ac:dyDescent="0.25">
      <c r="A139" s="674"/>
      <c r="B139" s="674"/>
      <c r="C139" s="674"/>
      <c r="D139" s="603"/>
      <c r="E139" s="603"/>
      <c r="F139" s="907"/>
      <c r="G139" s="674"/>
      <c r="H139" s="674"/>
      <c r="I139" s="674"/>
      <c r="J139" s="674"/>
      <c r="K139" s="674"/>
      <c r="L139" s="674"/>
      <c r="M139" s="674"/>
      <c r="N139" s="674"/>
      <c r="O139" s="674"/>
      <c r="P139" s="674"/>
    </row>
    <row r="140" spans="1:16" s="908" customFormat="1" x14ac:dyDescent="0.25">
      <c r="A140" s="674"/>
      <c r="B140" s="674"/>
      <c r="C140" s="674"/>
      <c r="D140" s="603"/>
      <c r="E140" s="603"/>
      <c r="F140" s="907"/>
      <c r="G140" s="674"/>
      <c r="H140" s="674"/>
      <c r="I140" s="674"/>
      <c r="J140" s="674"/>
      <c r="K140" s="674"/>
      <c r="L140" s="674"/>
      <c r="M140" s="674"/>
      <c r="N140" s="674"/>
      <c r="O140" s="674"/>
      <c r="P140" s="674"/>
    </row>
    <row r="141" spans="1:16" s="908" customFormat="1" x14ac:dyDescent="0.25">
      <c r="A141" s="674"/>
      <c r="B141" s="674"/>
      <c r="C141" s="674"/>
      <c r="D141" s="603"/>
      <c r="E141" s="603"/>
      <c r="F141" s="907"/>
      <c r="G141" s="674"/>
      <c r="H141" s="674"/>
      <c r="I141" s="674"/>
      <c r="J141" s="674"/>
      <c r="K141" s="674"/>
      <c r="L141" s="674"/>
      <c r="M141" s="674"/>
      <c r="N141" s="674"/>
      <c r="O141" s="674"/>
      <c r="P141" s="674"/>
    </row>
    <row r="142" spans="1:16" s="908" customFormat="1" x14ac:dyDescent="0.25">
      <c r="A142" s="674"/>
      <c r="B142" s="674"/>
      <c r="C142" s="674"/>
      <c r="D142" s="603"/>
      <c r="E142" s="603"/>
      <c r="F142" s="907"/>
      <c r="G142" s="674"/>
      <c r="H142" s="674"/>
      <c r="I142" s="674"/>
      <c r="J142" s="674"/>
      <c r="K142" s="674"/>
      <c r="L142" s="674"/>
      <c r="M142" s="674"/>
      <c r="N142" s="674"/>
      <c r="O142" s="674"/>
      <c r="P142" s="674"/>
    </row>
    <row r="143" spans="1:16" s="908" customFormat="1" x14ac:dyDescent="0.25">
      <c r="A143" s="674"/>
      <c r="B143" s="674"/>
      <c r="C143" s="674"/>
      <c r="D143" s="603"/>
      <c r="E143" s="603"/>
      <c r="F143" s="907"/>
      <c r="G143" s="674"/>
      <c r="H143" s="674"/>
      <c r="I143" s="674"/>
      <c r="J143" s="674"/>
      <c r="K143" s="674"/>
      <c r="L143" s="674"/>
      <c r="M143" s="674"/>
      <c r="N143" s="674"/>
      <c r="O143" s="674"/>
      <c r="P143" s="674"/>
    </row>
    <row r="144" spans="1:16" s="908" customFormat="1" x14ac:dyDescent="0.25">
      <c r="A144" s="674"/>
      <c r="B144" s="674"/>
      <c r="C144" s="674"/>
      <c r="D144" s="603"/>
      <c r="E144" s="603"/>
      <c r="F144" s="907"/>
      <c r="G144" s="674"/>
      <c r="H144" s="674"/>
      <c r="I144" s="674"/>
      <c r="J144" s="674"/>
      <c r="K144" s="674"/>
      <c r="L144" s="674"/>
      <c r="M144" s="674"/>
      <c r="N144" s="674"/>
      <c r="O144" s="674"/>
      <c r="P144" s="674"/>
    </row>
    <row r="145" spans="1:16" s="908" customFormat="1" x14ac:dyDescent="0.25">
      <c r="A145" s="674"/>
      <c r="B145" s="674"/>
      <c r="C145" s="674"/>
      <c r="D145" s="603"/>
      <c r="E145" s="603"/>
      <c r="F145" s="907"/>
      <c r="G145" s="674"/>
      <c r="H145" s="674"/>
      <c r="I145" s="674"/>
      <c r="J145" s="674"/>
      <c r="K145" s="674"/>
      <c r="L145" s="674"/>
      <c r="M145" s="674"/>
      <c r="N145" s="674"/>
      <c r="O145" s="674"/>
      <c r="P145" s="674"/>
    </row>
    <row r="146" spans="1:16" s="908" customFormat="1" x14ac:dyDescent="0.25">
      <c r="A146" s="674"/>
      <c r="B146" s="674"/>
      <c r="C146" s="674"/>
      <c r="D146" s="603"/>
      <c r="E146" s="603"/>
      <c r="F146" s="907"/>
      <c r="G146" s="674"/>
      <c r="H146" s="674"/>
      <c r="I146" s="674"/>
      <c r="J146" s="674"/>
      <c r="K146" s="674"/>
      <c r="L146" s="674"/>
      <c r="M146" s="674"/>
      <c r="N146" s="674"/>
      <c r="O146" s="674"/>
      <c r="P146" s="674"/>
    </row>
    <row r="147" spans="1:16" s="908" customFormat="1" x14ac:dyDescent="0.25">
      <c r="A147" s="674"/>
      <c r="B147" s="674"/>
      <c r="C147" s="674"/>
      <c r="D147" s="603"/>
      <c r="E147" s="603"/>
      <c r="F147" s="907"/>
      <c r="G147" s="674"/>
      <c r="H147" s="674"/>
      <c r="I147" s="674"/>
      <c r="J147" s="674"/>
      <c r="K147" s="674"/>
      <c r="L147" s="674"/>
      <c r="M147" s="674"/>
      <c r="N147" s="674"/>
      <c r="O147" s="674"/>
      <c r="P147" s="674"/>
    </row>
    <row r="148" spans="1:16" s="908" customFormat="1" x14ac:dyDescent="0.25">
      <c r="A148" s="674"/>
      <c r="B148" s="674"/>
      <c r="C148" s="674"/>
      <c r="D148" s="603"/>
      <c r="E148" s="603"/>
      <c r="F148" s="907"/>
      <c r="G148" s="674"/>
      <c r="H148" s="674"/>
      <c r="I148" s="674"/>
      <c r="J148" s="674"/>
      <c r="K148" s="674"/>
      <c r="L148" s="674"/>
      <c r="M148" s="674"/>
      <c r="N148" s="674"/>
      <c r="O148" s="674"/>
      <c r="P148" s="674"/>
    </row>
    <row r="149" spans="1:16" s="908" customFormat="1" x14ac:dyDescent="0.25">
      <c r="A149" s="674"/>
      <c r="B149" s="674"/>
      <c r="C149" s="674"/>
      <c r="D149" s="603"/>
      <c r="E149" s="603"/>
      <c r="F149" s="907"/>
      <c r="G149" s="674"/>
      <c r="H149" s="674"/>
      <c r="I149" s="674"/>
      <c r="J149" s="674"/>
      <c r="K149" s="674"/>
      <c r="L149" s="674"/>
      <c r="M149" s="674"/>
      <c r="N149" s="674"/>
      <c r="O149" s="674"/>
      <c r="P149" s="674"/>
    </row>
    <row r="150" spans="1:16" s="908" customFormat="1" x14ac:dyDescent="0.25">
      <c r="A150" s="674"/>
      <c r="B150" s="674"/>
      <c r="C150" s="674"/>
      <c r="D150" s="603"/>
      <c r="E150" s="603"/>
      <c r="F150" s="907"/>
      <c r="G150" s="674"/>
      <c r="H150" s="674"/>
      <c r="I150" s="674"/>
      <c r="J150" s="674"/>
      <c r="K150" s="674"/>
      <c r="L150" s="674"/>
      <c r="M150" s="674"/>
      <c r="N150" s="674"/>
      <c r="O150" s="674"/>
      <c r="P150" s="674"/>
    </row>
    <row r="151" spans="1:16" s="908" customFormat="1" x14ac:dyDescent="0.25">
      <c r="A151" s="674"/>
      <c r="B151" s="674"/>
      <c r="C151" s="674"/>
      <c r="D151" s="603"/>
      <c r="E151" s="603"/>
      <c r="F151" s="907"/>
      <c r="G151" s="674"/>
      <c r="H151" s="674"/>
      <c r="I151" s="674"/>
      <c r="J151" s="674"/>
      <c r="K151" s="674"/>
      <c r="L151" s="674"/>
      <c r="M151" s="674"/>
      <c r="N151" s="674"/>
      <c r="O151" s="674"/>
      <c r="P151" s="674"/>
    </row>
    <row r="152" spans="1:16" s="908" customFormat="1" x14ac:dyDescent="0.25">
      <c r="A152" s="674"/>
      <c r="B152" s="674"/>
      <c r="C152" s="674"/>
      <c r="D152" s="603"/>
      <c r="E152" s="603"/>
      <c r="F152" s="907"/>
      <c r="G152" s="674"/>
      <c r="H152" s="674"/>
      <c r="I152" s="674"/>
      <c r="J152" s="674"/>
      <c r="K152" s="674"/>
      <c r="L152" s="674"/>
      <c r="M152" s="674"/>
      <c r="N152" s="674"/>
      <c r="O152" s="674"/>
      <c r="P152" s="674"/>
    </row>
    <row r="153" spans="1:16" s="908" customFormat="1" x14ac:dyDescent="0.25">
      <c r="A153" s="674"/>
      <c r="B153" s="674"/>
      <c r="C153" s="674"/>
      <c r="D153" s="603"/>
      <c r="E153" s="603"/>
      <c r="F153" s="907"/>
      <c r="G153" s="674"/>
      <c r="H153" s="674"/>
      <c r="I153" s="674"/>
      <c r="J153" s="674"/>
      <c r="K153" s="674"/>
      <c r="L153" s="674"/>
      <c r="M153" s="674"/>
      <c r="N153" s="674"/>
      <c r="O153" s="674"/>
      <c r="P153" s="674"/>
    </row>
    <row r="154" spans="1:16" s="908" customFormat="1" x14ac:dyDescent="0.25">
      <c r="A154" s="674"/>
      <c r="B154" s="674"/>
      <c r="C154" s="674"/>
      <c r="D154" s="603"/>
      <c r="E154" s="603"/>
      <c r="F154" s="907"/>
      <c r="G154" s="674"/>
      <c r="H154" s="674"/>
      <c r="I154" s="674"/>
      <c r="J154" s="674"/>
      <c r="K154" s="674"/>
      <c r="L154" s="674"/>
      <c r="M154" s="674"/>
      <c r="N154" s="674"/>
      <c r="O154" s="674"/>
      <c r="P154" s="674"/>
    </row>
    <row r="155" spans="1:16" s="908" customFormat="1" x14ac:dyDescent="0.25">
      <c r="A155" s="674"/>
      <c r="B155" s="674"/>
      <c r="C155" s="674"/>
      <c r="D155" s="603"/>
      <c r="E155" s="603"/>
      <c r="F155" s="907"/>
      <c r="G155" s="674"/>
      <c r="H155" s="674"/>
      <c r="I155" s="674"/>
      <c r="J155" s="674"/>
      <c r="K155" s="674"/>
      <c r="L155" s="674"/>
      <c r="M155" s="674"/>
      <c r="N155" s="674"/>
      <c r="O155" s="674"/>
      <c r="P155" s="674"/>
    </row>
    <row r="156" spans="1:16" s="908" customFormat="1" x14ac:dyDescent="0.25">
      <c r="A156" s="674"/>
      <c r="B156" s="674"/>
      <c r="C156" s="674"/>
      <c r="D156" s="603"/>
      <c r="E156" s="603"/>
      <c r="F156" s="907"/>
      <c r="G156" s="674"/>
      <c r="H156" s="674"/>
      <c r="I156" s="674"/>
      <c r="J156" s="674"/>
      <c r="K156" s="674"/>
      <c r="L156" s="674"/>
      <c r="M156" s="674"/>
      <c r="N156" s="674"/>
      <c r="O156" s="674"/>
      <c r="P156" s="674"/>
    </row>
    <row r="157" spans="1:16" s="908" customFormat="1" x14ac:dyDescent="0.25">
      <c r="A157" s="674"/>
      <c r="B157" s="674"/>
      <c r="C157" s="674"/>
      <c r="D157" s="603"/>
      <c r="E157" s="603"/>
      <c r="F157" s="907"/>
      <c r="G157" s="674"/>
      <c r="H157" s="674"/>
      <c r="I157" s="674"/>
      <c r="J157" s="674"/>
      <c r="K157" s="674"/>
      <c r="L157" s="674"/>
      <c r="M157" s="674"/>
      <c r="N157" s="674"/>
      <c r="O157" s="674"/>
      <c r="P157" s="674"/>
    </row>
    <row r="158" spans="1:16" s="908" customFormat="1" x14ac:dyDescent="0.25">
      <c r="A158" s="674"/>
      <c r="B158" s="674"/>
      <c r="C158" s="674"/>
      <c r="D158" s="603"/>
      <c r="E158" s="603"/>
      <c r="F158" s="907"/>
      <c r="G158" s="674"/>
      <c r="H158" s="674"/>
      <c r="I158" s="674"/>
      <c r="J158" s="674"/>
      <c r="K158" s="674"/>
      <c r="L158" s="674"/>
      <c r="M158" s="674"/>
      <c r="N158" s="674"/>
      <c r="O158" s="674"/>
      <c r="P158" s="674"/>
    </row>
    <row r="159" spans="1:16" s="908" customFormat="1" x14ac:dyDescent="0.25">
      <c r="A159" s="674"/>
      <c r="B159" s="674"/>
      <c r="C159" s="674"/>
      <c r="D159" s="603"/>
      <c r="E159" s="603"/>
      <c r="F159" s="907"/>
      <c r="G159" s="674"/>
      <c r="H159" s="674"/>
      <c r="I159" s="674"/>
      <c r="J159" s="674"/>
      <c r="K159" s="674"/>
      <c r="L159" s="674"/>
      <c r="M159" s="674"/>
      <c r="N159" s="674"/>
      <c r="O159" s="674"/>
      <c r="P159" s="674"/>
    </row>
    <row r="160" spans="1:16" s="908" customFormat="1" x14ac:dyDescent="0.25">
      <c r="A160" s="674"/>
      <c r="B160" s="674"/>
      <c r="C160" s="674"/>
      <c r="D160" s="603"/>
      <c r="E160" s="603"/>
      <c r="F160" s="907"/>
      <c r="G160" s="674"/>
      <c r="H160" s="674"/>
      <c r="I160" s="674"/>
      <c r="J160" s="674"/>
      <c r="K160" s="674"/>
      <c r="L160" s="674"/>
      <c r="M160" s="674"/>
      <c r="N160" s="674"/>
      <c r="O160" s="674"/>
      <c r="P160" s="674"/>
    </row>
    <row r="161" spans="1:16" s="908" customFormat="1" x14ac:dyDescent="0.25">
      <c r="A161" s="674"/>
      <c r="B161" s="674"/>
      <c r="C161" s="674"/>
      <c r="D161" s="603"/>
      <c r="E161" s="603"/>
      <c r="F161" s="907"/>
      <c r="G161" s="674"/>
      <c r="H161" s="674"/>
      <c r="I161" s="674"/>
      <c r="J161" s="674"/>
      <c r="K161" s="674"/>
      <c r="L161" s="674"/>
      <c r="M161" s="674"/>
      <c r="N161" s="674"/>
      <c r="O161" s="674"/>
      <c r="P161" s="674"/>
    </row>
    <row r="162" spans="1:16" s="908" customFormat="1" x14ac:dyDescent="0.25">
      <c r="A162" s="674"/>
      <c r="B162" s="674"/>
      <c r="C162" s="674"/>
      <c r="D162" s="603"/>
      <c r="E162" s="603"/>
      <c r="F162" s="907"/>
      <c r="G162" s="674"/>
      <c r="H162" s="674"/>
      <c r="I162" s="674"/>
      <c r="J162" s="674"/>
      <c r="K162" s="674"/>
      <c r="L162" s="674"/>
      <c r="M162" s="674"/>
      <c r="N162" s="674"/>
      <c r="O162" s="674"/>
      <c r="P162" s="674"/>
    </row>
    <row r="163" spans="1:16" s="908" customFormat="1" x14ac:dyDescent="0.25">
      <c r="A163" s="674"/>
      <c r="B163" s="674"/>
      <c r="C163" s="674"/>
      <c r="D163" s="603"/>
      <c r="E163" s="603"/>
      <c r="F163" s="907"/>
      <c r="G163" s="674"/>
      <c r="H163" s="674"/>
      <c r="I163" s="674"/>
      <c r="J163" s="674"/>
      <c r="K163" s="674"/>
      <c r="L163" s="674"/>
      <c r="M163" s="674"/>
      <c r="N163" s="674"/>
      <c r="O163" s="674"/>
      <c r="P163" s="674"/>
    </row>
    <row r="164" spans="1:16" s="908" customFormat="1" x14ac:dyDescent="0.25">
      <c r="A164" s="674"/>
      <c r="B164" s="674"/>
      <c r="C164" s="674"/>
      <c r="D164" s="603"/>
      <c r="E164" s="603"/>
      <c r="F164" s="907"/>
      <c r="G164" s="674"/>
      <c r="H164" s="674"/>
      <c r="I164" s="674"/>
      <c r="J164" s="674"/>
      <c r="K164" s="674"/>
      <c r="L164" s="674"/>
      <c r="M164" s="674"/>
      <c r="N164" s="674"/>
      <c r="O164" s="674"/>
      <c r="P164" s="674"/>
    </row>
    <row r="165" spans="1:16" s="908" customFormat="1" x14ac:dyDescent="0.25">
      <c r="A165" s="674"/>
      <c r="B165" s="674"/>
      <c r="C165" s="674"/>
      <c r="D165" s="603"/>
      <c r="E165" s="603"/>
      <c r="F165" s="907"/>
      <c r="G165" s="674"/>
      <c r="H165" s="674"/>
      <c r="I165" s="674"/>
      <c r="J165" s="674"/>
      <c r="K165" s="674"/>
      <c r="L165" s="674"/>
      <c r="M165" s="674"/>
      <c r="N165" s="674"/>
      <c r="O165" s="674"/>
      <c r="P165" s="674"/>
    </row>
    <row r="166" spans="1:16" s="908" customFormat="1" x14ac:dyDescent="0.25">
      <c r="A166" s="674"/>
      <c r="B166" s="674"/>
      <c r="C166" s="674"/>
      <c r="D166" s="603"/>
      <c r="E166" s="603"/>
      <c r="F166" s="907"/>
      <c r="G166" s="674"/>
      <c r="H166" s="674"/>
      <c r="I166" s="674"/>
      <c r="J166" s="674"/>
      <c r="K166" s="674"/>
      <c r="L166" s="674"/>
      <c r="M166" s="674"/>
      <c r="N166" s="674"/>
      <c r="O166" s="674"/>
      <c r="P166" s="674"/>
    </row>
    <row r="167" spans="1:16" s="908" customFormat="1" x14ac:dyDescent="0.25">
      <c r="A167" s="674"/>
      <c r="B167" s="674"/>
      <c r="C167" s="674"/>
      <c r="D167" s="603"/>
      <c r="E167" s="603"/>
      <c r="F167" s="907"/>
      <c r="G167" s="674"/>
      <c r="H167" s="674"/>
      <c r="I167" s="674"/>
      <c r="J167" s="674"/>
      <c r="K167" s="674"/>
      <c r="L167" s="674"/>
      <c r="M167" s="674"/>
      <c r="N167" s="674"/>
      <c r="O167" s="674"/>
      <c r="P167" s="674"/>
    </row>
    <row r="168" spans="1:16" s="908" customFormat="1" x14ac:dyDescent="0.25">
      <c r="A168" s="674"/>
      <c r="B168" s="674"/>
      <c r="C168" s="674"/>
      <c r="D168" s="603"/>
      <c r="E168" s="603"/>
      <c r="F168" s="907"/>
      <c r="G168" s="674"/>
      <c r="H168" s="674"/>
      <c r="I168" s="674"/>
      <c r="J168" s="674"/>
      <c r="K168" s="674"/>
      <c r="L168" s="674"/>
      <c r="M168" s="674"/>
      <c r="N168" s="674"/>
      <c r="O168" s="674"/>
      <c r="P168" s="674"/>
    </row>
    <row r="169" spans="1:16" s="908" customFormat="1" x14ac:dyDescent="0.25">
      <c r="A169" s="674"/>
      <c r="B169" s="674"/>
      <c r="C169" s="674"/>
      <c r="D169" s="603"/>
      <c r="E169" s="603"/>
      <c r="F169" s="907"/>
      <c r="G169" s="674"/>
      <c r="H169" s="674"/>
      <c r="I169" s="674"/>
      <c r="J169" s="674"/>
      <c r="K169" s="674"/>
      <c r="L169" s="674"/>
      <c r="M169" s="674"/>
      <c r="N169" s="674"/>
      <c r="O169" s="674"/>
      <c r="P169" s="674"/>
    </row>
    <row r="170" spans="1:16" s="908" customFormat="1" x14ac:dyDescent="0.25">
      <c r="A170" s="674"/>
      <c r="B170" s="674"/>
      <c r="C170" s="674"/>
      <c r="D170" s="603"/>
      <c r="E170" s="603"/>
      <c r="F170" s="907"/>
      <c r="G170" s="674"/>
      <c r="H170" s="674"/>
      <c r="I170" s="674"/>
      <c r="J170" s="674"/>
      <c r="K170" s="674"/>
      <c r="L170" s="674"/>
      <c r="M170" s="674"/>
      <c r="N170" s="674"/>
      <c r="O170" s="674"/>
      <c r="P170" s="674"/>
    </row>
    <row r="171" spans="1:16" s="908" customFormat="1" x14ac:dyDescent="0.25">
      <c r="A171" s="674"/>
      <c r="B171" s="674"/>
      <c r="C171" s="674"/>
      <c r="D171" s="603"/>
      <c r="E171" s="603"/>
      <c r="F171" s="907"/>
      <c r="G171" s="674"/>
      <c r="H171" s="674"/>
      <c r="I171" s="674"/>
      <c r="J171" s="674"/>
      <c r="K171" s="674"/>
      <c r="L171" s="674"/>
      <c r="M171" s="674"/>
      <c r="N171" s="674"/>
      <c r="O171" s="674"/>
      <c r="P171" s="674"/>
    </row>
    <row r="172" spans="1:16" s="908" customFormat="1" x14ac:dyDescent="0.25">
      <c r="A172" s="674"/>
      <c r="B172" s="674"/>
      <c r="C172" s="674"/>
      <c r="D172" s="603"/>
      <c r="E172" s="603"/>
      <c r="F172" s="907"/>
      <c r="G172" s="674"/>
      <c r="H172" s="674"/>
      <c r="I172" s="674"/>
      <c r="J172" s="674"/>
      <c r="K172" s="674"/>
      <c r="L172" s="674"/>
      <c r="M172" s="674"/>
      <c r="N172" s="674"/>
      <c r="O172" s="674"/>
      <c r="P172" s="674"/>
    </row>
    <row r="173" spans="1:16" s="908" customFormat="1" x14ac:dyDescent="0.25">
      <c r="A173" s="674"/>
      <c r="B173" s="674"/>
      <c r="C173" s="674"/>
      <c r="D173" s="603"/>
      <c r="E173" s="603"/>
      <c r="F173" s="907"/>
      <c r="G173" s="674"/>
      <c r="H173" s="674"/>
      <c r="I173" s="674"/>
      <c r="J173" s="674"/>
      <c r="K173" s="674"/>
      <c r="L173" s="674"/>
      <c r="M173" s="674"/>
      <c r="N173" s="674"/>
      <c r="O173" s="674"/>
      <c r="P173" s="674"/>
    </row>
    <row r="174" spans="1:16" s="908" customFormat="1" x14ac:dyDescent="0.25">
      <c r="A174" s="674"/>
      <c r="B174" s="674"/>
      <c r="C174" s="674"/>
      <c r="D174" s="603"/>
      <c r="E174" s="603"/>
      <c r="F174" s="907"/>
      <c r="G174" s="674"/>
      <c r="H174" s="674"/>
      <c r="I174" s="674"/>
      <c r="J174" s="674"/>
      <c r="K174" s="674"/>
      <c r="L174" s="674"/>
      <c r="M174" s="674"/>
      <c r="N174" s="674"/>
      <c r="O174" s="674"/>
      <c r="P174" s="674"/>
    </row>
    <row r="175" spans="1:16" s="908" customFormat="1" x14ac:dyDescent="0.25">
      <c r="A175" s="674"/>
      <c r="B175" s="674"/>
      <c r="C175" s="674"/>
      <c r="D175" s="603"/>
      <c r="E175" s="603"/>
      <c r="F175" s="907"/>
      <c r="G175" s="674"/>
      <c r="H175" s="674"/>
      <c r="I175" s="674"/>
      <c r="J175" s="674"/>
      <c r="K175" s="674"/>
      <c r="L175" s="674"/>
      <c r="M175" s="674"/>
      <c r="N175" s="674"/>
      <c r="O175" s="674"/>
      <c r="P175" s="674"/>
    </row>
    <row r="176" spans="1:16" s="908" customFormat="1" x14ac:dyDescent="0.25">
      <c r="A176" s="674"/>
      <c r="B176" s="674"/>
      <c r="C176" s="674"/>
      <c r="D176" s="603"/>
      <c r="E176" s="603"/>
      <c r="F176" s="907"/>
      <c r="G176" s="674"/>
      <c r="H176" s="674"/>
      <c r="I176" s="674"/>
      <c r="J176" s="674"/>
      <c r="K176" s="674"/>
      <c r="L176" s="674"/>
      <c r="M176" s="674"/>
      <c r="N176" s="674"/>
      <c r="O176" s="674"/>
      <c r="P176" s="674"/>
    </row>
    <row r="177" spans="1:16" s="908" customFormat="1" x14ac:dyDescent="0.25">
      <c r="A177" s="674"/>
      <c r="B177" s="674"/>
      <c r="C177" s="674"/>
      <c r="D177" s="603"/>
      <c r="E177" s="603"/>
      <c r="F177" s="907"/>
      <c r="G177" s="674"/>
      <c r="H177" s="674"/>
      <c r="I177" s="674"/>
      <c r="J177" s="674"/>
      <c r="K177" s="674"/>
      <c r="L177" s="674"/>
      <c r="M177" s="674"/>
      <c r="N177" s="674"/>
      <c r="O177" s="674"/>
      <c r="P177" s="674"/>
    </row>
    <row r="178" spans="1:16" s="908" customFormat="1" x14ac:dyDescent="0.25">
      <c r="A178" s="674"/>
      <c r="B178" s="674"/>
      <c r="C178" s="674"/>
      <c r="D178" s="603"/>
      <c r="E178" s="603"/>
      <c r="F178" s="907"/>
      <c r="G178" s="674"/>
      <c r="H178" s="674"/>
      <c r="I178" s="674"/>
      <c r="J178" s="674"/>
      <c r="K178" s="674"/>
      <c r="L178" s="674"/>
      <c r="M178" s="674"/>
      <c r="N178" s="674"/>
      <c r="O178" s="674"/>
      <c r="P178" s="674"/>
    </row>
    <row r="179" spans="1:16" s="908" customFormat="1" x14ac:dyDescent="0.25">
      <c r="A179" s="674"/>
      <c r="B179" s="674"/>
      <c r="C179" s="674"/>
      <c r="D179" s="603"/>
      <c r="E179" s="603"/>
      <c r="F179" s="907"/>
      <c r="G179" s="674"/>
      <c r="H179" s="674"/>
      <c r="I179" s="674"/>
      <c r="J179" s="674"/>
      <c r="K179" s="674"/>
      <c r="L179" s="674"/>
      <c r="M179" s="674"/>
      <c r="N179" s="674"/>
      <c r="O179" s="674"/>
      <c r="P179" s="674"/>
    </row>
    <row r="180" spans="1:16" s="908" customFormat="1" x14ac:dyDescent="0.25">
      <c r="A180" s="674"/>
      <c r="B180" s="674"/>
      <c r="C180" s="674"/>
      <c r="D180" s="603"/>
      <c r="E180" s="603"/>
      <c r="F180" s="907"/>
      <c r="G180" s="674"/>
      <c r="H180" s="674"/>
      <c r="I180" s="674"/>
      <c r="J180" s="674"/>
      <c r="K180" s="674"/>
      <c r="L180" s="674"/>
      <c r="M180" s="674"/>
      <c r="N180" s="674"/>
      <c r="O180" s="674"/>
      <c r="P180" s="674"/>
    </row>
    <row r="181" spans="1:16" s="908" customFormat="1" x14ac:dyDescent="0.25">
      <c r="A181" s="674"/>
      <c r="B181" s="674"/>
      <c r="C181" s="674"/>
      <c r="D181" s="603"/>
      <c r="E181" s="603"/>
      <c r="F181" s="907"/>
      <c r="G181" s="674"/>
      <c r="H181" s="674"/>
      <c r="I181" s="674"/>
      <c r="J181" s="674"/>
      <c r="K181" s="674"/>
      <c r="L181" s="674"/>
      <c r="M181" s="674"/>
      <c r="N181" s="674"/>
      <c r="O181" s="674"/>
      <c r="P181" s="674"/>
    </row>
    <row r="182" spans="1:16" s="908" customFormat="1" x14ac:dyDescent="0.25">
      <c r="A182" s="674"/>
      <c r="B182" s="674"/>
      <c r="C182" s="674"/>
      <c r="D182" s="603"/>
      <c r="E182" s="603"/>
      <c r="F182" s="907"/>
      <c r="G182" s="674"/>
      <c r="H182" s="674"/>
      <c r="I182" s="674"/>
      <c r="J182" s="674"/>
      <c r="K182" s="674"/>
      <c r="L182" s="674"/>
      <c r="M182" s="674"/>
      <c r="N182" s="674"/>
      <c r="O182" s="674"/>
      <c r="P182" s="674"/>
    </row>
    <row r="183" spans="1:16" s="908" customFormat="1" x14ac:dyDescent="0.25">
      <c r="A183" s="674"/>
      <c r="B183" s="674"/>
      <c r="C183" s="674"/>
      <c r="D183" s="603"/>
      <c r="E183" s="603"/>
      <c r="F183" s="907"/>
      <c r="G183" s="674"/>
      <c r="H183" s="674"/>
      <c r="I183" s="674"/>
      <c r="J183" s="674"/>
      <c r="K183" s="674"/>
      <c r="L183" s="674"/>
      <c r="M183" s="674"/>
      <c r="N183" s="674"/>
      <c r="O183" s="674"/>
      <c r="P183" s="674"/>
    </row>
    <row r="184" spans="1:16" s="908" customFormat="1" x14ac:dyDescent="0.25">
      <c r="A184" s="674"/>
      <c r="B184" s="674"/>
      <c r="C184" s="674"/>
      <c r="D184" s="603"/>
      <c r="E184" s="603"/>
      <c r="F184" s="907"/>
      <c r="G184" s="674"/>
      <c r="H184" s="674"/>
      <c r="I184" s="674"/>
      <c r="J184" s="674"/>
      <c r="K184" s="674"/>
      <c r="L184" s="674"/>
      <c r="M184" s="674"/>
      <c r="N184" s="674"/>
      <c r="O184" s="674"/>
      <c r="P184" s="674"/>
    </row>
    <row r="185" spans="1:16" s="908" customFormat="1" x14ac:dyDescent="0.25">
      <c r="A185" s="674"/>
      <c r="B185" s="674"/>
      <c r="C185" s="674"/>
      <c r="D185" s="603"/>
      <c r="E185" s="603"/>
      <c r="F185" s="907"/>
      <c r="G185" s="674"/>
      <c r="H185" s="674"/>
      <c r="I185" s="674"/>
      <c r="J185" s="674"/>
      <c r="K185" s="674"/>
      <c r="L185" s="674"/>
      <c r="M185" s="674"/>
      <c r="N185" s="674"/>
      <c r="O185" s="674"/>
      <c r="P185" s="674"/>
    </row>
    <row r="186" spans="1:16" s="908" customFormat="1" x14ac:dyDescent="0.25">
      <c r="A186" s="674"/>
      <c r="B186" s="674"/>
      <c r="C186" s="674"/>
      <c r="D186" s="603"/>
      <c r="E186" s="603"/>
      <c r="F186" s="907"/>
      <c r="G186" s="674"/>
      <c r="H186" s="674"/>
      <c r="I186" s="674"/>
      <c r="J186" s="674"/>
      <c r="K186" s="674"/>
      <c r="L186" s="674"/>
      <c r="M186" s="674"/>
      <c r="N186" s="674"/>
      <c r="O186" s="674"/>
      <c r="P186" s="674"/>
    </row>
  </sheetData>
  <mergeCells count="8">
    <mergeCell ref="O8:Q8"/>
    <mergeCell ref="A1:I1"/>
    <mergeCell ref="A3:I3"/>
    <mergeCell ref="A4:I4"/>
    <mergeCell ref="A5:I5"/>
    <mergeCell ref="A6:I6"/>
    <mergeCell ref="B8:B9"/>
    <mergeCell ref="C8:I8"/>
  </mergeCells>
  <pageMargins left="0.27559055118110237" right="0.19685039370078741" top="0.78740157480314965" bottom="0.78740157480314965" header="0.35433070866141736" footer="0.35433070866141736"/>
  <pageSetup scale="54" orientation="portrait" copies="2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K59"/>
  <sheetViews>
    <sheetView showGridLines="0" zoomScale="90" zoomScaleNormal="90" workbookViewId="0"/>
  </sheetViews>
  <sheetFormatPr baseColWidth="10" defaultRowHeight="15" x14ac:dyDescent="0.25"/>
  <cols>
    <col min="1" max="1" width="2.7109375" style="738" customWidth="1"/>
    <col min="2" max="2" width="10" style="738" customWidth="1"/>
    <col min="3" max="3" width="11.42578125" style="738"/>
    <col min="4" max="4" width="51.42578125" style="738" customWidth="1"/>
    <col min="5" max="5" width="21.42578125" style="738" customWidth="1"/>
    <col min="6" max="6" width="20.5703125" style="738" customWidth="1"/>
    <col min="7" max="7" width="15.5703125" style="738" customWidth="1"/>
    <col min="8" max="8" width="14.140625" style="738" customWidth="1"/>
    <col min="9" max="9" width="14.42578125" style="738" customWidth="1"/>
    <col min="10" max="10" width="17.28515625" style="738" customWidth="1"/>
    <col min="11" max="16384" width="11.42578125" style="738"/>
  </cols>
  <sheetData>
    <row r="1" spans="1:11" x14ac:dyDescent="0.25">
      <c r="A1" s="724"/>
      <c r="B1" s="724"/>
      <c r="C1" s="724"/>
      <c r="D1" s="724"/>
      <c r="E1" s="724"/>
      <c r="F1" s="724"/>
      <c r="G1" s="724"/>
      <c r="H1" s="724"/>
      <c r="I1" s="724"/>
      <c r="J1" s="724"/>
      <c r="K1" s="724"/>
    </row>
    <row r="2" spans="1:11" ht="18" x14ac:dyDescent="0.25">
      <c r="A2" s="724"/>
      <c r="B2" s="1508" t="s">
        <v>148</v>
      </c>
      <c r="C2" s="1509"/>
      <c r="D2" s="1509"/>
      <c r="E2" s="1509"/>
      <c r="F2" s="1509"/>
      <c r="G2" s="1509"/>
      <c r="H2" s="1509"/>
      <c r="I2" s="1509"/>
      <c r="J2" s="1510"/>
      <c r="K2" s="724"/>
    </row>
    <row r="3" spans="1:11" x14ac:dyDescent="0.25">
      <c r="A3" s="724"/>
      <c r="B3" s="1511"/>
      <c r="C3" s="1512"/>
      <c r="D3" s="1512"/>
      <c r="E3" s="1512"/>
      <c r="F3" s="1512"/>
      <c r="G3" s="1512"/>
      <c r="H3" s="1512"/>
      <c r="I3" s="1512"/>
      <c r="J3" s="1513"/>
      <c r="K3" s="724"/>
    </row>
    <row r="4" spans="1:11" ht="24" customHeight="1" x14ac:dyDescent="0.3">
      <c r="A4" s="724"/>
      <c r="B4" s="1514" t="s">
        <v>520</v>
      </c>
      <c r="C4" s="1515"/>
      <c r="D4" s="1515"/>
      <c r="E4" s="1515"/>
      <c r="F4" s="1515"/>
      <c r="G4" s="1515"/>
      <c r="H4" s="1515"/>
      <c r="I4" s="1515"/>
      <c r="J4" s="1516"/>
      <c r="K4" s="724"/>
    </row>
    <row r="5" spans="1:11" ht="24" customHeight="1" x14ac:dyDescent="0.3">
      <c r="A5" s="724"/>
      <c r="B5" s="1514" t="s">
        <v>847</v>
      </c>
      <c r="C5" s="1515"/>
      <c r="D5" s="1515"/>
      <c r="E5" s="1515"/>
      <c r="F5" s="1515"/>
      <c r="G5" s="1515"/>
      <c r="H5" s="1515"/>
      <c r="I5" s="1515"/>
      <c r="J5" s="1516"/>
      <c r="K5" s="724"/>
    </row>
    <row r="6" spans="1:11" ht="32.25" customHeight="1" x14ac:dyDescent="0.25">
      <c r="A6" s="724"/>
      <c r="B6" s="860"/>
      <c r="C6" s="860"/>
      <c r="D6" s="860"/>
      <c r="E6" s="860"/>
      <c r="F6" s="860"/>
      <c r="G6" s="860"/>
      <c r="H6" s="860"/>
      <c r="I6" s="860"/>
      <c r="J6" s="860"/>
      <c r="K6" s="724"/>
    </row>
    <row r="7" spans="1:11" ht="23.25" customHeight="1" x14ac:dyDescent="0.25">
      <c r="A7" s="724"/>
      <c r="B7" s="1517" t="s">
        <v>38</v>
      </c>
      <c r="C7" s="1518"/>
      <c r="D7" s="1519"/>
      <c r="E7" s="1523" t="s">
        <v>499</v>
      </c>
      <c r="F7" s="1524"/>
      <c r="G7" s="1524"/>
      <c r="H7" s="1524"/>
      <c r="I7" s="1525"/>
      <c r="J7" s="1526" t="s">
        <v>498</v>
      </c>
      <c r="K7" s="724"/>
    </row>
    <row r="8" spans="1:11" ht="43.5" customHeight="1" x14ac:dyDescent="0.25">
      <c r="A8" s="724"/>
      <c r="B8" s="1520"/>
      <c r="C8" s="1521"/>
      <c r="D8" s="1522"/>
      <c r="E8" s="1072" t="s">
        <v>348</v>
      </c>
      <c r="F8" s="1090" t="s">
        <v>497</v>
      </c>
      <c r="G8" s="1073" t="s">
        <v>34</v>
      </c>
      <c r="H8" s="1073" t="s">
        <v>153</v>
      </c>
      <c r="I8" s="1074" t="s">
        <v>351</v>
      </c>
      <c r="J8" s="1527"/>
      <c r="K8" s="724"/>
    </row>
    <row r="9" spans="1:11" ht="23.25" customHeight="1" x14ac:dyDescent="0.25">
      <c r="A9" s="724"/>
      <c r="B9" s="1503" t="s">
        <v>496</v>
      </c>
      <c r="C9" s="1504"/>
      <c r="D9" s="1505"/>
      <c r="E9" s="570">
        <v>105660778</v>
      </c>
      <c r="F9" s="570">
        <v>-4979973</v>
      </c>
      <c r="G9" s="570">
        <v>100680805</v>
      </c>
      <c r="H9" s="570">
        <v>65555533</v>
      </c>
      <c r="I9" s="570">
        <v>65542023</v>
      </c>
      <c r="J9" s="570">
        <v>35125272</v>
      </c>
      <c r="K9" s="724"/>
    </row>
    <row r="10" spans="1:11" ht="34.5" customHeight="1" x14ac:dyDescent="0.25">
      <c r="A10" s="724"/>
      <c r="B10" s="1075"/>
      <c r="C10" s="1501" t="s">
        <v>495</v>
      </c>
      <c r="D10" s="1502"/>
      <c r="E10" s="1076">
        <v>0</v>
      </c>
      <c r="F10" s="1076">
        <v>0</v>
      </c>
      <c r="G10" s="1076">
        <v>0</v>
      </c>
      <c r="H10" s="1076">
        <v>0</v>
      </c>
      <c r="I10" s="1076">
        <v>0</v>
      </c>
      <c r="J10" s="1076">
        <v>0</v>
      </c>
      <c r="K10" s="724"/>
    </row>
    <row r="11" spans="1:11" ht="23.25" customHeight="1" x14ac:dyDescent="0.25">
      <c r="A11" s="724"/>
      <c r="B11" s="1075"/>
      <c r="C11" s="1301"/>
      <c r="D11" s="1302" t="s">
        <v>494</v>
      </c>
      <c r="E11" s="1077">
        <v>0</v>
      </c>
      <c r="F11" s="1077">
        <v>0</v>
      </c>
      <c r="G11" s="1078">
        <v>0</v>
      </c>
      <c r="H11" s="1077">
        <v>0</v>
      </c>
      <c r="I11" s="1077">
        <v>0</v>
      </c>
      <c r="J11" s="1078">
        <v>0</v>
      </c>
      <c r="K11" s="724"/>
    </row>
    <row r="12" spans="1:11" ht="23.25" customHeight="1" x14ac:dyDescent="0.25">
      <c r="A12" s="724"/>
      <c r="B12" s="1075"/>
      <c r="C12" s="1301"/>
      <c r="D12" s="1302" t="s">
        <v>414</v>
      </c>
      <c r="E12" s="1077">
        <v>0</v>
      </c>
      <c r="F12" s="1077">
        <v>0</v>
      </c>
      <c r="G12" s="1078">
        <v>0</v>
      </c>
      <c r="H12" s="1077">
        <v>0</v>
      </c>
      <c r="I12" s="1077">
        <v>0</v>
      </c>
      <c r="J12" s="1078">
        <v>0</v>
      </c>
      <c r="K12" s="724"/>
    </row>
    <row r="13" spans="1:11" ht="23.25" customHeight="1" x14ac:dyDescent="0.25">
      <c r="A13" s="724"/>
      <c r="B13" s="1075"/>
      <c r="C13" s="1501" t="s">
        <v>493</v>
      </c>
      <c r="D13" s="1502"/>
      <c r="E13" s="1076">
        <v>105660778</v>
      </c>
      <c r="F13" s="1076">
        <v>-4979973</v>
      </c>
      <c r="G13" s="1076">
        <v>100680805</v>
      </c>
      <c r="H13" s="1076">
        <v>65555533</v>
      </c>
      <c r="I13" s="1076">
        <v>65542023</v>
      </c>
      <c r="J13" s="1076">
        <v>35125272</v>
      </c>
      <c r="K13" s="724"/>
    </row>
    <row r="14" spans="1:11" ht="23.25" customHeight="1" x14ac:dyDescent="0.25">
      <c r="A14" s="724"/>
      <c r="B14" s="1075"/>
      <c r="C14" s="1301"/>
      <c r="D14" s="1302" t="s">
        <v>406</v>
      </c>
      <c r="E14" s="1077">
        <v>105660778</v>
      </c>
      <c r="F14" s="1079">
        <v>-4979973</v>
      </c>
      <c r="G14" s="1078">
        <v>100680805</v>
      </c>
      <c r="H14" s="1079">
        <v>65555533</v>
      </c>
      <c r="I14" s="1079">
        <v>65542023</v>
      </c>
      <c r="J14" s="1078">
        <v>35125272</v>
      </c>
      <c r="K14" s="724"/>
    </row>
    <row r="15" spans="1:11" ht="23.25" customHeight="1" x14ac:dyDescent="0.25">
      <c r="A15" s="724"/>
      <c r="B15" s="1075"/>
      <c r="C15" s="1301"/>
      <c r="D15" s="1302" t="s">
        <v>492</v>
      </c>
      <c r="E15" s="1077">
        <v>0</v>
      </c>
      <c r="F15" s="1077">
        <v>0</v>
      </c>
      <c r="G15" s="1080">
        <v>0</v>
      </c>
      <c r="H15" s="1077">
        <v>0</v>
      </c>
      <c r="I15" s="1077">
        <v>0</v>
      </c>
      <c r="J15" s="1080">
        <v>0</v>
      </c>
      <c r="K15" s="724"/>
    </row>
    <row r="16" spans="1:11" ht="33" customHeight="1" x14ac:dyDescent="0.25">
      <c r="A16" s="724"/>
      <c r="B16" s="1075"/>
      <c r="C16" s="1301"/>
      <c r="D16" s="1302" t="s">
        <v>491</v>
      </c>
      <c r="E16" s="1077">
        <v>0</v>
      </c>
      <c r="F16" s="1077">
        <v>0</v>
      </c>
      <c r="G16" s="1080">
        <v>0</v>
      </c>
      <c r="H16" s="1077">
        <v>0</v>
      </c>
      <c r="I16" s="1077">
        <v>0</v>
      </c>
      <c r="J16" s="1080">
        <v>0</v>
      </c>
      <c r="K16" s="724"/>
    </row>
    <row r="17" spans="1:11" ht="23.25" customHeight="1" x14ac:dyDescent="0.25">
      <c r="A17" s="724"/>
      <c r="B17" s="1075"/>
      <c r="C17" s="1301"/>
      <c r="D17" s="1302" t="s">
        <v>490</v>
      </c>
      <c r="E17" s="1077">
        <v>0</v>
      </c>
      <c r="F17" s="1077">
        <v>0</v>
      </c>
      <c r="G17" s="1080">
        <v>0</v>
      </c>
      <c r="H17" s="1077">
        <v>0</v>
      </c>
      <c r="I17" s="1077">
        <v>0</v>
      </c>
      <c r="J17" s="1080">
        <v>0</v>
      </c>
      <c r="K17" s="724"/>
    </row>
    <row r="18" spans="1:11" ht="23.25" customHeight="1" x14ac:dyDescent="0.25">
      <c r="A18" s="724"/>
      <c r="B18" s="1075"/>
      <c r="C18" s="1301"/>
      <c r="D18" s="1302" t="s">
        <v>489</v>
      </c>
      <c r="E18" s="1077">
        <v>0</v>
      </c>
      <c r="F18" s="1077">
        <v>0</v>
      </c>
      <c r="G18" s="1080">
        <v>0</v>
      </c>
      <c r="H18" s="1077">
        <v>0</v>
      </c>
      <c r="I18" s="1077">
        <v>0</v>
      </c>
      <c r="J18" s="1080">
        <v>0</v>
      </c>
      <c r="K18" s="724"/>
    </row>
    <row r="19" spans="1:11" ht="23.25" customHeight="1" x14ac:dyDescent="0.25">
      <c r="A19" s="724"/>
      <c r="B19" s="1075"/>
      <c r="C19" s="1301"/>
      <c r="D19" s="1302" t="s">
        <v>488</v>
      </c>
      <c r="E19" s="1077">
        <v>0</v>
      </c>
      <c r="F19" s="1077">
        <v>0</v>
      </c>
      <c r="G19" s="1080">
        <v>0</v>
      </c>
      <c r="H19" s="1077">
        <v>0</v>
      </c>
      <c r="I19" s="1077">
        <v>0</v>
      </c>
      <c r="J19" s="1080">
        <v>0</v>
      </c>
      <c r="K19" s="724"/>
    </row>
    <row r="20" spans="1:11" ht="23.25" customHeight="1" x14ac:dyDescent="0.25">
      <c r="A20" s="724"/>
      <c r="B20" s="1075"/>
      <c r="C20" s="1301"/>
      <c r="D20" s="1302" t="s">
        <v>487</v>
      </c>
      <c r="E20" s="1077">
        <v>0</v>
      </c>
      <c r="F20" s="1077">
        <v>0</v>
      </c>
      <c r="G20" s="1080">
        <v>0</v>
      </c>
      <c r="H20" s="1077">
        <v>0</v>
      </c>
      <c r="I20" s="1077">
        <v>0</v>
      </c>
      <c r="J20" s="1080">
        <v>0</v>
      </c>
      <c r="K20" s="724"/>
    </row>
    <row r="21" spans="1:11" ht="23.25" customHeight="1" x14ac:dyDescent="0.25">
      <c r="A21" s="724"/>
      <c r="B21" s="1075"/>
      <c r="C21" s="1301"/>
      <c r="D21" s="1302" t="s">
        <v>486</v>
      </c>
      <c r="E21" s="1077">
        <v>0</v>
      </c>
      <c r="F21" s="1077">
        <v>0</v>
      </c>
      <c r="G21" s="1080">
        <v>0</v>
      </c>
      <c r="H21" s="1077">
        <v>0</v>
      </c>
      <c r="I21" s="1077">
        <v>0</v>
      </c>
      <c r="J21" s="1080">
        <v>0</v>
      </c>
      <c r="K21" s="724"/>
    </row>
    <row r="22" spans="1:11" ht="23.25" customHeight="1" x14ac:dyDescent="0.25">
      <c r="A22" s="724"/>
      <c r="B22" s="1075"/>
      <c r="C22" s="1501" t="s">
        <v>485</v>
      </c>
      <c r="D22" s="1502"/>
      <c r="E22" s="1081">
        <v>0</v>
      </c>
      <c r="F22" s="1081">
        <v>0</v>
      </c>
      <c r="G22" s="1081">
        <v>0</v>
      </c>
      <c r="H22" s="1081">
        <v>0</v>
      </c>
      <c r="I22" s="1081">
        <v>0</v>
      </c>
      <c r="J22" s="1081">
        <v>0</v>
      </c>
      <c r="K22" s="724"/>
    </row>
    <row r="23" spans="1:11" ht="30.75" customHeight="1" x14ac:dyDescent="0.25">
      <c r="A23" s="724"/>
      <c r="B23" s="1075"/>
      <c r="C23" s="1301"/>
      <c r="D23" s="1302" t="s">
        <v>484</v>
      </c>
      <c r="E23" s="1077">
        <v>0</v>
      </c>
      <c r="F23" s="1077">
        <v>0</v>
      </c>
      <c r="G23" s="1080">
        <v>0</v>
      </c>
      <c r="H23" s="1077">
        <v>0</v>
      </c>
      <c r="I23" s="1077">
        <v>0</v>
      </c>
      <c r="J23" s="1080">
        <v>0</v>
      </c>
      <c r="K23" s="724"/>
    </row>
    <row r="24" spans="1:11" ht="30.75" customHeight="1" x14ac:dyDescent="0.25">
      <c r="A24" s="724"/>
      <c r="B24" s="1075"/>
      <c r="C24" s="1301"/>
      <c r="D24" s="1302" t="s">
        <v>483</v>
      </c>
      <c r="E24" s="1077">
        <v>0</v>
      </c>
      <c r="F24" s="1077">
        <v>0</v>
      </c>
      <c r="G24" s="1080">
        <v>0</v>
      </c>
      <c r="H24" s="1077">
        <v>0</v>
      </c>
      <c r="I24" s="1077">
        <v>0</v>
      </c>
      <c r="J24" s="1080">
        <v>0</v>
      </c>
      <c r="K24" s="724"/>
    </row>
    <row r="25" spans="1:11" ht="23.25" customHeight="1" x14ac:dyDescent="0.25">
      <c r="A25" s="724"/>
      <c r="B25" s="1075"/>
      <c r="C25" s="1301"/>
      <c r="D25" s="1302" t="s">
        <v>482</v>
      </c>
      <c r="E25" s="1077">
        <v>0</v>
      </c>
      <c r="F25" s="1077">
        <v>0</v>
      </c>
      <c r="G25" s="1080">
        <v>0</v>
      </c>
      <c r="H25" s="1077">
        <v>0</v>
      </c>
      <c r="I25" s="1077">
        <v>0</v>
      </c>
      <c r="J25" s="1080">
        <v>0</v>
      </c>
      <c r="K25" s="724"/>
    </row>
    <row r="26" spans="1:11" ht="23.25" customHeight="1" x14ac:dyDescent="0.25">
      <c r="A26" s="724"/>
      <c r="B26" s="1075"/>
      <c r="C26" s="1501" t="s">
        <v>481</v>
      </c>
      <c r="D26" s="1502"/>
      <c r="E26" s="1081">
        <v>0</v>
      </c>
      <c r="F26" s="1081">
        <v>0</v>
      </c>
      <c r="G26" s="1081">
        <v>0</v>
      </c>
      <c r="H26" s="1081">
        <v>0</v>
      </c>
      <c r="I26" s="1081">
        <v>0</v>
      </c>
      <c r="J26" s="1081">
        <v>0</v>
      </c>
      <c r="K26" s="724"/>
    </row>
    <row r="27" spans="1:11" ht="23.25" customHeight="1" x14ac:dyDescent="0.25">
      <c r="A27" s="724"/>
      <c r="B27" s="1075"/>
      <c r="C27" s="1301"/>
      <c r="D27" s="1302" t="s">
        <v>480</v>
      </c>
      <c r="E27" s="1077">
        <v>0</v>
      </c>
      <c r="F27" s="1077">
        <v>0</v>
      </c>
      <c r="G27" s="1080">
        <v>0</v>
      </c>
      <c r="H27" s="1077">
        <v>0</v>
      </c>
      <c r="I27" s="1077">
        <v>0</v>
      </c>
      <c r="J27" s="1080">
        <v>0</v>
      </c>
      <c r="K27" s="724"/>
    </row>
    <row r="28" spans="1:11" ht="23.25" customHeight="1" x14ac:dyDescent="0.25">
      <c r="A28" s="724"/>
      <c r="B28" s="1075"/>
      <c r="C28" s="1301"/>
      <c r="D28" s="1302" t="s">
        <v>479</v>
      </c>
      <c r="E28" s="1077">
        <v>0</v>
      </c>
      <c r="F28" s="1077">
        <v>0</v>
      </c>
      <c r="G28" s="1080">
        <v>0</v>
      </c>
      <c r="H28" s="1077">
        <v>0</v>
      </c>
      <c r="I28" s="1077">
        <v>0</v>
      </c>
      <c r="J28" s="1080">
        <v>0</v>
      </c>
      <c r="K28" s="724"/>
    </row>
    <row r="29" spans="1:11" ht="23.25" customHeight="1" x14ac:dyDescent="0.25">
      <c r="A29" s="724"/>
      <c r="B29" s="1075"/>
      <c r="C29" s="1501" t="s">
        <v>478</v>
      </c>
      <c r="D29" s="1502"/>
      <c r="E29" s="1081">
        <v>0</v>
      </c>
      <c r="F29" s="1081">
        <v>0</v>
      </c>
      <c r="G29" s="1081">
        <v>0</v>
      </c>
      <c r="H29" s="1081">
        <v>0</v>
      </c>
      <c r="I29" s="1081">
        <v>0</v>
      </c>
      <c r="J29" s="1081">
        <v>0</v>
      </c>
      <c r="K29" s="724"/>
    </row>
    <row r="30" spans="1:11" ht="23.25" customHeight="1" x14ac:dyDescent="0.25">
      <c r="A30" s="724"/>
      <c r="B30" s="1075"/>
      <c r="C30" s="1301"/>
      <c r="D30" s="1302" t="s">
        <v>477</v>
      </c>
      <c r="E30" s="1077">
        <v>0</v>
      </c>
      <c r="F30" s="1077">
        <v>0</v>
      </c>
      <c r="G30" s="1080">
        <v>0</v>
      </c>
      <c r="H30" s="1077">
        <v>0</v>
      </c>
      <c r="I30" s="1077">
        <v>0</v>
      </c>
      <c r="J30" s="1080">
        <v>0</v>
      </c>
      <c r="K30" s="724"/>
    </row>
    <row r="31" spans="1:11" ht="23.25" customHeight="1" x14ac:dyDescent="0.25">
      <c r="A31" s="724"/>
      <c r="B31" s="1075"/>
      <c r="C31" s="1301"/>
      <c r="D31" s="1302" t="s">
        <v>476</v>
      </c>
      <c r="E31" s="1077">
        <v>0</v>
      </c>
      <c r="F31" s="1077">
        <v>0</v>
      </c>
      <c r="G31" s="1080">
        <v>0</v>
      </c>
      <c r="H31" s="1077">
        <v>0</v>
      </c>
      <c r="I31" s="1077">
        <v>0</v>
      </c>
      <c r="J31" s="1080">
        <v>0</v>
      </c>
      <c r="K31" s="724"/>
    </row>
    <row r="32" spans="1:11" ht="23.25" customHeight="1" x14ac:dyDescent="0.25">
      <c r="A32" s="724"/>
      <c r="B32" s="1075"/>
      <c r="C32" s="1301"/>
      <c r="D32" s="1302" t="s">
        <v>475</v>
      </c>
      <c r="E32" s="1077">
        <v>0</v>
      </c>
      <c r="F32" s="1077">
        <v>0</v>
      </c>
      <c r="G32" s="1080">
        <v>0</v>
      </c>
      <c r="H32" s="1077">
        <v>0</v>
      </c>
      <c r="I32" s="1077">
        <v>0</v>
      </c>
      <c r="J32" s="1080">
        <v>0</v>
      </c>
      <c r="K32" s="724"/>
    </row>
    <row r="33" spans="1:11" ht="23.25" customHeight="1" x14ac:dyDescent="0.25">
      <c r="A33" s="724"/>
      <c r="B33" s="1075"/>
      <c r="C33" s="1301"/>
      <c r="D33" s="1302" t="s">
        <v>474</v>
      </c>
      <c r="E33" s="1077">
        <v>0</v>
      </c>
      <c r="F33" s="1077">
        <v>0</v>
      </c>
      <c r="G33" s="1080">
        <v>0</v>
      </c>
      <c r="H33" s="1077">
        <v>0</v>
      </c>
      <c r="I33" s="1077">
        <v>0</v>
      </c>
      <c r="J33" s="1080">
        <v>0</v>
      </c>
      <c r="K33" s="724"/>
    </row>
    <row r="34" spans="1:11" ht="23.25" customHeight="1" x14ac:dyDescent="0.25">
      <c r="A34" s="724"/>
      <c r="B34" s="1075"/>
      <c r="C34" s="1501" t="s">
        <v>473</v>
      </c>
      <c r="D34" s="1502"/>
      <c r="E34" s="1081">
        <v>0</v>
      </c>
      <c r="F34" s="1081">
        <v>0</v>
      </c>
      <c r="G34" s="1081">
        <v>0</v>
      </c>
      <c r="H34" s="1081">
        <v>0</v>
      </c>
      <c r="I34" s="1081">
        <v>0</v>
      </c>
      <c r="J34" s="1081">
        <v>0</v>
      </c>
      <c r="K34" s="724"/>
    </row>
    <row r="35" spans="1:11" ht="23.25" customHeight="1" x14ac:dyDescent="0.25">
      <c r="A35" s="724"/>
      <c r="B35" s="1075"/>
      <c r="C35" s="1301"/>
      <c r="D35" s="1302" t="s">
        <v>472</v>
      </c>
      <c r="E35" s="1077">
        <v>0</v>
      </c>
      <c r="F35" s="1077">
        <v>0</v>
      </c>
      <c r="G35" s="1080">
        <v>0</v>
      </c>
      <c r="H35" s="1077">
        <v>0</v>
      </c>
      <c r="I35" s="1077">
        <v>0</v>
      </c>
      <c r="J35" s="1080">
        <v>0</v>
      </c>
      <c r="K35" s="724"/>
    </row>
    <row r="36" spans="1:11" ht="23.25" customHeight="1" x14ac:dyDescent="0.25">
      <c r="A36" s="724"/>
      <c r="B36" s="1503" t="s">
        <v>471</v>
      </c>
      <c r="C36" s="1504"/>
      <c r="D36" s="1505"/>
      <c r="E36" s="1077">
        <v>0</v>
      </c>
      <c r="F36" s="1077">
        <v>0</v>
      </c>
      <c r="G36" s="1080">
        <v>0</v>
      </c>
      <c r="H36" s="1077">
        <v>0</v>
      </c>
      <c r="I36" s="1077">
        <v>0</v>
      </c>
      <c r="J36" s="1080">
        <v>0</v>
      </c>
      <c r="K36" s="724"/>
    </row>
    <row r="37" spans="1:11" ht="30.75" customHeight="1" x14ac:dyDescent="0.25">
      <c r="A37" s="724"/>
      <c r="B37" s="1503" t="s">
        <v>470</v>
      </c>
      <c r="C37" s="1504"/>
      <c r="D37" s="1505"/>
      <c r="E37" s="1077">
        <v>0</v>
      </c>
      <c r="F37" s="1077">
        <v>0</v>
      </c>
      <c r="G37" s="1080">
        <v>0</v>
      </c>
      <c r="H37" s="1077">
        <v>0</v>
      </c>
      <c r="I37" s="1077">
        <v>0</v>
      </c>
      <c r="J37" s="1080">
        <v>0</v>
      </c>
      <c r="K37" s="724"/>
    </row>
    <row r="38" spans="1:11" ht="23.25" customHeight="1" x14ac:dyDescent="0.25">
      <c r="A38" s="724"/>
      <c r="B38" s="1503" t="s">
        <v>469</v>
      </c>
      <c r="C38" s="1504"/>
      <c r="D38" s="1505"/>
      <c r="E38" s="1077">
        <v>0</v>
      </c>
      <c r="F38" s="1077">
        <v>0</v>
      </c>
      <c r="G38" s="1080">
        <v>0</v>
      </c>
      <c r="H38" s="1077">
        <v>0</v>
      </c>
      <c r="I38" s="1077">
        <v>0</v>
      </c>
      <c r="J38" s="1080">
        <v>0</v>
      </c>
      <c r="K38" s="724"/>
    </row>
    <row r="39" spans="1:11" ht="23.25" customHeight="1" x14ac:dyDescent="0.25">
      <c r="A39" s="724"/>
      <c r="B39" s="1082"/>
      <c r="C39" s="1083"/>
      <c r="D39" s="1084"/>
      <c r="E39" s="1085"/>
      <c r="F39" s="1086"/>
      <c r="G39" s="1086"/>
      <c r="H39" s="1086"/>
      <c r="I39" s="1086"/>
      <c r="J39" s="1086"/>
      <c r="K39" s="724"/>
    </row>
    <row r="40" spans="1:11" ht="23.25" customHeight="1" x14ac:dyDescent="0.25">
      <c r="A40" s="724"/>
      <c r="B40" s="1087"/>
      <c r="C40" s="1506" t="s">
        <v>468</v>
      </c>
      <c r="D40" s="1507"/>
      <c r="E40" s="1088">
        <v>105660778</v>
      </c>
      <c r="F40" s="1089">
        <v>-4979973</v>
      </c>
      <c r="G40" s="1088">
        <v>100680805</v>
      </c>
      <c r="H40" s="1088">
        <v>65555533</v>
      </c>
      <c r="I40" s="1088">
        <v>65542023</v>
      </c>
      <c r="J40" s="1088">
        <v>35125272</v>
      </c>
      <c r="K40" s="724"/>
    </row>
    <row r="42" spans="1:11" x14ac:dyDescent="0.25">
      <c r="A42" s="724"/>
      <c r="B42" s="724"/>
      <c r="C42" s="724"/>
      <c r="D42" s="724"/>
      <c r="E42" s="888"/>
      <c r="F42" s="888"/>
      <c r="G42" s="888"/>
      <c r="H42" s="888"/>
      <c r="I42" s="888"/>
      <c r="J42" s="888"/>
      <c r="K42" s="888"/>
    </row>
    <row r="43" spans="1:11" x14ac:dyDescent="0.25">
      <c r="A43" s="724"/>
      <c r="B43" s="724"/>
      <c r="C43" s="724"/>
      <c r="D43" s="724"/>
      <c r="E43" s="888"/>
      <c r="F43" s="888"/>
      <c r="G43" s="888"/>
      <c r="H43" s="888"/>
      <c r="I43" s="888"/>
      <c r="J43" s="888"/>
      <c r="K43" s="888"/>
    </row>
    <row r="44" spans="1:11" x14ac:dyDescent="0.25">
      <c r="A44" s="724"/>
      <c r="B44" s="724"/>
      <c r="C44" s="724"/>
      <c r="D44" s="724"/>
      <c r="E44" s="888"/>
      <c r="F44" s="888"/>
      <c r="G44" s="888"/>
      <c r="H44" s="888"/>
      <c r="I44" s="888"/>
      <c r="J44" s="888"/>
      <c r="K44" s="888"/>
    </row>
    <row r="45" spans="1:11" x14ac:dyDescent="0.25">
      <c r="A45" s="724"/>
      <c r="B45" s="724"/>
      <c r="C45" s="724"/>
      <c r="D45" s="724"/>
      <c r="E45" s="888"/>
      <c r="F45" s="888"/>
      <c r="G45" s="888"/>
      <c r="H45" s="888"/>
      <c r="I45" s="888"/>
      <c r="J45" s="888"/>
      <c r="K45" s="888"/>
    </row>
    <row r="46" spans="1:11" x14ac:dyDescent="0.25">
      <c r="A46" s="724"/>
      <c r="B46" s="724"/>
      <c r="C46" s="724"/>
      <c r="D46" s="724"/>
      <c r="E46" s="888"/>
      <c r="F46" s="888"/>
      <c r="G46" s="888"/>
      <c r="H46" s="888"/>
      <c r="I46" s="888"/>
      <c r="J46" s="888"/>
      <c r="K46" s="888"/>
    </row>
    <row r="47" spans="1:11" x14ac:dyDescent="0.25">
      <c r="A47" s="724"/>
      <c r="B47" s="724"/>
      <c r="C47" s="724"/>
      <c r="D47" s="724"/>
      <c r="E47" s="888"/>
      <c r="F47" s="888"/>
      <c r="G47" s="888"/>
      <c r="H47" s="888"/>
      <c r="I47" s="888"/>
      <c r="J47" s="888"/>
      <c r="K47" s="888"/>
    </row>
    <row r="59" spans="1:11" x14ac:dyDescent="0.25">
      <c r="A59" s="724"/>
      <c r="B59" s="724"/>
      <c r="C59" s="724"/>
      <c r="D59" s="724"/>
      <c r="E59" s="888"/>
      <c r="F59" s="888"/>
      <c r="G59" s="888"/>
      <c r="H59" s="888"/>
      <c r="I59" s="888"/>
      <c r="J59" s="888"/>
      <c r="K59" s="888"/>
    </row>
  </sheetData>
  <mergeCells count="18">
    <mergeCell ref="C29:D29"/>
    <mergeCell ref="B2:J2"/>
    <mergeCell ref="B3:J3"/>
    <mergeCell ref="B4:J4"/>
    <mergeCell ref="B5:J5"/>
    <mergeCell ref="B7:D8"/>
    <mergeCell ref="E7:I7"/>
    <mergeCell ref="J7:J8"/>
    <mergeCell ref="B9:D9"/>
    <mergeCell ref="C10:D10"/>
    <mergeCell ref="C13:D13"/>
    <mergeCell ref="C22:D22"/>
    <mergeCell ref="C26:D26"/>
    <mergeCell ref="C34:D34"/>
    <mergeCell ref="B36:D36"/>
    <mergeCell ref="B37:D37"/>
    <mergeCell ref="B38:D38"/>
    <mergeCell ref="C40:D40"/>
  </mergeCells>
  <pageMargins left="0.27559055118110237" right="0.31496062992125984" top="0.82677165354330717" bottom="0.51181102362204722" header="0.31496062992125984" footer="0.31496062992125984"/>
  <pageSetup scale="56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:L50"/>
  <sheetViews>
    <sheetView showGridLines="0" zoomScale="70" zoomScaleNormal="70" zoomScaleSheetLayoutView="100" workbookViewId="0">
      <selection sqref="A1:F1"/>
    </sheetView>
  </sheetViews>
  <sheetFormatPr baseColWidth="10" defaultRowHeight="15" x14ac:dyDescent="0.25"/>
  <cols>
    <col min="1" max="1" width="3.7109375" style="753" customWidth="1"/>
    <col min="2" max="2" width="5" style="753" customWidth="1"/>
    <col min="3" max="3" width="11.5703125" style="753" customWidth="1"/>
    <col min="4" max="4" width="79.140625" style="753" customWidth="1"/>
    <col min="5" max="5" width="21" style="754" customWidth="1"/>
    <col min="6" max="6" width="13.42578125" style="754" customWidth="1"/>
    <col min="7" max="7" width="6.5703125" style="883" customWidth="1"/>
    <col min="8" max="8" width="17.7109375" style="753" customWidth="1"/>
    <col min="9" max="9" width="12.5703125" style="753" bestFit="1" customWidth="1"/>
    <col min="10" max="10" width="15.5703125" style="753" customWidth="1"/>
    <col min="11" max="259" width="11.42578125" style="753"/>
    <col min="260" max="260" width="11.5703125" style="753" customWidth="1"/>
    <col min="261" max="261" width="54.7109375" style="753" customWidth="1"/>
    <col min="262" max="263" width="12.7109375" style="753" customWidth="1"/>
    <col min="264" max="515" width="11.42578125" style="753"/>
    <col min="516" max="516" width="11.5703125" style="753" customWidth="1"/>
    <col min="517" max="517" width="54.7109375" style="753" customWidth="1"/>
    <col min="518" max="519" width="12.7109375" style="753" customWidth="1"/>
    <col min="520" max="771" width="11.42578125" style="753"/>
    <col min="772" max="772" width="11.5703125" style="753" customWidth="1"/>
    <col min="773" max="773" width="54.7109375" style="753" customWidth="1"/>
    <col min="774" max="775" width="12.7109375" style="753" customWidth="1"/>
    <col min="776" max="1027" width="11.42578125" style="753"/>
    <col min="1028" max="1028" width="11.5703125" style="753" customWidth="1"/>
    <col min="1029" max="1029" width="54.7109375" style="753" customWidth="1"/>
    <col min="1030" max="1031" width="12.7109375" style="753" customWidth="1"/>
    <col min="1032" max="1283" width="11.42578125" style="753"/>
    <col min="1284" max="1284" width="11.5703125" style="753" customWidth="1"/>
    <col min="1285" max="1285" width="54.7109375" style="753" customWidth="1"/>
    <col min="1286" max="1287" width="12.7109375" style="753" customWidth="1"/>
    <col min="1288" max="1539" width="11.42578125" style="753"/>
    <col min="1540" max="1540" width="11.5703125" style="753" customWidth="1"/>
    <col min="1541" max="1541" width="54.7109375" style="753" customWidth="1"/>
    <col min="1542" max="1543" width="12.7109375" style="753" customWidth="1"/>
    <col min="1544" max="1795" width="11.42578125" style="753"/>
    <col min="1796" max="1796" width="11.5703125" style="753" customWidth="1"/>
    <col min="1797" max="1797" width="54.7109375" style="753" customWidth="1"/>
    <col min="1798" max="1799" width="12.7109375" style="753" customWidth="1"/>
    <col min="1800" max="2051" width="11.42578125" style="753"/>
    <col min="2052" max="2052" width="11.5703125" style="753" customWidth="1"/>
    <col min="2053" max="2053" width="54.7109375" style="753" customWidth="1"/>
    <col min="2054" max="2055" width="12.7109375" style="753" customWidth="1"/>
    <col min="2056" max="2307" width="11.42578125" style="753"/>
    <col min="2308" max="2308" width="11.5703125" style="753" customWidth="1"/>
    <col min="2309" max="2309" width="54.7109375" style="753" customWidth="1"/>
    <col min="2310" max="2311" width="12.7109375" style="753" customWidth="1"/>
    <col min="2312" max="2563" width="11.42578125" style="753"/>
    <col min="2564" max="2564" width="11.5703125" style="753" customWidth="1"/>
    <col min="2565" max="2565" width="54.7109375" style="753" customWidth="1"/>
    <col min="2566" max="2567" width="12.7109375" style="753" customWidth="1"/>
    <col min="2568" max="2819" width="11.42578125" style="753"/>
    <col min="2820" max="2820" width="11.5703125" style="753" customWidth="1"/>
    <col min="2821" max="2821" width="54.7109375" style="753" customWidth="1"/>
    <col min="2822" max="2823" width="12.7109375" style="753" customWidth="1"/>
    <col min="2824" max="3075" width="11.42578125" style="753"/>
    <col min="3076" max="3076" width="11.5703125" style="753" customWidth="1"/>
    <col min="3077" max="3077" width="54.7109375" style="753" customWidth="1"/>
    <col min="3078" max="3079" width="12.7109375" style="753" customWidth="1"/>
    <col min="3080" max="3331" width="11.42578125" style="753"/>
    <col min="3332" max="3332" width="11.5703125" style="753" customWidth="1"/>
    <col min="3333" max="3333" width="54.7109375" style="753" customWidth="1"/>
    <col min="3334" max="3335" width="12.7109375" style="753" customWidth="1"/>
    <col min="3336" max="3587" width="11.42578125" style="753"/>
    <col min="3588" max="3588" width="11.5703125" style="753" customWidth="1"/>
    <col min="3589" max="3589" width="54.7109375" style="753" customWidth="1"/>
    <col min="3590" max="3591" width="12.7109375" style="753" customWidth="1"/>
    <col min="3592" max="3843" width="11.42578125" style="753"/>
    <col min="3844" max="3844" width="11.5703125" style="753" customWidth="1"/>
    <col min="3845" max="3845" width="54.7109375" style="753" customWidth="1"/>
    <col min="3846" max="3847" width="12.7109375" style="753" customWidth="1"/>
    <col min="3848" max="4099" width="11.42578125" style="753"/>
    <col min="4100" max="4100" width="11.5703125" style="753" customWidth="1"/>
    <col min="4101" max="4101" width="54.7109375" style="753" customWidth="1"/>
    <col min="4102" max="4103" width="12.7109375" style="753" customWidth="1"/>
    <col min="4104" max="4355" width="11.42578125" style="753"/>
    <col min="4356" max="4356" width="11.5703125" style="753" customWidth="1"/>
    <col min="4357" max="4357" width="54.7109375" style="753" customWidth="1"/>
    <col min="4358" max="4359" width="12.7109375" style="753" customWidth="1"/>
    <col min="4360" max="4611" width="11.42578125" style="753"/>
    <col min="4612" max="4612" width="11.5703125" style="753" customWidth="1"/>
    <col min="4613" max="4613" width="54.7109375" style="753" customWidth="1"/>
    <col min="4614" max="4615" width="12.7109375" style="753" customWidth="1"/>
    <col min="4616" max="4867" width="11.42578125" style="753"/>
    <col min="4868" max="4868" width="11.5703125" style="753" customWidth="1"/>
    <col min="4869" max="4869" width="54.7109375" style="753" customWidth="1"/>
    <col min="4870" max="4871" width="12.7109375" style="753" customWidth="1"/>
    <col min="4872" max="5123" width="11.42578125" style="753"/>
    <col min="5124" max="5124" width="11.5703125" style="753" customWidth="1"/>
    <col min="5125" max="5125" width="54.7109375" style="753" customWidth="1"/>
    <col min="5126" max="5127" width="12.7109375" style="753" customWidth="1"/>
    <col min="5128" max="5379" width="11.42578125" style="753"/>
    <col min="5380" max="5380" width="11.5703125" style="753" customWidth="1"/>
    <col min="5381" max="5381" width="54.7109375" style="753" customWidth="1"/>
    <col min="5382" max="5383" width="12.7109375" style="753" customWidth="1"/>
    <col min="5384" max="5635" width="11.42578125" style="753"/>
    <col min="5636" max="5636" width="11.5703125" style="753" customWidth="1"/>
    <col min="5637" max="5637" width="54.7109375" style="753" customWidth="1"/>
    <col min="5638" max="5639" width="12.7109375" style="753" customWidth="1"/>
    <col min="5640" max="5891" width="11.42578125" style="753"/>
    <col min="5892" max="5892" width="11.5703125" style="753" customWidth="1"/>
    <col min="5893" max="5893" width="54.7109375" style="753" customWidth="1"/>
    <col min="5894" max="5895" width="12.7109375" style="753" customWidth="1"/>
    <col min="5896" max="6147" width="11.42578125" style="753"/>
    <col min="6148" max="6148" width="11.5703125" style="753" customWidth="1"/>
    <col min="6149" max="6149" width="54.7109375" style="753" customWidth="1"/>
    <col min="6150" max="6151" width="12.7109375" style="753" customWidth="1"/>
    <col min="6152" max="6403" width="11.42578125" style="753"/>
    <col min="6404" max="6404" width="11.5703125" style="753" customWidth="1"/>
    <col min="6405" max="6405" width="54.7109375" style="753" customWidth="1"/>
    <col min="6406" max="6407" width="12.7109375" style="753" customWidth="1"/>
    <col min="6408" max="6659" width="11.42578125" style="753"/>
    <col min="6660" max="6660" width="11.5703125" style="753" customWidth="1"/>
    <col min="6661" max="6661" width="54.7109375" style="753" customWidth="1"/>
    <col min="6662" max="6663" width="12.7109375" style="753" customWidth="1"/>
    <col min="6664" max="6915" width="11.42578125" style="753"/>
    <col min="6916" max="6916" width="11.5703125" style="753" customWidth="1"/>
    <col min="6917" max="6917" width="54.7109375" style="753" customWidth="1"/>
    <col min="6918" max="6919" width="12.7109375" style="753" customWidth="1"/>
    <col min="6920" max="7171" width="11.42578125" style="753"/>
    <col min="7172" max="7172" width="11.5703125" style="753" customWidth="1"/>
    <col min="7173" max="7173" width="54.7109375" style="753" customWidth="1"/>
    <col min="7174" max="7175" width="12.7109375" style="753" customWidth="1"/>
    <col min="7176" max="7427" width="11.42578125" style="753"/>
    <col min="7428" max="7428" width="11.5703125" style="753" customWidth="1"/>
    <col min="7429" max="7429" width="54.7109375" style="753" customWidth="1"/>
    <col min="7430" max="7431" width="12.7109375" style="753" customWidth="1"/>
    <col min="7432" max="7683" width="11.42578125" style="753"/>
    <col min="7684" max="7684" width="11.5703125" style="753" customWidth="1"/>
    <col min="7685" max="7685" width="54.7109375" style="753" customWidth="1"/>
    <col min="7686" max="7687" width="12.7109375" style="753" customWidth="1"/>
    <col min="7688" max="7939" width="11.42578125" style="753"/>
    <col min="7940" max="7940" width="11.5703125" style="753" customWidth="1"/>
    <col min="7941" max="7941" width="54.7109375" style="753" customWidth="1"/>
    <col min="7942" max="7943" width="12.7109375" style="753" customWidth="1"/>
    <col min="7944" max="8195" width="11.42578125" style="753"/>
    <col min="8196" max="8196" width="11.5703125" style="753" customWidth="1"/>
    <col min="8197" max="8197" width="54.7109375" style="753" customWidth="1"/>
    <col min="8198" max="8199" width="12.7109375" style="753" customWidth="1"/>
    <col min="8200" max="8451" width="11.42578125" style="753"/>
    <col min="8452" max="8452" width="11.5703125" style="753" customWidth="1"/>
    <col min="8453" max="8453" width="54.7109375" style="753" customWidth="1"/>
    <col min="8454" max="8455" width="12.7109375" style="753" customWidth="1"/>
    <col min="8456" max="8707" width="11.42578125" style="753"/>
    <col min="8708" max="8708" width="11.5703125" style="753" customWidth="1"/>
    <col min="8709" max="8709" width="54.7109375" style="753" customWidth="1"/>
    <col min="8710" max="8711" width="12.7109375" style="753" customWidth="1"/>
    <col min="8712" max="8963" width="11.42578125" style="753"/>
    <col min="8964" max="8964" width="11.5703125" style="753" customWidth="1"/>
    <col min="8965" max="8965" width="54.7109375" style="753" customWidth="1"/>
    <col min="8966" max="8967" width="12.7109375" style="753" customWidth="1"/>
    <col min="8968" max="9219" width="11.42578125" style="753"/>
    <col min="9220" max="9220" width="11.5703125" style="753" customWidth="1"/>
    <col min="9221" max="9221" width="54.7109375" style="753" customWidth="1"/>
    <col min="9222" max="9223" width="12.7109375" style="753" customWidth="1"/>
    <col min="9224" max="9475" width="11.42578125" style="753"/>
    <col min="9476" max="9476" width="11.5703125" style="753" customWidth="1"/>
    <col min="9477" max="9477" width="54.7109375" style="753" customWidth="1"/>
    <col min="9478" max="9479" width="12.7109375" style="753" customWidth="1"/>
    <col min="9480" max="9731" width="11.42578125" style="753"/>
    <col min="9732" max="9732" width="11.5703125" style="753" customWidth="1"/>
    <col min="9733" max="9733" width="54.7109375" style="753" customWidth="1"/>
    <col min="9734" max="9735" width="12.7109375" style="753" customWidth="1"/>
    <col min="9736" max="9987" width="11.42578125" style="753"/>
    <col min="9988" max="9988" width="11.5703125" style="753" customWidth="1"/>
    <col min="9989" max="9989" width="54.7109375" style="753" customWidth="1"/>
    <col min="9990" max="9991" width="12.7109375" style="753" customWidth="1"/>
    <col min="9992" max="10243" width="11.42578125" style="753"/>
    <col min="10244" max="10244" width="11.5703125" style="753" customWidth="1"/>
    <col min="10245" max="10245" width="54.7109375" style="753" customWidth="1"/>
    <col min="10246" max="10247" width="12.7109375" style="753" customWidth="1"/>
    <col min="10248" max="10499" width="11.42578125" style="753"/>
    <col min="10500" max="10500" width="11.5703125" style="753" customWidth="1"/>
    <col min="10501" max="10501" width="54.7109375" style="753" customWidth="1"/>
    <col min="10502" max="10503" width="12.7109375" style="753" customWidth="1"/>
    <col min="10504" max="10755" width="11.42578125" style="753"/>
    <col min="10756" max="10756" width="11.5703125" style="753" customWidth="1"/>
    <col min="10757" max="10757" width="54.7109375" style="753" customWidth="1"/>
    <col min="10758" max="10759" width="12.7109375" style="753" customWidth="1"/>
    <col min="10760" max="11011" width="11.42578125" style="753"/>
    <col min="11012" max="11012" width="11.5703125" style="753" customWidth="1"/>
    <col min="11013" max="11013" width="54.7109375" style="753" customWidth="1"/>
    <col min="11014" max="11015" width="12.7109375" style="753" customWidth="1"/>
    <col min="11016" max="11267" width="11.42578125" style="753"/>
    <col min="11268" max="11268" width="11.5703125" style="753" customWidth="1"/>
    <col min="11269" max="11269" width="54.7109375" style="753" customWidth="1"/>
    <col min="11270" max="11271" width="12.7109375" style="753" customWidth="1"/>
    <col min="11272" max="11523" width="11.42578125" style="753"/>
    <col min="11524" max="11524" width="11.5703125" style="753" customWidth="1"/>
    <col min="11525" max="11525" width="54.7109375" style="753" customWidth="1"/>
    <col min="11526" max="11527" width="12.7109375" style="753" customWidth="1"/>
    <col min="11528" max="11779" width="11.42578125" style="753"/>
    <col min="11780" max="11780" width="11.5703125" style="753" customWidth="1"/>
    <col min="11781" max="11781" width="54.7109375" style="753" customWidth="1"/>
    <col min="11782" max="11783" width="12.7109375" style="753" customWidth="1"/>
    <col min="11784" max="12035" width="11.42578125" style="753"/>
    <col min="12036" max="12036" width="11.5703125" style="753" customWidth="1"/>
    <col min="12037" max="12037" width="54.7109375" style="753" customWidth="1"/>
    <col min="12038" max="12039" width="12.7109375" style="753" customWidth="1"/>
    <col min="12040" max="12291" width="11.42578125" style="753"/>
    <col min="12292" max="12292" width="11.5703125" style="753" customWidth="1"/>
    <col min="12293" max="12293" width="54.7109375" style="753" customWidth="1"/>
    <col min="12294" max="12295" width="12.7109375" style="753" customWidth="1"/>
    <col min="12296" max="12547" width="11.42578125" style="753"/>
    <col min="12548" max="12548" width="11.5703125" style="753" customWidth="1"/>
    <col min="12549" max="12549" width="54.7109375" style="753" customWidth="1"/>
    <col min="12550" max="12551" width="12.7109375" style="753" customWidth="1"/>
    <col min="12552" max="12803" width="11.42578125" style="753"/>
    <col min="12804" max="12804" width="11.5703125" style="753" customWidth="1"/>
    <col min="12805" max="12805" width="54.7109375" style="753" customWidth="1"/>
    <col min="12806" max="12807" width="12.7109375" style="753" customWidth="1"/>
    <col min="12808" max="13059" width="11.42578125" style="753"/>
    <col min="13060" max="13060" width="11.5703125" style="753" customWidth="1"/>
    <col min="13061" max="13061" width="54.7109375" style="753" customWidth="1"/>
    <col min="13062" max="13063" width="12.7109375" style="753" customWidth="1"/>
    <col min="13064" max="13315" width="11.42578125" style="753"/>
    <col min="13316" max="13316" width="11.5703125" style="753" customWidth="1"/>
    <col min="13317" max="13317" width="54.7109375" style="753" customWidth="1"/>
    <col min="13318" max="13319" width="12.7109375" style="753" customWidth="1"/>
    <col min="13320" max="13571" width="11.42578125" style="753"/>
    <col min="13572" max="13572" width="11.5703125" style="753" customWidth="1"/>
    <col min="13573" max="13573" width="54.7109375" style="753" customWidth="1"/>
    <col min="13574" max="13575" width="12.7109375" style="753" customWidth="1"/>
    <col min="13576" max="13827" width="11.42578125" style="753"/>
    <col min="13828" max="13828" width="11.5703125" style="753" customWidth="1"/>
    <col min="13829" max="13829" width="54.7109375" style="753" customWidth="1"/>
    <col min="13830" max="13831" width="12.7109375" style="753" customWidth="1"/>
    <col min="13832" max="14083" width="11.42578125" style="753"/>
    <col min="14084" max="14084" width="11.5703125" style="753" customWidth="1"/>
    <col min="14085" max="14085" width="54.7109375" style="753" customWidth="1"/>
    <col min="14086" max="14087" width="12.7109375" style="753" customWidth="1"/>
    <col min="14088" max="14339" width="11.42578125" style="753"/>
    <col min="14340" max="14340" width="11.5703125" style="753" customWidth="1"/>
    <col min="14341" max="14341" width="54.7109375" style="753" customWidth="1"/>
    <col min="14342" max="14343" width="12.7109375" style="753" customWidth="1"/>
    <col min="14344" max="14595" width="11.42578125" style="753"/>
    <col min="14596" max="14596" width="11.5703125" style="753" customWidth="1"/>
    <col min="14597" max="14597" width="54.7109375" style="753" customWidth="1"/>
    <col min="14598" max="14599" width="12.7109375" style="753" customWidth="1"/>
    <col min="14600" max="14851" width="11.42578125" style="753"/>
    <col min="14852" max="14852" width="11.5703125" style="753" customWidth="1"/>
    <col min="14853" max="14853" width="54.7109375" style="753" customWidth="1"/>
    <col min="14854" max="14855" width="12.7109375" style="753" customWidth="1"/>
    <col min="14856" max="15107" width="11.42578125" style="753"/>
    <col min="15108" max="15108" width="11.5703125" style="753" customWidth="1"/>
    <col min="15109" max="15109" width="54.7109375" style="753" customWidth="1"/>
    <col min="15110" max="15111" width="12.7109375" style="753" customWidth="1"/>
    <col min="15112" max="15363" width="11.42578125" style="753"/>
    <col min="15364" max="15364" width="11.5703125" style="753" customWidth="1"/>
    <col min="15365" max="15365" width="54.7109375" style="753" customWidth="1"/>
    <col min="15366" max="15367" width="12.7109375" style="753" customWidth="1"/>
    <col min="15368" max="15619" width="11.42578125" style="753"/>
    <col min="15620" max="15620" width="11.5703125" style="753" customWidth="1"/>
    <col min="15621" max="15621" width="54.7109375" style="753" customWidth="1"/>
    <col min="15622" max="15623" width="12.7109375" style="753" customWidth="1"/>
    <col min="15624" max="15875" width="11.42578125" style="753"/>
    <col min="15876" max="15876" width="11.5703125" style="753" customWidth="1"/>
    <col min="15877" max="15877" width="54.7109375" style="753" customWidth="1"/>
    <col min="15878" max="15879" width="12.7109375" style="753" customWidth="1"/>
    <col min="15880" max="16131" width="11.42578125" style="753"/>
    <col min="16132" max="16132" width="11.5703125" style="753" customWidth="1"/>
    <col min="16133" max="16133" width="54.7109375" style="753" customWidth="1"/>
    <col min="16134" max="16135" width="12.7109375" style="753" customWidth="1"/>
    <col min="16136" max="16384" width="11.42578125" style="753"/>
  </cols>
  <sheetData>
    <row r="1" spans="1:9" ht="15" customHeight="1" x14ac:dyDescent="0.25">
      <c r="A1" s="1531" t="s">
        <v>148</v>
      </c>
      <c r="B1" s="1531"/>
      <c r="C1" s="1531"/>
      <c r="D1" s="1531"/>
      <c r="E1" s="1531"/>
      <c r="F1" s="1531"/>
      <c r="G1" s="877"/>
      <c r="H1" s="865"/>
    </row>
    <row r="2" spans="1:9" x14ac:dyDescent="0.25">
      <c r="E2" s="753"/>
      <c r="F2" s="753"/>
      <c r="G2" s="885"/>
      <c r="H2" s="886"/>
    </row>
    <row r="3" spans="1:9" ht="15" customHeight="1" x14ac:dyDescent="0.25">
      <c r="A3" s="1530" t="s">
        <v>147</v>
      </c>
      <c r="B3" s="1530"/>
      <c r="C3" s="1530"/>
      <c r="D3" s="1530"/>
      <c r="E3" s="1530"/>
      <c r="F3" s="1530"/>
      <c r="G3" s="876"/>
      <c r="H3" s="884"/>
    </row>
    <row r="4" spans="1:9" ht="24" customHeight="1" x14ac:dyDescent="0.25">
      <c r="A4" s="1465" t="s">
        <v>847</v>
      </c>
      <c r="B4" s="1465"/>
      <c r="C4" s="1465"/>
      <c r="D4" s="1465"/>
      <c r="E4" s="1465"/>
      <c r="F4" s="1465"/>
      <c r="G4" s="878"/>
      <c r="H4" s="886"/>
    </row>
    <row r="5" spans="1:9" x14ac:dyDescent="0.25">
      <c r="A5" s="1469" t="s">
        <v>37</v>
      </c>
      <c r="B5" s="1469"/>
      <c r="C5" s="1469"/>
      <c r="D5" s="1469"/>
      <c r="E5" s="1469"/>
      <c r="F5" s="1469"/>
      <c r="G5" s="769"/>
      <c r="H5" s="755"/>
    </row>
    <row r="6" spans="1:9" ht="13.5" customHeight="1" x14ac:dyDescent="0.25">
      <c r="B6" s="755"/>
      <c r="C6" s="769"/>
      <c r="D6" s="769"/>
      <c r="E6" s="769"/>
      <c r="F6" s="769"/>
      <c r="G6" s="769"/>
      <c r="H6" s="755"/>
    </row>
    <row r="7" spans="1:9" ht="24" customHeight="1" x14ac:dyDescent="0.25">
      <c r="C7" s="1160" t="s">
        <v>136</v>
      </c>
      <c r="D7" s="1161"/>
      <c r="E7" s="1162">
        <v>65555533</v>
      </c>
      <c r="G7" s="1178"/>
      <c r="H7" s="1179"/>
    </row>
    <row r="8" spans="1:9" ht="10.5" customHeight="1" x14ac:dyDescent="0.25">
      <c r="C8" s="1529"/>
      <c r="D8" s="1529"/>
      <c r="E8" s="1163"/>
      <c r="G8" s="1180"/>
    </row>
    <row r="9" spans="1:9" ht="24" customHeight="1" x14ac:dyDescent="0.25">
      <c r="C9" s="1528" t="s">
        <v>137</v>
      </c>
      <c r="D9" s="1528"/>
      <c r="E9" s="1164">
        <v>2568571</v>
      </c>
      <c r="F9" s="753"/>
      <c r="G9" s="1181"/>
      <c r="I9" s="1182"/>
    </row>
    <row r="10" spans="1:9" ht="18" customHeight="1" x14ac:dyDescent="0.25">
      <c r="C10" s="1165"/>
      <c r="D10" s="1166" t="s">
        <v>525</v>
      </c>
      <c r="E10" s="1167">
        <v>0</v>
      </c>
      <c r="F10" s="1183"/>
      <c r="G10" s="1181"/>
      <c r="I10" s="1182"/>
    </row>
    <row r="11" spans="1:9" ht="18" customHeight="1" x14ac:dyDescent="0.25">
      <c r="C11" s="1168"/>
      <c r="D11" s="1166" t="s">
        <v>20</v>
      </c>
      <c r="E11" s="1167">
        <v>0</v>
      </c>
      <c r="F11" s="1184"/>
      <c r="G11" s="1185"/>
    </row>
    <row r="12" spans="1:9" ht="18" customHeight="1" x14ac:dyDescent="0.25">
      <c r="C12" s="1168"/>
      <c r="D12" s="1166" t="s">
        <v>781</v>
      </c>
      <c r="E12" s="1167">
        <v>7500</v>
      </c>
      <c r="F12" s="1184"/>
      <c r="G12" s="1185"/>
    </row>
    <row r="13" spans="1:9" ht="18" customHeight="1" x14ac:dyDescent="0.25">
      <c r="C13" s="1168"/>
      <c r="D13" s="1166" t="s">
        <v>782</v>
      </c>
      <c r="E13" s="1167">
        <v>0</v>
      </c>
      <c r="F13" s="1184"/>
      <c r="G13" s="1185"/>
    </row>
    <row r="14" spans="1:9" ht="18" customHeight="1" x14ac:dyDescent="0.25">
      <c r="C14" s="1168"/>
      <c r="D14" s="1166" t="s">
        <v>718</v>
      </c>
      <c r="E14" s="1167">
        <v>0</v>
      </c>
      <c r="F14" s="1184"/>
      <c r="G14" s="1185"/>
    </row>
    <row r="15" spans="1:9" ht="18" customHeight="1" x14ac:dyDescent="0.25">
      <c r="C15" s="1168"/>
      <c r="D15" s="1166" t="s">
        <v>783</v>
      </c>
      <c r="E15" s="1167">
        <v>0</v>
      </c>
      <c r="F15" s="1184"/>
      <c r="G15" s="1185"/>
    </row>
    <row r="16" spans="1:9" ht="18" customHeight="1" x14ac:dyDescent="0.25">
      <c r="C16" s="1168"/>
      <c r="D16" s="1166" t="s">
        <v>719</v>
      </c>
      <c r="E16" s="1167">
        <v>0</v>
      </c>
      <c r="F16" s="1184"/>
      <c r="G16" s="1185"/>
    </row>
    <row r="17" spans="3:11" ht="18" customHeight="1" x14ac:dyDescent="0.25">
      <c r="C17" s="1168"/>
      <c r="D17" s="1166" t="s">
        <v>720</v>
      </c>
      <c r="E17" s="1167">
        <v>0</v>
      </c>
      <c r="F17" s="1184"/>
      <c r="G17" s="1185"/>
    </row>
    <row r="18" spans="3:11" ht="18" customHeight="1" x14ac:dyDescent="0.25">
      <c r="C18" s="1168"/>
      <c r="D18" s="1166" t="s">
        <v>721</v>
      </c>
      <c r="E18" s="1167">
        <v>0</v>
      </c>
      <c r="F18" s="1184"/>
      <c r="G18" s="1185"/>
    </row>
    <row r="19" spans="3:11" ht="18" customHeight="1" x14ac:dyDescent="0.25">
      <c r="C19" s="1168"/>
      <c r="D19" s="1166" t="s">
        <v>548</v>
      </c>
      <c r="E19" s="1167">
        <v>0</v>
      </c>
      <c r="F19" s="1184"/>
      <c r="G19" s="1185"/>
    </row>
    <row r="20" spans="3:11" ht="18" customHeight="1" x14ac:dyDescent="0.25">
      <c r="C20" s="1168"/>
      <c r="D20" s="1169" t="s">
        <v>61</v>
      </c>
      <c r="E20" s="1167">
        <v>0</v>
      </c>
      <c r="F20" s="1184"/>
      <c r="G20" s="1185"/>
    </row>
    <row r="21" spans="3:11" ht="18" customHeight="1" x14ac:dyDescent="0.25">
      <c r="C21" s="1168"/>
      <c r="D21" s="1169" t="s">
        <v>722</v>
      </c>
      <c r="E21" s="1167">
        <v>0</v>
      </c>
      <c r="F21" s="1184"/>
      <c r="G21" s="1185"/>
    </row>
    <row r="22" spans="3:11" ht="18" customHeight="1" x14ac:dyDescent="0.25">
      <c r="C22" s="1168"/>
      <c r="D22" s="1166" t="s">
        <v>723</v>
      </c>
      <c r="E22" s="1167">
        <v>0</v>
      </c>
      <c r="F22" s="1184"/>
      <c r="G22" s="1185"/>
    </row>
    <row r="23" spans="3:11" ht="18" customHeight="1" x14ac:dyDescent="0.25">
      <c r="C23" s="1168"/>
      <c r="D23" s="1166" t="s">
        <v>784</v>
      </c>
      <c r="E23" s="1167">
        <v>0</v>
      </c>
      <c r="F23" s="1184"/>
      <c r="G23" s="1185"/>
    </row>
    <row r="24" spans="3:11" ht="18" customHeight="1" x14ac:dyDescent="0.25">
      <c r="C24" s="1168"/>
      <c r="D24" s="1166" t="s">
        <v>726</v>
      </c>
      <c r="E24" s="1167">
        <v>0</v>
      </c>
      <c r="F24" s="1184"/>
      <c r="G24" s="1185"/>
    </row>
    <row r="25" spans="3:11" ht="18" customHeight="1" x14ac:dyDescent="0.25">
      <c r="C25" s="1168"/>
      <c r="D25" s="1166" t="s">
        <v>526</v>
      </c>
      <c r="E25" s="1167">
        <v>0</v>
      </c>
      <c r="F25" s="1184"/>
      <c r="G25" s="1185"/>
    </row>
    <row r="26" spans="3:11" ht="18" customHeight="1" x14ac:dyDescent="0.25">
      <c r="C26" s="1168"/>
      <c r="D26" s="1166" t="s">
        <v>727</v>
      </c>
      <c r="E26" s="1167">
        <v>0</v>
      </c>
      <c r="F26" s="1184"/>
      <c r="G26" s="1185"/>
    </row>
    <row r="27" spans="3:11" ht="18" customHeight="1" x14ac:dyDescent="0.25">
      <c r="C27" s="1168"/>
      <c r="D27" s="1166" t="s">
        <v>729</v>
      </c>
      <c r="E27" s="1167">
        <v>0</v>
      </c>
      <c r="F27" s="1184"/>
      <c r="G27" s="1185"/>
    </row>
    <row r="28" spans="3:11" ht="18" customHeight="1" x14ac:dyDescent="0.25">
      <c r="C28" s="1168"/>
      <c r="D28" s="1166" t="s">
        <v>731</v>
      </c>
      <c r="E28" s="1167">
        <v>0</v>
      </c>
      <c r="F28" s="1184"/>
      <c r="G28" s="1185"/>
    </row>
    <row r="29" spans="3:11" ht="18" customHeight="1" x14ac:dyDescent="0.25">
      <c r="C29" s="1168"/>
      <c r="D29" s="1166" t="s">
        <v>785</v>
      </c>
      <c r="E29" s="1167">
        <v>0</v>
      </c>
      <c r="F29" s="1184"/>
      <c r="G29" s="1185"/>
      <c r="J29" s="1186"/>
    </row>
    <row r="30" spans="3:11" ht="18" customHeight="1" x14ac:dyDescent="0.25">
      <c r="C30" s="1168"/>
      <c r="D30" s="1170" t="s">
        <v>786</v>
      </c>
      <c r="E30" s="1167">
        <v>2561071</v>
      </c>
      <c r="F30" s="1184"/>
      <c r="G30" s="1185"/>
      <c r="J30" s="1186"/>
      <c r="K30" s="1186"/>
    </row>
    <row r="31" spans="3:11" ht="9.75" customHeight="1" x14ac:dyDescent="0.25">
      <c r="C31" s="1529"/>
      <c r="D31" s="1529"/>
      <c r="E31" s="1163"/>
      <c r="F31" s="388"/>
      <c r="G31" s="887"/>
    </row>
    <row r="32" spans="3:11" ht="24" customHeight="1" x14ac:dyDescent="0.25">
      <c r="C32" s="1528" t="s">
        <v>138</v>
      </c>
      <c r="D32" s="1528"/>
      <c r="E32" s="1164">
        <v>7236946</v>
      </c>
      <c r="F32" s="753"/>
      <c r="G32" s="1181"/>
      <c r="H32" s="1179"/>
      <c r="I32" s="1179"/>
    </row>
    <row r="33" spans="3:12" ht="27.75" customHeight="1" x14ac:dyDescent="0.25">
      <c r="C33" s="1171"/>
      <c r="D33" s="1166" t="s">
        <v>787</v>
      </c>
      <c r="E33" s="1167">
        <v>1877845</v>
      </c>
      <c r="F33" s="1184"/>
      <c r="G33" s="1185"/>
    </row>
    <row r="34" spans="3:12" ht="18" customHeight="1" x14ac:dyDescent="0.25">
      <c r="C34" s="1168"/>
      <c r="D34" s="1166" t="s">
        <v>139</v>
      </c>
      <c r="E34" s="1167">
        <v>0</v>
      </c>
      <c r="F34" s="1184"/>
      <c r="G34" s="1185"/>
    </row>
    <row r="35" spans="3:12" ht="18" customHeight="1" x14ac:dyDescent="0.25">
      <c r="C35" s="1168"/>
      <c r="D35" s="1166" t="s">
        <v>788</v>
      </c>
      <c r="E35" s="1167">
        <v>0</v>
      </c>
      <c r="F35" s="1184"/>
      <c r="G35" s="1185"/>
    </row>
    <row r="36" spans="3:12" ht="32.25" customHeight="1" x14ac:dyDescent="0.25">
      <c r="C36" s="1168"/>
      <c r="D36" s="1166" t="s">
        <v>789</v>
      </c>
      <c r="E36" s="1167">
        <v>3559100</v>
      </c>
      <c r="F36" s="1184"/>
      <c r="G36" s="1185"/>
    </row>
    <row r="37" spans="3:12" ht="18" customHeight="1" x14ac:dyDescent="0.25">
      <c r="C37" s="1168"/>
      <c r="D37" s="1166" t="s">
        <v>790</v>
      </c>
      <c r="E37" s="1167">
        <v>0</v>
      </c>
      <c r="F37" s="1184"/>
      <c r="G37" s="1185"/>
    </row>
    <row r="38" spans="3:12" ht="18" customHeight="1" x14ac:dyDescent="0.25">
      <c r="C38" s="1168"/>
      <c r="D38" s="1166" t="s">
        <v>140</v>
      </c>
      <c r="E38" s="1167">
        <v>1</v>
      </c>
      <c r="F38" s="1184"/>
      <c r="G38" s="1185"/>
    </row>
    <row r="39" spans="3:12" ht="18" customHeight="1" x14ac:dyDescent="0.25">
      <c r="C39" s="1168"/>
      <c r="D39" s="1172" t="s">
        <v>132</v>
      </c>
      <c r="E39" s="1167">
        <v>1800000</v>
      </c>
      <c r="F39" s="1184"/>
      <c r="G39" s="1185"/>
      <c r="J39" s="1187"/>
      <c r="K39" s="1265"/>
      <c r="L39" s="1265"/>
    </row>
    <row r="40" spans="3:12" ht="10.5" customHeight="1" x14ac:dyDescent="0.25">
      <c r="C40" s="1529"/>
      <c r="D40" s="1529"/>
      <c r="E40" s="1173"/>
      <c r="F40" s="388"/>
      <c r="G40" s="887"/>
    </row>
    <row r="41" spans="3:12" ht="24" customHeight="1" x14ac:dyDescent="0.25">
      <c r="C41" s="1160" t="s">
        <v>141</v>
      </c>
      <c r="D41" s="1161"/>
      <c r="E41" s="1162">
        <v>70223908</v>
      </c>
      <c r="F41" s="753"/>
      <c r="G41" s="1181"/>
      <c r="H41" s="1179"/>
      <c r="I41" s="1179"/>
    </row>
    <row r="43" spans="3:12" ht="8.25" customHeight="1" x14ac:dyDescent="0.25"/>
    <row r="44" spans="3:12" x14ac:dyDescent="0.25">
      <c r="C44" s="753">
        <v>343675</v>
      </c>
    </row>
    <row r="50" ht="23.25" customHeight="1" x14ac:dyDescent="0.25"/>
  </sheetData>
  <mergeCells count="9">
    <mergeCell ref="C32:D32"/>
    <mergeCell ref="C40:D40"/>
    <mergeCell ref="C8:D8"/>
    <mergeCell ref="A3:F3"/>
    <mergeCell ref="A1:F1"/>
    <mergeCell ref="A4:F4"/>
    <mergeCell ref="A5:F5"/>
    <mergeCell ref="C9:D9"/>
    <mergeCell ref="C31:D31"/>
  </mergeCells>
  <pageMargins left="0.59055118110236227" right="0.39370078740157483" top="0.78740157480314965" bottom="0.39370078740157483" header="0.31496062992125984" footer="0.31496062992125984"/>
  <pageSetup scale="71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L223"/>
  <sheetViews>
    <sheetView showGridLines="0" zoomScale="70" zoomScaleNormal="70" workbookViewId="0"/>
  </sheetViews>
  <sheetFormatPr baseColWidth="10" defaultRowHeight="15" x14ac:dyDescent="0.25"/>
  <cols>
    <col min="1" max="1" width="2.7109375" style="662" customWidth="1"/>
    <col min="2" max="2" width="9.85546875" style="662" customWidth="1"/>
    <col min="3" max="3" width="54.28515625" style="786" customWidth="1"/>
    <col min="4" max="4" width="16" style="662" customWidth="1"/>
    <col min="5" max="5" width="14" style="656" customWidth="1"/>
    <col min="6" max="6" width="16.85546875" style="656" customWidth="1"/>
    <col min="7" max="7" width="16.85546875" style="662" customWidth="1"/>
    <col min="8" max="8" width="20.28515625" style="611" customWidth="1"/>
    <col min="9" max="9" width="17" style="662" customWidth="1"/>
    <col min="10" max="10" width="11.85546875" style="662" customWidth="1"/>
    <col min="11" max="11" width="0.7109375" style="662" customWidth="1"/>
    <col min="12" max="12" width="1.140625" style="662" customWidth="1"/>
    <col min="13" max="135" width="11.42578125" style="662" customWidth="1"/>
    <col min="136" max="136" width="15.140625" style="662" customWidth="1"/>
    <col min="137" max="137" width="60.42578125" style="662" customWidth="1"/>
    <col min="138" max="140" width="19.85546875" style="662" customWidth="1"/>
    <col min="141" max="141" width="23.5703125" style="662" customWidth="1"/>
    <col min="142" max="142" width="20.140625" style="662" customWidth="1"/>
    <col min="143" max="143" width="18.7109375" style="662" customWidth="1"/>
    <col min="144" max="144" width="14.140625" style="662" customWidth="1"/>
    <col min="145" max="145" width="11.5703125" style="662" bestFit="1" customWidth="1"/>
    <col min="146" max="200" width="11.42578125" style="662"/>
    <col min="201" max="201" width="2.7109375" style="662" customWidth="1"/>
    <col min="202" max="202" width="9.85546875" style="662" customWidth="1"/>
    <col min="203" max="203" width="54.140625" style="662" customWidth="1"/>
    <col min="204" max="204" width="15.7109375" style="662" customWidth="1"/>
    <col min="205" max="205" width="13.7109375" style="662" customWidth="1"/>
    <col min="206" max="206" width="15.140625" style="662" customWidth="1"/>
    <col min="207" max="207" width="14.7109375" style="662" customWidth="1"/>
    <col min="208" max="208" width="17.42578125" style="662" customWidth="1"/>
    <col min="209" max="209" width="15.140625" style="662" customWidth="1"/>
    <col min="210" max="210" width="11.85546875" style="662" customWidth="1"/>
    <col min="211" max="211" width="3.85546875" style="662" customWidth="1"/>
    <col min="212" max="212" width="19.5703125" style="662" customWidth="1"/>
    <col min="213" max="213" width="17.140625" style="662" customWidth="1"/>
    <col min="214" max="214" width="17.28515625" style="662" customWidth="1"/>
    <col min="215" max="215" width="19.140625" style="662" customWidth="1"/>
    <col min="216" max="216" width="17.7109375" style="662" customWidth="1"/>
    <col min="217" max="217" width="14.5703125" style="662" bestFit="1" customWidth="1"/>
    <col min="218" max="218" width="14.140625" style="662" customWidth="1"/>
    <col min="219" max="219" width="13.28515625" style="662" customWidth="1"/>
    <col min="220" max="220" width="14.42578125" style="662" customWidth="1"/>
    <col min="221" max="221" width="16.7109375" style="662" customWidth="1"/>
    <col min="222" max="222" width="16" style="662" customWidth="1"/>
    <col min="223" max="223" width="16.140625" style="662" customWidth="1"/>
    <col min="224" max="225" width="14.28515625" style="662" customWidth="1"/>
    <col min="226" max="226" width="13.85546875" style="662" customWidth="1"/>
    <col min="227" max="227" width="13.5703125" style="662" customWidth="1"/>
    <col min="228" max="228" width="13.85546875" style="662" customWidth="1"/>
    <col min="229" max="230" width="16.140625" style="662" customWidth="1"/>
    <col min="231" max="231" width="11.5703125" style="662" customWidth="1"/>
    <col min="232" max="232" width="5.28515625" style="662" customWidth="1"/>
    <col min="233" max="233" width="18.140625" style="662" customWidth="1"/>
    <col min="234" max="234" width="16.85546875" style="662" customWidth="1"/>
    <col min="235" max="391" width="11.42578125" style="662" customWidth="1"/>
    <col min="392" max="392" width="15.140625" style="662" customWidth="1"/>
    <col min="393" max="393" width="60.42578125" style="662" customWidth="1"/>
    <col min="394" max="396" width="19.85546875" style="662" customWidth="1"/>
    <col min="397" max="397" width="23.5703125" style="662" customWidth="1"/>
    <col min="398" max="398" width="20.140625" style="662" customWidth="1"/>
    <col min="399" max="399" width="18.7109375" style="662" customWidth="1"/>
    <col min="400" max="400" width="14.140625" style="662" customWidth="1"/>
    <col min="401" max="401" width="11.5703125" style="662" bestFit="1" customWidth="1"/>
    <col min="402" max="456" width="11.42578125" style="662"/>
    <col min="457" max="457" width="2.7109375" style="662" customWidth="1"/>
    <col min="458" max="458" width="9.85546875" style="662" customWidth="1"/>
    <col min="459" max="459" width="54.140625" style="662" customWidth="1"/>
    <col min="460" max="460" width="15.7109375" style="662" customWidth="1"/>
    <col min="461" max="461" width="13.7109375" style="662" customWidth="1"/>
    <col min="462" max="462" width="15.140625" style="662" customWidth="1"/>
    <col min="463" max="463" width="14.7109375" style="662" customWidth="1"/>
    <col min="464" max="464" width="17.42578125" style="662" customWidth="1"/>
    <col min="465" max="465" width="15.140625" style="662" customWidth="1"/>
    <col min="466" max="466" width="11.85546875" style="662" customWidth="1"/>
    <col min="467" max="467" width="3.85546875" style="662" customWidth="1"/>
    <col min="468" max="468" width="19.5703125" style="662" customWidth="1"/>
    <col min="469" max="469" width="17.140625" style="662" customWidth="1"/>
    <col min="470" max="470" width="17.28515625" style="662" customWidth="1"/>
    <col min="471" max="471" width="19.140625" style="662" customWidth="1"/>
    <col min="472" max="472" width="17.7109375" style="662" customWidth="1"/>
    <col min="473" max="473" width="14.5703125" style="662" bestFit="1" customWidth="1"/>
    <col min="474" max="474" width="14.140625" style="662" customWidth="1"/>
    <col min="475" max="475" width="13.28515625" style="662" customWidth="1"/>
    <col min="476" max="476" width="14.42578125" style="662" customWidth="1"/>
    <col min="477" max="477" width="16.7109375" style="662" customWidth="1"/>
    <col min="478" max="478" width="16" style="662" customWidth="1"/>
    <col min="479" max="479" width="16.140625" style="662" customWidth="1"/>
    <col min="480" max="481" width="14.28515625" style="662" customWidth="1"/>
    <col min="482" max="482" width="13.85546875" style="662" customWidth="1"/>
    <col min="483" max="483" width="13.5703125" style="662" customWidth="1"/>
    <col min="484" max="484" width="13.85546875" style="662" customWidth="1"/>
    <col min="485" max="486" width="16.140625" style="662" customWidth="1"/>
    <col min="487" max="487" width="11.5703125" style="662" customWidth="1"/>
    <col min="488" max="488" width="5.28515625" style="662" customWidth="1"/>
    <col min="489" max="489" width="18.140625" style="662" customWidth="1"/>
    <col min="490" max="490" width="16.85546875" style="662" customWidth="1"/>
    <col min="491" max="647" width="11.42578125" style="662" customWidth="1"/>
    <col min="648" max="648" width="15.140625" style="662" customWidth="1"/>
    <col min="649" max="649" width="60.42578125" style="662" customWidth="1"/>
    <col min="650" max="652" width="19.85546875" style="662" customWidth="1"/>
    <col min="653" max="653" width="23.5703125" style="662" customWidth="1"/>
    <col min="654" max="654" width="20.140625" style="662" customWidth="1"/>
    <col min="655" max="655" width="18.7109375" style="662" customWidth="1"/>
    <col min="656" max="656" width="14.140625" style="662" customWidth="1"/>
    <col min="657" max="657" width="11.5703125" style="662" bestFit="1" customWidth="1"/>
    <col min="658" max="712" width="11.42578125" style="662"/>
    <col min="713" max="713" width="2.7109375" style="662" customWidth="1"/>
    <col min="714" max="714" width="9.85546875" style="662" customWidth="1"/>
    <col min="715" max="715" width="54.140625" style="662" customWidth="1"/>
    <col min="716" max="716" width="15.7109375" style="662" customWidth="1"/>
    <col min="717" max="717" width="13.7109375" style="662" customWidth="1"/>
    <col min="718" max="718" width="15.140625" style="662" customWidth="1"/>
    <col min="719" max="719" width="14.7109375" style="662" customWidth="1"/>
    <col min="720" max="720" width="17.42578125" style="662" customWidth="1"/>
    <col min="721" max="721" width="15.140625" style="662" customWidth="1"/>
    <col min="722" max="722" width="11.85546875" style="662" customWidth="1"/>
    <col min="723" max="723" width="3.85546875" style="662" customWidth="1"/>
    <col min="724" max="724" width="19.5703125" style="662" customWidth="1"/>
    <col min="725" max="725" width="17.140625" style="662" customWidth="1"/>
    <col min="726" max="726" width="17.28515625" style="662" customWidth="1"/>
    <col min="727" max="727" width="19.140625" style="662" customWidth="1"/>
    <col min="728" max="728" width="17.7109375" style="662" customWidth="1"/>
    <col min="729" max="729" width="14.5703125" style="662" bestFit="1" customWidth="1"/>
    <col min="730" max="730" width="14.140625" style="662" customWidth="1"/>
    <col min="731" max="731" width="13.28515625" style="662" customWidth="1"/>
    <col min="732" max="732" width="14.42578125" style="662" customWidth="1"/>
    <col min="733" max="733" width="16.7109375" style="662" customWidth="1"/>
    <col min="734" max="734" width="16" style="662" customWidth="1"/>
    <col min="735" max="735" width="16.140625" style="662" customWidth="1"/>
    <col min="736" max="737" width="14.28515625" style="662" customWidth="1"/>
    <col min="738" max="738" width="13.85546875" style="662" customWidth="1"/>
    <col min="739" max="739" width="13.5703125" style="662" customWidth="1"/>
    <col min="740" max="740" width="13.85546875" style="662" customWidth="1"/>
    <col min="741" max="742" width="16.140625" style="662" customWidth="1"/>
    <col min="743" max="743" width="11.5703125" style="662" customWidth="1"/>
    <col min="744" max="744" width="5.28515625" style="662" customWidth="1"/>
    <col min="745" max="745" width="18.140625" style="662" customWidth="1"/>
    <col min="746" max="746" width="16.85546875" style="662" customWidth="1"/>
    <col min="747" max="903" width="11.42578125" style="662" customWidth="1"/>
    <col min="904" max="904" width="15.140625" style="662" customWidth="1"/>
    <col min="905" max="905" width="60.42578125" style="662" customWidth="1"/>
    <col min="906" max="908" width="19.85546875" style="662" customWidth="1"/>
    <col min="909" max="909" width="23.5703125" style="662" customWidth="1"/>
    <col min="910" max="910" width="20.140625" style="662" customWidth="1"/>
    <col min="911" max="911" width="18.7109375" style="662" customWidth="1"/>
    <col min="912" max="912" width="14.140625" style="662" customWidth="1"/>
    <col min="913" max="913" width="11.5703125" style="662" bestFit="1" customWidth="1"/>
    <col min="914" max="968" width="11.42578125" style="662"/>
    <col min="969" max="969" width="2.7109375" style="662" customWidth="1"/>
    <col min="970" max="970" width="9.85546875" style="662" customWidth="1"/>
    <col min="971" max="971" width="54.140625" style="662" customWidth="1"/>
    <col min="972" max="972" width="15.7109375" style="662" customWidth="1"/>
    <col min="973" max="973" width="13.7109375" style="662" customWidth="1"/>
    <col min="974" max="974" width="15.140625" style="662" customWidth="1"/>
    <col min="975" max="975" width="14.7109375" style="662" customWidth="1"/>
    <col min="976" max="976" width="17.42578125" style="662" customWidth="1"/>
    <col min="977" max="977" width="15.140625" style="662" customWidth="1"/>
    <col min="978" max="978" width="11.85546875" style="662" customWidth="1"/>
    <col min="979" max="979" width="3.85546875" style="662" customWidth="1"/>
    <col min="980" max="980" width="19.5703125" style="662" customWidth="1"/>
    <col min="981" max="981" width="17.140625" style="662" customWidth="1"/>
    <col min="982" max="982" width="17.28515625" style="662" customWidth="1"/>
    <col min="983" max="983" width="19.140625" style="662" customWidth="1"/>
    <col min="984" max="984" width="17.7109375" style="662" customWidth="1"/>
    <col min="985" max="985" width="14.5703125" style="662" bestFit="1" customWidth="1"/>
    <col min="986" max="986" width="14.140625" style="662" customWidth="1"/>
    <col min="987" max="987" width="13.28515625" style="662" customWidth="1"/>
    <col min="988" max="988" width="14.42578125" style="662" customWidth="1"/>
    <col min="989" max="989" width="16.7109375" style="662" customWidth="1"/>
    <col min="990" max="990" width="16" style="662" customWidth="1"/>
    <col min="991" max="991" width="16.140625" style="662" customWidth="1"/>
    <col min="992" max="993" width="14.28515625" style="662" customWidth="1"/>
    <col min="994" max="994" width="13.85546875" style="662" customWidth="1"/>
    <col min="995" max="995" width="13.5703125" style="662" customWidth="1"/>
    <col min="996" max="996" width="13.85546875" style="662" customWidth="1"/>
    <col min="997" max="998" width="16.140625" style="662" customWidth="1"/>
    <col min="999" max="999" width="11.5703125" style="662" customWidth="1"/>
    <col min="1000" max="1000" width="5.28515625" style="662" customWidth="1"/>
    <col min="1001" max="1001" width="18.140625" style="662" customWidth="1"/>
    <col min="1002" max="1002" width="16.85546875" style="662" customWidth="1"/>
    <col min="1003" max="1159" width="11.42578125" style="662" customWidth="1"/>
    <col min="1160" max="1160" width="15.140625" style="662" customWidth="1"/>
    <col min="1161" max="1161" width="60.42578125" style="662" customWidth="1"/>
    <col min="1162" max="1164" width="19.85546875" style="662" customWidth="1"/>
    <col min="1165" max="1165" width="23.5703125" style="662" customWidth="1"/>
    <col min="1166" max="1166" width="20.140625" style="662" customWidth="1"/>
    <col min="1167" max="1167" width="18.7109375" style="662" customWidth="1"/>
    <col min="1168" max="1168" width="14.140625" style="662" customWidth="1"/>
    <col min="1169" max="1169" width="11.5703125" style="662" bestFit="1" customWidth="1"/>
    <col min="1170" max="1224" width="11.42578125" style="662"/>
    <col min="1225" max="1225" width="2.7109375" style="662" customWidth="1"/>
    <col min="1226" max="1226" width="9.85546875" style="662" customWidth="1"/>
    <col min="1227" max="1227" width="54.140625" style="662" customWidth="1"/>
    <col min="1228" max="1228" width="15.7109375" style="662" customWidth="1"/>
    <col min="1229" max="1229" width="13.7109375" style="662" customWidth="1"/>
    <col min="1230" max="1230" width="15.140625" style="662" customWidth="1"/>
    <col min="1231" max="1231" width="14.7109375" style="662" customWidth="1"/>
    <col min="1232" max="1232" width="17.42578125" style="662" customWidth="1"/>
    <col min="1233" max="1233" width="15.140625" style="662" customWidth="1"/>
    <col min="1234" max="1234" width="11.85546875" style="662" customWidth="1"/>
    <col min="1235" max="1235" width="3.85546875" style="662" customWidth="1"/>
    <col min="1236" max="1236" width="19.5703125" style="662" customWidth="1"/>
    <col min="1237" max="1237" width="17.140625" style="662" customWidth="1"/>
    <col min="1238" max="1238" width="17.28515625" style="662" customWidth="1"/>
    <col min="1239" max="1239" width="19.140625" style="662" customWidth="1"/>
    <col min="1240" max="1240" width="17.7109375" style="662" customWidth="1"/>
    <col min="1241" max="1241" width="14.5703125" style="662" bestFit="1" customWidth="1"/>
    <col min="1242" max="1242" width="14.140625" style="662" customWidth="1"/>
    <col min="1243" max="1243" width="13.28515625" style="662" customWidth="1"/>
    <col min="1244" max="1244" width="14.42578125" style="662" customWidth="1"/>
    <col min="1245" max="1245" width="16.7109375" style="662" customWidth="1"/>
    <col min="1246" max="1246" width="16" style="662" customWidth="1"/>
    <col min="1247" max="1247" width="16.140625" style="662" customWidth="1"/>
    <col min="1248" max="1249" width="14.28515625" style="662" customWidth="1"/>
    <col min="1250" max="1250" width="13.85546875" style="662" customWidth="1"/>
    <col min="1251" max="1251" width="13.5703125" style="662" customWidth="1"/>
    <col min="1252" max="1252" width="13.85546875" style="662" customWidth="1"/>
    <col min="1253" max="1254" width="16.140625" style="662" customWidth="1"/>
    <col min="1255" max="1255" width="11.5703125" style="662" customWidth="1"/>
    <col min="1256" max="1256" width="5.28515625" style="662" customWidth="1"/>
    <col min="1257" max="1257" width="18.140625" style="662" customWidth="1"/>
    <col min="1258" max="1258" width="16.85546875" style="662" customWidth="1"/>
    <col min="1259" max="1415" width="11.42578125" style="662" customWidth="1"/>
    <col min="1416" max="1416" width="15.140625" style="662" customWidth="1"/>
    <col min="1417" max="1417" width="60.42578125" style="662" customWidth="1"/>
    <col min="1418" max="1420" width="19.85546875" style="662" customWidth="1"/>
    <col min="1421" max="1421" width="23.5703125" style="662" customWidth="1"/>
    <col min="1422" max="1422" width="20.140625" style="662" customWidth="1"/>
    <col min="1423" max="1423" width="18.7109375" style="662" customWidth="1"/>
    <col min="1424" max="1424" width="14.140625" style="662" customWidth="1"/>
    <col min="1425" max="1425" width="11.5703125" style="662" bestFit="1" customWidth="1"/>
    <col min="1426" max="1480" width="11.42578125" style="662"/>
    <col min="1481" max="1481" width="2.7109375" style="662" customWidth="1"/>
    <col min="1482" max="1482" width="9.85546875" style="662" customWidth="1"/>
    <col min="1483" max="1483" width="54.140625" style="662" customWidth="1"/>
    <col min="1484" max="1484" width="15.7109375" style="662" customWidth="1"/>
    <col min="1485" max="1485" width="13.7109375" style="662" customWidth="1"/>
    <col min="1486" max="1486" width="15.140625" style="662" customWidth="1"/>
    <col min="1487" max="1487" width="14.7109375" style="662" customWidth="1"/>
    <col min="1488" max="1488" width="17.42578125" style="662" customWidth="1"/>
    <col min="1489" max="1489" width="15.140625" style="662" customWidth="1"/>
    <col min="1490" max="1490" width="11.85546875" style="662" customWidth="1"/>
    <col min="1491" max="1491" width="3.85546875" style="662" customWidth="1"/>
    <col min="1492" max="1492" width="19.5703125" style="662" customWidth="1"/>
    <col min="1493" max="1493" width="17.140625" style="662" customWidth="1"/>
    <col min="1494" max="1494" width="17.28515625" style="662" customWidth="1"/>
    <col min="1495" max="1495" width="19.140625" style="662" customWidth="1"/>
    <col min="1496" max="1496" width="17.7109375" style="662" customWidth="1"/>
    <col min="1497" max="1497" width="14.5703125" style="662" bestFit="1" customWidth="1"/>
    <col min="1498" max="1498" width="14.140625" style="662" customWidth="1"/>
    <col min="1499" max="1499" width="13.28515625" style="662" customWidth="1"/>
    <col min="1500" max="1500" width="14.42578125" style="662" customWidth="1"/>
    <col min="1501" max="1501" width="16.7109375" style="662" customWidth="1"/>
    <col min="1502" max="1502" width="16" style="662" customWidth="1"/>
    <col min="1503" max="1503" width="16.140625" style="662" customWidth="1"/>
    <col min="1504" max="1505" width="14.28515625" style="662" customWidth="1"/>
    <col min="1506" max="1506" width="13.85546875" style="662" customWidth="1"/>
    <col min="1507" max="1507" width="13.5703125" style="662" customWidth="1"/>
    <col min="1508" max="1508" width="13.85546875" style="662" customWidth="1"/>
    <col min="1509" max="1510" width="16.140625" style="662" customWidth="1"/>
    <col min="1511" max="1511" width="11.5703125" style="662" customWidth="1"/>
    <col min="1512" max="1512" width="5.28515625" style="662" customWidth="1"/>
    <col min="1513" max="1513" width="18.140625" style="662" customWidth="1"/>
    <col min="1514" max="1514" width="16.85546875" style="662" customWidth="1"/>
    <col min="1515" max="1671" width="11.42578125" style="662" customWidth="1"/>
    <col min="1672" max="1672" width="15.140625" style="662" customWidth="1"/>
    <col min="1673" max="1673" width="60.42578125" style="662" customWidth="1"/>
    <col min="1674" max="1676" width="19.85546875" style="662" customWidth="1"/>
    <col min="1677" max="1677" width="23.5703125" style="662" customWidth="1"/>
    <col min="1678" max="1678" width="20.140625" style="662" customWidth="1"/>
    <col min="1679" max="1679" width="18.7109375" style="662" customWidth="1"/>
    <col min="1680" max="1680" width="14.140625" style="662" customWidth="1"/>
    <col min="1681" max="1681" width="11.5703125" style="662" bestFit="1" customWidth="1"/>
    <col min="1682" max="1736" width="11.42578125" style="662"/>
    <col min="1737" max="1737" width="2.7109375" style="662" customWidth="1"/>
    <col min="1738" max="1738" width="9.85546875" style="662" customWidth="1"/>
    <col min="1739" max="1739" width="54.140625" style="662" customWidth="1"/>
    <col min="1740" max="1740" width="15.7109375" style="662" customWidth="1"/>
    <col min="1741" max="1741" width="13.7109375" style="662" customWidth="1"/>
    <col min="1742" max="1742" width="15.140625" style="662" customWidth="1"/>
    <col min="1743" max="1743" width="14.7109375" style="662" customWidth="1"/>
    <col min="1744" max="1744" width="17.42578125" style="662" customWidth="1"/>
    <col min="1745" max="1745" width="15.140625" style="662" customWidth="1"/>
    <col min="1746" max="1746" width="11.85546875" style="662" customWidth="1"/>
    <col min="1747" max="1747" width="3.85546875" style="662" customWidth="1"/>
    <col min="1748" max="1748" width="19.5703125" style="662" customWidth="1"/>
    <col min="1749" max="1749" width="17.140625" style="662" customWidth="1"/>
    <col min="1750" max="1750" width="17.28515625" style="662" customWidth="1"/>
    <col min="1751" max="1751" width="19.140625" style="662" customWidth="1"/>
    <col min="1752" max="1752" width="17.7109375" style="662" customWidth="1"/>
    <col min="1753" max="1753" width="14.5703125" style="662" bestFit="1" customWidth="1"/>
    <col min="1754" max="1754" width="14.140625" style="662" customWidth="1"/>
    <col min="1755" max="1755" width="13.28515625" style="662" customWidth="1"/>
    <col min="1756" max="1756" width="14.42578125" style="662" customWidth="1"/>
    <col min="1757" max="1757" width="16.7109375" style="662" customWidth="1"/>
    <col min="1758" max="1758" width="16" style="662" customWidth="1"/>
    <col min="1759" max="1759" width="16.140625" style="662" customWidth="1"/>
    <col min="1760" max="1761" width="14.28515625" style="662" customWidth="1"/>
    <col min="1762" max="1762" width="13.85546875" style="662" customWidth="1"/>
    <col min="1763" max="1763" width="13.5703125" style="662" customWidth="1"/>
    <col min="1764" max="1764" width="13.85546875" style="662" customWidth="1"/>
    <col min="1765" max="1766" width="16.140625" style="662" customWidth="1"/>
    <col min="1767" max="1767" width="11.5703125" style="662" customWidth="1"/>
    <col min="1768" max="1768" width="5.28515625" style="662" customWidth="1"/>
    <col min="1769" max="1769" width="18.140625" style="662" customWidth="1"/>
    <col min="1770" max="1770" width="16.85546875" style="662" customWidth="1"/>
    <col min="1771" max="1927" width="11.42578125" style="662" customWidth="1"/>
    <col min="1928" max="1928" width="15.140625" style="662" customWidth="1"/>
    <col min="1929" max="1929" width="60.42578125" style="662" customWidth="1"/>
    <col min="1930" max="1932" width="19.85546875" style="662" customWidth="1"/>
    <col min="1933" max="1933" width="23.5703125" style="662" customWidth="1"/>
    <col min="1934" max="1934" width="20.140625" style="662" customWidth="1"/>
    <col min="1935" max="1935" width="18.7109375" style="662" customWidth="1"/>
    <col min="1936" max="1936" width="14.140625" style="662" customWidth="1"/>
    <col min="1937" max="1937" width="11.5703125" style="662" bestFit="1" customWidth="1"/>
    <col min="1938" max="1992" width="11.42578125" style="662"/>
    <col min="1993" max="1993" width="2.7109375" style="662" customWidth="1"/>
    <col min="1994" max="1994" width="9.85546875" style="662" customWidth="1"/>
    <col min="1995" max="1995" width="54.140625" style="662" customWidth="1"/>
    <col min="1996" max="1996" width="15.7109375" style="662" customWidth="1"/>
    <col min="1997" max="1997" width="13.7109375" style="662" customWidth="1"/>
    <col min="1998" max="1998" width="15.140625" style="662" customWidth="1"/>
    <col min="1999" max="1999" width="14.7109375" style="662" customWidth="1"/>
    <col min="2000" max="2000" width="17.42578125" style="662" customWidth="1"/>
    <col min="2001" max="2001" width="15.140625" style="662" customWidth="1"/>
    <col min="2002" max="2002" width="11.85546875" style="662" customWidth="1"/>
    <col min="2003" max="2003" width="3.85546875" style="662" customWidth="1"/>
    <col min="2004" max="2004" width="19.5703125" style="662" customWidth="1"/>
    <col min="2005" max="2005" width="17.140625" style="662" customWidth="1"/>
    <col min="2006" max="2006" width="17.28515625" style="662" customWidth="1"/>
    <col min="2007" max="2007" width="19.140625" style="662" customWidth="1"/>
    <col min="2008" max="2008" width="17.7109375" style="662" customWidth="1"/>
    <col min="2009" max="2009" width="14.5703125" style="662" bestFit="1" customWidth="1"/>
    <col min="2010" max="2010" width="14.140625" style="662" customWidth="1"/>
    <col min="2011" max="2011" width="13.28515625" style="662" customWidth="1"/>
    <col min="2012" max="2012" width="14.42578125" style="662" customWidth="1"/>
    <col min="2013" max="2013" width="16.7109375" style="662" customWidth="1"/>
    <col min="2014" max="2014" width="16" style="662" customWidth="1"/>
    <col min="2015" max="2015" width="16.140625" style="662" customWidth="1"/>
    <col min="2016" max="2017" width="14.28515625" style="662" customWidth="1"/>
    <col min="2018" max="2018" width="13.85546875" style="662" customWidth="1"/>
    <col min="2019" max="2019" width="13.5703125" style="662" customWidth="1"/>
    <col min="2020" max="2020" width="13.85546875" style="662" customWidth="1"/>
    <col min="2021" max="2022" width="16.140625" style="662" customWidth="1"/>
    <col min="2023" max="2023" width="11.5703125" style="662" customWidth="1"/>
    <col min="2024" max="2024" width="5.28515625" style="662" customWidth="1"/>
    <col min="2025" max="2025" width="18.140625" style="662" customWidth="1"/>
    <col min="2026" max="2026" width="16.85546875" style="662" customWidth="1"/>
    <col min="2027" max="2183" width="11.42578125" style="662" customWidth="1"/>
    <col min="2184" max="2184" width="15.140625" style="662" customWidth="1"/>
    <col min="2185" max="2185" width="60.42578125" style="662" customWidth="1"/>
    <col min="2186" max="2188" width="19.85546875" style="662" customWidth="1"/>
    <col min="2189" max="2189" width="23.5703125" style="662" customWidth="1"/>
    <col min="2190" max="2190" width="20.140625" style="662" customWidth="1"/>
    <col min="2191" max="2191" width="18.7109375" style="662" customWidth="1"/>
    <col min="2192" max="2192" width="14.140625" style="662" customWidth="1"/>
    <col min="2193" max="2193" width="11.5703125" style="662" bestFit="1" customWidth="1"/>
    <col min="2194" max="2248" width="11.42578125" style="662"/>
    <col min="2249" max="2249" width="2.7109375" style="662" customWidth="1"/>
    <col min="2250" max="2250" width="9.85546875" style="662" customWidth="1"/>
    <col min="2251" max="2251" width="54.140625" style="662" customWidth="1"/>
    <col min="2252" max="2252" width="15.7109375" style="662" customWidth="1"/>
    <col min="2253" max="2253" width="13.7109375" style="662" customWidth="1"/>
    <col min="2254" max="2254" width="15.140625" style="662" customWidth="1"/>
    <col min="2255" max="2255" width="14.7109375" style="662" customWidth="1"/>
    <col min="2256" max="2256" width="17.42578125" style="662" customWidth="1"/>
    <col min="2257" max="2257" width="15.140625" style="662" customWidth="1"/>
    <col min="2258" max="2258" width="11.85546875" style="662" customWidth="1"/>
    <col min="2259" max="2259" width="3.85546875" style="662" customWidth="1"/>
    <col min="2260" max="2260" width="19.5703125" style="662" customWidth="1"/>
    <col min="2261" max="2261" width="17.140625" style="662" customWidth="1"/>
    <col min="2262" max="2262" width="17.28515625" style="662" customWidth="1"/>
    <col min="2263" max="2263" width="19.140625" style="662" customWidth="1"/>
    <col min="2264" max="2264" width="17.7109375" style="662" customWidth="1"/>
    <col min="2265" max="2265" width="14.5703125" style="662" bestFit="1" customWidth="1"/>
    <col min="2266" max="2266" width="14.140625" style="662" customWidth="1"/>
    <col min="2267" max="2267" width="13.28515625" style="662" customWidth="1"/>
    <col min="2268" max="2268" width="14.42578125" style="662" customWidth="1"/>
    <col min="2269" max="2269" width="16.7109375" style="662" customWidth="1"/>
    <col min="2270" max="2270" width="16" style="662" customWidth="1"/>
    <col min="2271" max="2271" width="16.140625" style="662" customWidth="1"/>
    <col min="2272" max="2273" width="14.28515625" style="662" customWidth="1"/>
    <col min="2274" max="2274" width="13.85546875" style="662" customWidth="1"/>
    <col min="2275" max="2275" width="13.5703125" style="662" customWidth="1"/>
    <col min="2276" max="2276" width="13.85546875" style="662" customWidth="1"/>
    <col min="2277" max="2278" width="16.140625" style="662" customWidth="1"/>
    <col min="2279" max="2279" width="11.5703125" style="662" customWidth="1"/>
    <col min="2280" max="2280" width="5.28515625" style="662" customWidth="1"/>
    <col min="2281" max="2281" width="18.140625" style="662" customWidth="1"/>
    <col min="2282" max="2282" width="16.85546875" style="662" customWidth="1"/>
    <col min="2283" max="2439" width="11.42578125" style="662" customWidth="1"/>
    <col min="2440" max="2440" width="15.140625" style="662" customWidth="1"/>
    <col min="2441" max="2441" width="60.42578125" style="662" customWidth="1"/>
    <col min="2442" max="2444" width="19.85546875" style="662" customWidth="1"/>
    <col min="2445" max="2445" width="23.5703125" style="662" customWidth="1"/>
    <col min="2446" max="2446" width="20.140625" style="662" customWidth="1"/>
    <col min="2447" max="2447" width="18.7109375" style="662" customWidth="1"/>
    <col min="2448" max="2448" width="14.140625" style="662" customWidth="1"/>
    <col min="2449" max="2449" width="11.5703125" style="662" bestFit="1" customWidth="1"/>
    <col min="2450" max="2504" width="11.42578125" style="662"/>
    <col min="2505" max="2505" width="2.7109375" style="662" customWidth="1"/>
    <col min="2506" max="2506" width="9.85546875" style="662" customWidth="1"/>
    <col min="2507" max="2507" width="54.140625" style="662" customWidth="1"/>
    <col min="2508" max="2508" width="15.7109375" style="662" customWidth="1"/>
    <col min="2509" max="2509" width="13.7109375" style="662" customWidth="1"/>
    <col min="2510" max="2510" width="15.140625" style="662" customWidth="1"/>
    <col min="2511" max="2511" width="14.7109375" style="662" customWidth="1"/>
    <col min="2512" max="2512" width="17.42578125" style="662" customWidth="1"/>
    <col min="2513" max="2513" width="15.140625" style="662" customWidth="1"/>
    <col min="2514" max="2514" width="11.85546875" style="662" customWidth="1"/>
    <col min="2515" max="2515" width="3.85546875" style="662" customWidth="1"/>
    <col min="2516" max="2516" width="19.5703125" style="662" customWidth="1"/>
    <col min="2517" max="2517" width="17.140625" style="662" customWidth="1"/>
    <col min="2518" max="2518" width="17.28515625" style="662" customWidth="1"/>
    <col min="2519" max="2519" width="19.140625" style="662" customWidth="1"/>
    <col min="2520" max="2520" width="17.7109375" style="662" customWidth="1"/>
    <col min="2521" max="2521" width="14.5703125" style="662" bestFit="1" customWidth="1"/>
    <col min="2522" max="2522" width="14.140625" style="662" customWidth="1"/>
    <col min="2523" max="2523" width="13.28515625" style="662" customWidth="1"/>
    <col min="2524" max="2524" width="14.42578125" style="662" customWidth="1"/>
    <col min="2525" max="2525" width="16.7109375" style="662" customWidth="1"/>
    <col min="2526" max="2526" width="16" style="662" customWidth="1"/>
    <col min="2527" max="2527" width="16.140625" style="662" customWidth="1"/>
    <col min="2528" max="2529" width="14.28515625" style="662" customWidth="1"/>
    <col min="2530" max="2530" width="13.85546875" style="662" customWidth="1"/>
    <col min="2531" max="2531" width="13.5703125" style="662" customWidth="1"/>
    <col min="2532" max="2532" width="13.85546875" style="662" customWidth="1"/>
    <col min="2533" max="2534" width="16.140625" style="662" customWidth="1"/>
    <col min="2535" max="2535" width="11.5703125" style="662" customWidth="1"/>
    <col min="2536" max="2536" width="5.28515625" style="662" customWidth="1"/>
    <col min="2537" max="2537" width="18.140625" style="662" customWidth="1"/>
    <col min="2538" max="2538" width="16.85546875" style="662" customWidth="1"/>
    <col min="2539" max="2695" width="11.42578125" style="662" customWidth="1"/>
    <col min="2696" max="2696" width="15.140625" style="662" customWidth="1"/>
    <col min="2697" max="2697" width="60.42578125" style="662" customWidth="1"/>
    <col min="2698" max="2700" width="19.85546875" style="662" customWidth="1"/>
    <col min="2701" max="2701" width="23.5703125" style="662" customWidth="1"/>
    <col min="2702" max="2702" width="20.140625" style="662" customWidth="1"/>
    <col min="2703" max="2703" width="18.7109375" style="662" customWidth="1"/>
    <col min="2704" max="2704" width="14.140625" style="662" customWidth="1"/>
    <col min="2705" max="2705" width="11.5703125" style="662" bestFit="1" customWidth="1"/>
    <col min="2706" max="2760" width="11.42578125" style="662"/>
    <col min="2761" max="2761" width="2.7109375" style="662" customWidth="1"/>
    <col min="2762" max="2762" width="9.85546875" style="662" customWidth="1"/>
    <col min="2763" max="2763" width="54.140625" style="662" customWidth="1"/>
    <col min="2764" max="2764" width="15.7109375" style="662" customWidth="1"/>
    <col min="2765" max="2765" width="13.7109375" style="662" customWidth="1"/>
    <col min="2766" max="2766" width="15.140625" style="662" customWidth="1"/>
    <col min="2767" max="2767" width="14.7109375" style="662" customWidth="1"/>
    <col min="2768" max="2768" width="17.42578125" style="662" customWidth="1"/>
    <col min="2769" max="2769" width="15.140625" style="662" customWidth="1"/>
    <col min="2770" max="2770" width="11.85546875" style="662" customWidth="1"/>
    <col min="2771" max="2771" width="3.85546875" style="662" customWidth="1"/>
    <col min="2772" max="2772" width="19.5703125" style="662" customWidth="1"/>
    <col min="2773" max="2773" width="17.140625" style="662" customWidth="1"/>
    <col min="2774" max="2774" width="17.28515625" style="662" customWidth="1"/>
    <col min="2775" max="2775" width="19.140625" style="662" customWidth="1"/>
    <col min="2776" max="2776" width="17.7109375" style="662" customWidth="1"/>
    <col min="2777" max="2777" width="14.5703125" style="662" bestFit="1" customWidth="1"/>
    <col min="2778" max="2778" width="14.140625" style="662" customWidth="1"/>
    <col min="2779" max="2779" width="13.28515625" style="662" customWidth="1"/>
    <col min="2780" max="2780" width="14.42578125" style="662" customWidth="1"/>
    <col min="2781" max="2781" width="16.7109375" style="662" customWidth="1"/>
    <col min="2782" max="2782" width="16" style="662" customWidth="1"/>
    <col min="2783" max="2783" width="16.140625" style="662" customWidth="1"/>
    <col min="2784" max="2785" width="14.28515625" style="662" customWidth="1"/>
    <col min="2786" max="2786" width="13.85546875" style="662" customWidth="1"/>
    <col min="2787" max="2787" width="13.5703125" style="662" customWidth="1"/>
    <col min="2788" max="2788" width="13.85546875" style="662" customWidth="1"/>
    <col min="2789" max="2790" width="16.140625" style="662" customWidth="1"/>
    <col min="2791" max="2791" width="11.5703125" style="662" customWidth="1"/>
    <col min="2792" max="2792" width="5.28515625" style="662" customWidth="1"/>
    <col min="2793" max="2793" width="18.140625" style="662" customWidth="1"/>
    <col min="2794" max="2794" width="16.85546875" style="662" customWidth="1"/>
    <col min="2795" max="2951" width="11.42578125" style="662" customWidth="1"/>
    <col min="2952" max="2952" width="15.140625" style="662" customWidth="1"/>
    <col min="2953" max="2953" width="60.42578125" style="662" customWidth="1"/>
    <col min="2954" max="2956" width="19.85546875" style="662" customWidth="1"/>
    <col min="2957" max="2957" width="23.5703125" style="662" customWidth="1"/>
    <col min="2958" max="2958" width="20.140625" style="662" customWidth="1"/>
    <col min="2959" max="2959" width="18.7109375" style="662" customWidth="1"/>
    <col min="2960" max="2960" width="14.140625" style="662" customWidth="1"/>
    <col min="2961" max="2961" width="11.5703125" style="662" bestFit="1" customWidth="1"/>
    <col min="2962" max="3016" width="11.42578125" style="662"/>
    <col min="3017" max="3017" width="2.7109375" style="662" customWidth="1"/>
    <col min="3018" max="3018" width="9.85546875" style="662" customWidth="1"/>
    <col min="3019" max="3019" width="54.140625" style="662" customWidth="1"/>
    <col min="3020" max="3020" width="15.7109375" style="662" customWidth="1"/>
    <col min="3021" max="3021" width="13.7109375" style="662" customWidth="1"/>
    <col min="3022" max="3022" width="15.140625" style="662" customWidth="1"/>
    <col min="3023" max="3023" width="14.7109375" style="662" customWidth="1"/>
    <col min="3024" max="3024" width="17.42578125" style="662" customWidth="1"/>
    <col min="3025" max="3025" width="15.140625" style="662" customWidth="1"/>
    <col min="3026" max="3026" width="11.85546875" style="662" customWidth="1"/>
    <col min="3027" max="3027" width="3.85546875" style="662" customWidth="1"/>
    <col min="3028" max="3028" width="19.5703125" style="662" customWidth="1"/>
    <col min="3029" max="3029" width="17.140625" style="662" customWidth="1"/>
    <col min="3030" max="3030" width="17.28515625" style="662" customWidth="1"/>
    <col min="3031" max="3031" width="19.140625" style="662" customWidth="1"/>
    <col min="3032" max="3032" width="17.7109375" style="662" customWidth="1"/>
    <col min="3033" max="3033" width="14.5703125" style="662" bestFit="1" customWidth="1"/>
    <col min="3034" max="3034" width="14.140625" style="662" customWidth="1"/>
    <col min="3035" max="3035" width="13.28515625" style="662" customWidth="1"/>
    <col min="3036" max="3036" width="14.42578125" style="662" customWidth="1"/>
    <col min="3037" max="3037" width="16.7109375" style="662" customWidth="1"/>
    <col min="3038" max="3038" width="16" style="662" customWidth="1"/>
    <col min="3039" max="3039" width="16.140625" style="662" customWidth="1"/>
    <col min="3040" max="3041" width="14.28515625" style="662" customWidth="1"/>
    <col min="3042" max="3042" width="13.85546875" style="662" customWidth="1"/>
    <col min="3043" max="3043" width="13.5703125" style="662" customWidth="1"/>
    <col min="3044" max="3044" width="13.85546875" style="662" customWidth="1"/>
    <col min="3045" max="3046" width="16.140625" style="662" customWidth="1"/>
    <col min="3047" max="3047" width="11.5703125" style="662" customWidth="1"/>
    <col min="3048" max="3048" width="5.28515625" style="662" customWidth="1"/>
    <col min="3049" max="3049" width="18.140625" style="662" customWidth="1"/>
    <col min="3050" max="3050" width="16.85546875" style="662" customWidth="1"/>
    <col min="3051" max="3207" width="11.42578125" style="662" customWidth="1"/>
    <col min="3208" max="3208" width="15.140625" style="662" customWidth="1"/>
    <col min="3209" max="3209" width="60.42578125" style="662" customWidth="1"/>
    <col min="3210" max="3212" width="19.85546875" style="662" customWidth="1"/>
    <col min="3213" max="3213" width="23.5703125" style="662" customWidth="1"/>
    <col min="3214" max="3214" width="20.140625" style="662" customWidth="1"/>
    <col min="3215" max="3215" width="18.7109375" style="662" customWidth="1"/>
    <col min="3216" max="3216" width="14.140625" style="662" customWidth="1"/>
    <col min="3217" max="3217" width="11.5703125" style="662" bestFit="1" customWidth="1"/>
    <col min="3218" max="3272" width="11.42578125" style="662"/>
    <col min="3273" max="3273" width="2.7109375" style="662" customWidth="1"/>
    <col min="3274" max="3274" width="9.85546875" style="662" customWidth="1"/>
    <col min="3275" max="3275" width="54.140625" style="662" customWidth="1"/>
    <col min="3276" max="3276" width="15.7109375" style="662" customWidth="1"/>
    <col min="3277" max="3277" width="13.7109375" style="662" customWidth="1"/>
    <col min="3278" max="3278" width="15.140625" style="662" customWidth="1"/>
    <col min="3279" max="3279" width="14.7109375" style="662" customWidth="1"/>
    <col min="3280" max="3280" width="17.42578125" style="662" customWidth="1"/>
    <col min="3281" max="3281" width="15.140625" style="662" customWidth="1"/>
    <col min="3282" max="3282" width="11.85546875" style="662" customWidth="1"/>
    <col min="3283" max="3283" width="3.85546875" style="662" customWidth="1"/>
    <col min="3284" max="3284" width="19.5703125" style="662" customWidth="1"/>
    <col min="3285" max="3285" width="17.140625" style="662" customWidth="1"/>
    <col min="3286" max="3286" width="17.28515625" style="662" customWidth="1"/>
    <col min="3287" max="3287" width="19.140625" style="662" customWidth="1"/>
    <col min="3288" max="3288" width="17.7109375" style="662" customWidth="1"/>
    <col min="3289" max="3289" width="14.5703125" style="662" bestFit="1" customWidth="1"/>
    <col min="3290" max="3290" width="14.140625" style="662" customWidth="1"/>
    <col min="3291" max="3291" width="13.28515625" style="662" customWidth="1"/>
    <col min="3292" max="3292" width="14.42578125" style="662" customWidth="1"/>
    <col min="3293" max="3293" width="16.7109375" style="662" customWidth="1"/>
    <col min="3294" max="3294" width="16" style="662" customWidth="1"/>
    <col min="3295" max="3295" width="16.140625" style="662" customWidth="1"/>
    <col min="3296" max="3297" width="14.28515625" style="662" customWidth="1"/>
    <col min="3298" max="3298" width="13.85546875" style="662" customWidth="1"/>
    <col min="3299" max="3299" width="13.5703125" style="662" customWidth="1"/>
    <col min="3300" max="3300" width="13.85546875" style="662" customWidth="1"/>
    <col min="3301" max="3302" width="16.140625" style="662" customWidth="1"/>
    <col min="3303" max="3303" width="11.5703125" style="662" customWidth="1"/>
    <col min="3304" max="3304" width="5.28515625" style="662" customWidth="1"/>
    <col min="3305" max="3305" width="18.140625" style="662" customWidth="1"/>
    <col min="3306" max="3306" width="16.85546875" style="662" customWidth="1"/>
    <col min="3307" max="3463" width="11.42578125" style="662" customWidth="1"/>
    <col min="3464" max="3464" width="15.140625" style="662" customWidth="1"/>
    <col min="3465" max="3465" width="60.42578125" style="662" customWidth="1"/>
    <col min="3466" max="3468" width="19.85546875" style="662" customWidth="1"/>
    <col min="3469" max="3469" width="23.5703125" style="662" customWidth="1"/>
    <col min="3470" max="3470" width="20.140625" style="662" customWidth="1"/>
    <col min="3471" max="3471" width="18.7109375" style="662" customWidth="1"/>
    <col min="3472" max="3472" width="14.140625" style="662" customWidth="1"/>
    <col min="3473" max="3473" width="11.5703125" style="662" bestFit="1" customWidth="1"/>
    <col min="3474" max="3528" width="11.42578125" style="662"/>
    <col min="3529" max="3529" width="2.7109375" style="662" customWidth="1"/>
    <col min="3530" max="3530" width="9.85546875" style="662" customWidth="1"/>
    <col min="3531" max="3531" width="54.140625" style="662" customWidth="1"/>
    <col min="3532" max="3532" width="15.7109375" style="662" customWidth="1"/>
    <col min="3533" max="3533" width="13.7109375" style="662" customWidth="1"/>
    <col min="3534" max="3534" width="15.140625" style="662" customWidth="1"/>
    <col min="3535" max="3535" width="14.7109375" style="662" customWidth="1"/>
    <col min="3536" max="3536" width="17.42578125" style="662" customWidth="1"/>
    <col min="3537" max="3537" width="15.140625" style="662" customWidth="1"/>
    <col min="3538" max="3538" width="11.85546875" style="662" customWidth="1"/>
    <col min="3539" max="3539" width="3.85546875" style="662" customWidth="1"/>
    <col min="3540" max="3540" width="19.5703125" style="662" customWidth="1"/>
    <col min="3541" max="3541" width="17.140625" style="662" customWidth="1"/>
    <col min="3542" max="3542" width="17.28515625" style="662" customWidth="1"/>
    <col min="3543" max="3543" width="19.140625" style="662" customWidth="1"/>
    <col min="3544" max="3544" width="17.7109375" style="662" customWidth="1"/>
    <col min="3545" max="3545" width="14.5703125" style="662" bestFit="1" customWidth="1"/>
    <col min="3546" max="3546" width="14.140625" style="662" customWidth="1"/>
    <col min="3547" max="3547" width="13.28515625" style="662" customWidth="1"/>
    <col min="3548" max="3548" width="14.42578125" style="662" customWidth="1"/>
    <col min="3549" max="3549" width="16.7109375" style="662" customWidth="1"/>
    <col min="3550" max="3550" width="16" style="662" customWidth="1"/>
    <col min="3551" max="3551" width="16.140625" style="662" customWidth="1"/>
    <col min="3552" max="3553" width="14.28515625" style="662" customWidth="1"/>
    <col min="3554" max="3554" width="13.85546875" style="662" customWidth="1"/>
    <col min="3555" max="3555" width="13.5703125" style="662" customWidth="1"/>
    <col min="3556" max="3556" width="13.85546875" style="662" customWidth="1"/>
    <col min="3557" max="3558" width="16.140625" style="662" customWidth="1"/>
    <col min="3559" max="3559" width="11.5703125" style="662" customWidth="1"/>
    <col min="3560" max="3560" width="5.28515625" style="662" customWidth="1"/>
    <col min="3561" max="3561" width="18.140625" style="662" customWidth="1"/>
    <col min="3562" max="3562" width="16.85546875" style="662" customWidth="1"/>
    <col min="3563" max="3719" width="11.42578125" style="662" customWidth="1"/>
    <col min="3720" max="3720" width="15.140625" style="662" customWidth="1"/>
    <col min="3721" max="3721" width="60.42578125" style="662" customWidth="1"/>
    <col min="3722" max="3724" width="19.85546875" style="662" customWidth="1"/>
    <col min="3725" max="3725" width="23.5703125" style="662" customWidth="1"/>
    <col min="3726" max="3726" width="20.140625" style="662" customWidth="1"/>
    <col min="3727" max="3727" width="18.7109375" style="662" customWidth="1"/>
    <col min="3728" max="3728" width="14.140625" style="662" customWidth="1"/>
    <col min="3729" max="3729" width="11.5703125" style="662" bestFit="1" customWidth="1"/>
    <col min="3730" max="3784" width="11.42578125" style="662"/>
    <col min="3785" max="3785" width="2.7109375" style="662" customWidth="1"/>
    <col min="3786" max="3786" width="9.85546875" style="662" customWidth="1"/>
    <col min="3787" max="3787" width="54.140625" style="662" customWidth="1"/>
    <col min="3788" max="3788" width="15.7109375" style="662" customWidth="1"/>
    <col min="3789" max="3789" width="13.7109375" style="662" customWidth="1"/>
    <col min="3790" max="3790" width="15.140625" style="662" customWidth="1"/>
    <col min="3791" max="3791" width="14.7109375" style="662" customWidth="1"/>
    <col min="3792" max="3792" width="17.42578125" style="662" customWidth="1"/>
    <col min="3793" max="3793" width="15.140625" style="662" customWidth="1"/>
    <col min="3794" max="3794" width="11.85546875" style="662" customWidth="1"/>
    <col min="3795" max="3795" width="3.85546875" style="662" customWidth="1"/>
    <col min="3796" max="3796" width="19.5703125" style="662" customWidth="1"/>
    <col min="3797" max="3797" width="17.140625" style="662" customWidth="1"/>
    <col min="3798" max="3798" width="17.28515625" style="662" customWidth="1"/>
    <col min="3799" max="3799" width="19.140625" style="662" customWidth="1"/>
    <col min="3800" max="3800" width="17.7109375" style="662" customWidth="1"/>
    <col min="3801" max="3801" width="14.5703125" style="662" bestFit="1" customWidth="1"/>
    <col min="3802" max="3802" width="14.140625" style="662" customWidth="1"/>
    <col min="3803" max="3803" width="13.28515625" style="662" customWidth="1"/>
    <col min="3804" max="3804" width="14.42578125" style="662" customWidth="1"/>
    <col min="3805" max="3805" width="16.7109375" style="662" customWidth="1"/>
    <col min="3806" max="3806" width="16" style="662" customWidth="1"/>
    <col min="3807" max="3807" width="16.140625" style="662" customWidth="1"/>
    <col min="3808" max="3809" width="14.28515625" style="662" customWidth="1"/>
    <col min="3810" max="3810" width="13.85546875" style="662" customWidth="1"/>
    <col min="3811" max="3811" width="13.5703125" style="662" customWidth="1"/>
    <col min="3812" max="3812" width="13.85546875" style="662" customWidth="1"/>
    <col min="3813" max="3814" width="16.140625" style="662" customWidth="1"/>
    <col min="3815" max="3815" width="11.5703125" style="662" customWidth="1"/>
    <col min="3816" max="3816" width="5.28515625" style="662" customWidth="1"/>
    <col min="3817" max="3817" width="18.140625" style="662" customWidth="1"/>
    <col min="3818" max="3818" width="16.85546875" style="662" customWidth="1"/>
    <col min="3819" max="3975" width="11.42578125" style="662" customWidth="1"/>
    <col min="3976" max="3976" width="15.140625" style="662" customWidth="1"/>
    <col min="3977" max="3977" width="60.42578125" style="662" customWidth="1"/>
    <col min="3978" max="3980" width="19.85546875" style="662" customWidth="1"/>
    <col min="3981" max="3981" width="23.5703125" style="662" customWidth="1"/>
    <col min="3982" max="3982" width="20.140625" style="662" customWidth="1"/>
    <col min="3983" max="3983" width="18.7109375" style="662" customWidth="1"/>
    <col min="3984" max="3984" width="14.140625" style="662" customWidth="1"/>
    <col min="3985" max="3985" width="11.5703125" style="662" bestFit="1" customWidth="1"/>
    <col min="3986" max="4040" width="11.42578125" style="662"/>
    <col min="4041" max="4041" width="2.7109375" style="662" customWidth="1"/>
    <col min="4042" max="4042" width="9.85546875" style="662" customWidth="1"/>
    <col min="4043" max="4043" width="54.140625" style="662" customWidth="1"/>
    <col min="4044" max="4044" width="15.7109375" style="662" customWidth="1"/>
    <col min="4045" max="4045" width="13.7109375" style="662" customWidth="1"/>
    <col min="4046" max="4046" width="15.140625" style="662" customWidth="1"/>
    <col min="4047" max="4047" width="14.7109375" style="662" customWidth="1"/>
    <col min="4048" max="4048" width="17.42578125" style="662" customWidth="1"/>
    <col min="4049" max="4049" width="15.140625" style="662" customWidth="1"/>
    <col min="4050" max="4050" width="11.85546875" style="662" customWidth="1"/>
    <col min="4051" max="4051" width="3.85546875" style="662" customWidth="1"/>
    <col min="4052" max="4052" width="19.5703125" style="662" customWidth="1"/>
    <col min="4053" max="4053" width="17.140625" style="662" customWidth="1"/>
    <col min="4054" max="4054" width="17.28515625" style="662" customWidth="1"/>
    <col min="4055" max="4055" width="19.140625" style="662" customWidth="1"/>
    <col min="4056" max="4056" width="17.7109375" style="662" customWidth="1"/>
    <col min="4057" max="4057" width="14.5703125" style="662" bestFit="1" customWidth="1"/>
    <col min="4058" max="4058" width="14.140625" style="662" customWidth="1"/>
    <col min="4059" max="4059" width="13.28515625" style="662" customWidth="1"/>
    <col min="4060" max="4060" width="14.42578125" style="662" customWidth="1"/>
    <col min="4061" max="4061" width="16.7109375" style="662" customWidth="1"/>
    <col min="4062" max="4062" width="16" style="662" customWidth="1"/>
    <col min="4063" max="4063" width="16.140625" style="662" customWidth="1"/>
    <col min="4064" max="4065" width="14.28515625" style="662" customWidth="1"/>
    <col min="4066" max="4066" width="13.85546875" style="662" customWidth="1"/>
    <col min="4067" max="4067" width="13.5703125" style="662" customWidth="1"/>
    <col min="4068" max="4068" width="13.85546875" style="662" customWidth="1"/>
    <col min="4069" max="4070" width="16.140625" style="662" customWidth="1"/>
    <col min="4071" max="4071" width="11.5703125" style="662" customWidth="1"/>
    <col min="4072" max="4072" width="5.28515625" style="662" customWidth="1"/>
    <col min="4073" max="4073" width="18.140625" style="662" customWidth="1"/>
    <col min="4074" max="4074" width="16.85546875" style="662" customWidth="1"/>
    <col min="4075" max="4231" width="11.42578125" style="662" customWidth="1"/>
    <col min="4232" max="4232" width="15.140625" style="662" customWidth="1"/>
    <col min="4233" max="4233" width="60.42578125" style="662" customWidth="1"/>
    <col min="4234" max="4236" width="19.85546875" style="662" customWidth="1"/>
    <col min="4237" max="4237" width="23.5703125" style="662" customWidth="1"/>
    <col min="4238" max="4238" width="20.140625" style="662" customWidth="1"/>
    <col min="4239" max="4239" width="18.7109375" style="662" customWidth="1"/>
    <col min="4240" max="4240" width="14.140625" style="662" customWidth="1"/>
    <col min="4241" max="4241" width="11.5703125" style="662" bestFit="1" customWidth="1"/>
    <col min="4242" max="4296" width="11.42578125" style="662"/>
    <col min="4297" max="4297" width="2.7109375" style="662" customWidth="1"/>
    <col min="4298" max="4298" width="9.85546875" style="662" customWidth="1"/>
    <col min="4299" max="4299" width="54.140625" style="662" customWidth="1"/>
    <col min="4300" max="4300" width="15.7109375" style="662" customWidth="1"/>
    <col min="4301" max="4301" width="13.7109375" style="662" customWidth="1"/>
    <col min="4302" max="4302" width="15.140625" style="662" customWidth="1"/>
    <col min="4303" max="4303" width="14.7109375" style="662" customWidth="1"/>
    <col min="4304" max="4304" width="17.42578125" style="662" customWidth="1"/>
    <col min="4305" max="4305" width="15.140625" style="662" customWidth="1"/>
    <col min="4306" max="4306" width="11.85546875" style="662" customWidth="1"/>
    <col min="4307" max="4307" width="3.85546875" style="662" customWidth="1"/>
    <col min="4308" max="4308" width="19.5703125" style="662" customWidth="1"/>
    <col min="4309" max="4309" width="17.140625" style="662" customWidth="1"/>
    <col min="4310" max="4310" width="17.28515625" style="662" customWidth="1"/>
    <col min="4311" max="4311" width="19.140625" style="662" customWidth="1"/>
    <col min="4312" max="4312" width="17.7109375" style="662" customWidth="1"/>
    <col min="4313" max="4313" width="14.5703125" style="662" bestFit="1" customWidth="1"/>
    <col min="4314" max="4314" width="14.140625" style="662" customWidth="1"/>
    <col min="4315" max="4315" width="13.28515625" style="662" customWidth="1"/>
    <col min="4316" max="4316" width="14.42578125" style="662" customWidth="1"/>
    <col min="4317" max="4317" width="16.7109375" style="662" customWidth="1"/>
    <col min="4318" max="4318" width="16" style="662" customWidth="1"/>
    <col min="4319" max="4319" width="16.140625" style="662" customWidth="1"/>
    <col min="4320" max="4321" width="14.28515625" style="662" customWidth="1"/>
    <col min="4322" max="4322" width="13.85546875" style="662" customWidth="1"/>
    <col min="4323" max="4323" width="13.5703125" style="662" customWidth="1"/>
    <col min="4324" max="4324" width="13.85546875" style="662" customWidth="1"/>
    <col min="4325" max="4326" width="16.140625" style="662" customWidth="1"/>
    <col min="4327" max="4327" width="11.5703125" style="662" customWidth="1"/>
    <col min="4328" max="4328" width="5.28515625" style="662" customWidth="1"/>
    <col min="4329" max="4329" width="18.140625" style="662" customWidth="1"/>
    <col min="4330" max="4330" width="16.85546875" style="662" customWidth="1"/>
    <col min="4331" max="4487" width="11.42578125" style="662" customWidth="1"/>
    <col min="4488" max="4488" width="15.140625" style="662" customWidth="1"/>
    <col min="4489" max="4489" width="60.42578125" style="662" customWidth="1"/>
    <col min="4490" max="4492" width="19.85546875" style="662" customWidth="1"/>
    <col min="4493" max="4493" width="23.5703125" style="662" customWidth="1"/>
    <col min="4494" max="4494" width="20.140625" style="662" customWidth="1"/>
    <col min="4495" max="4495" width="18.7109375" style="662" customWidth="1"/>
    <col min="4496" max="4496" width="14.140625" style="662" customWidth="1"/>
    <col min="4497" max="4497" width="11.5703125" style="662" bestFit="1" customWidth="1"/>
    <col min="4498" max="4552" width="11.42578125" style="662"/>
    <col min="4553" max="4553" width="2.7109375" style="662" customWidth="1"/>
    <col min="4554" max="4554" width="9.85546875" style="662" customWidth="1"/>
    <col min="4555" max="4555" width="54.140625" style="662" customWidth="1"/>
    <col min="4556" max="4556" width="15.7109375" style="662" customWidth="1"/>
    <col min="4557" max="4557" width="13.7109375" style="662" customWidth="1"/>
    <col min="4558" max="4558" width="15.140625" style="662" customWidth="1"/>
    <col min="4559" max="4559" width="14.7109375" style="662" customWidth="1"/>
    <col min="4560" max="4560" width="17.42578125" style="662" customWidth="1"/>
    <col min="4561" max="4561" width="15.140625" style="662" customWidth="1"/>
    <col min="4562" max="4562" width="11.85546875" style="662" customWidth="1"/>
    <col min="4563" max="4563" width="3.85546875" style="662" customWidth="1"/>
    <col min="4564" max="4564" width="19.5703125" style="662" customWidth="1"/>
    <col min="4565" max="4565" width="17.140625" style="662" customWidth="1"/>
    <col min="4566" max="4566" width="17.28515625" style="662" customWidth="1"/>
    <col min="4567" max="4567" width="19.140625" style="662" customWidth="1"/>
    <col min="4568" max="4568" width="17.7109375" style="662" customWidth="1"/>
    <col min="4569" max="4569" width="14.5703125" style="662" bestFit="1" customWidth="1"/>
    <col min="4570" max="4570" width="14.140625" style="662" customWidth="1"/>
    <col min="4571" max="4571" width="13.28515625" style="662" customWidth="1"/>
    <col min="4572" max="4572" width="14.42578125" style="662" customWidth="1"/>
    <col min="4573" max="4573" width="16.7109375" style="662" customWidth="1"/>
    <col min="4574" max="4574" width="16" style="662" customWidth="1"/>
    <col min="4575" max="4575" width="16.140625" style="662" customWidth="1"/>
    <col min="4576" max="4577" width="14.28515625" style="662" customWidth="1"/>
    <col min="4578" max="4578" width="13.85546875" style="662" customWidth="1"/>
    <col min="4579" max="4579" width="13.5703125" style="662" customWidth="1"/>
    <col min="4580" max="4580" width="13.85546875" style="662" customWidth="1"/>
    <col min="4581" max="4582" width="16.140625" style="662" customWidth="1"/>
    <col min="4583" max="4583" width="11.5703125" style="662" customWidth="1"/>
    <col min="4584" max="4584" width="5.28515625" style="662" customWidth="1"/>
    <col min="4585" max="4585" width="18.140625" style="662" customWidth="1"/>
    <col min="4586" max="4586" width="16.85546875" style="662" customWidth="1"/>
    <col min="4587" max="4743" width="11.42578125" style="662" customWidth="1"/>
    <col min="4744" max="4744" width="15.140625" style="662" customWidth="1"/>
    <col min="4745" max="4745" width="60.42578125" style="662" customWidth="1"/>
    <col min="4746" max="4748" width="19.85546875" style="662" customWidth="1"/>
    <col min="4749" max="4749" width="23.5703125" style="662" customWidth="1"/>
    <col min="4750" max="4750" width="20.140625" style="662" customWidth="1"/>
    <col min="4751" max="4751" width="18.7109375" style="662" customWidth="1"/>
    <col min="4752" max="4752" width="14.140625" style="662" customWidth="1"/>
    <col min="4753" max="4753" width="11.5703125" style="662" bestFit="1" customWidth="1"/>
    <col min="4754" max="4808" width="11.42578125" style="662"/>
    <col min="4809" max="4809" width="2.7109375" style="662" customWidth="1"/>
    <col min="4810" max="4810" width="9.85546875" style="662" customWidth="1"/>
    <col min="4811" max="4811" width="54.140625" style="662" customWidth="1"/>
    <col min="4812" max="4812" width="15.7109375" style="662" customWidth="1"/>
    <col min="4813" max="4813" width="13.7109375" style="662" customWidth="1"/>
    <col min="4814" max="4814" width="15.140625" style="662" customWidth="1"/>
    <col min="4815" max="4815" width="14.7109375" style="662" customWidth="1"/>
    <col min="4816" max="4816" width="17.42578125" style="662" customWidth="1"/>
    <col min="4817" max="4817" width="15.140625" style="662" customWidth="1"/>
    <col min="4818" max="4818" width="11.85546875" style="662" customWidth="1"/>
    <col min="4819" max="4819" width="3.85546875" style="662" customWidth="1"/>
    <col min="4820" max="4820" width="19.5703125" style="662" customWidth="1"/>
    <col min="4821" max="4821" width="17.140625" style="662" customWidth="1"/>
    <col min="4822" max="4822" width="17.28515625" style="662" customWidth="1"/>
    <col min="4823" max="4823" width="19.140625" style="662" customWidth="1"/>
    <col min="4824" max="4824" width="17.7109375" style="662" customWidth="1"/>
    <col min="4825" max="4825" width="14.5703125" style="662" bestFit="1" customWidth="1"/>
    <col min="4826" max="4826" width="14.140625" style="662" customWidth="1"/>
    <col min="4827" max="4827" width="13.28515625" style="662" customWidth="1"/>
    <col min="4828" max="4828" width="14.42578125" style="662" customWidth="1"/>
    <col min="4829" max="4829" width="16.7109375" style="662" customWidth="1"/>
    <col min="4830" max="4830" width="16" style="662" customWidth="1"/>
    <col min="4831" max="4831" width="16.140625" style="662" customWidth="1"/>
    <col min="4832" max="4833" width="14.28515625" style="662" customWidth="1"/>
    <col min="4834" max="4834" width="13.85546875" style="662" customWidth="1"/>
    <col min="4835" max="4835" width="13.5703125" style="662" customWidth="1"/>
    <col min="4836" max="4836" width="13.85546875" style="662" customWidth="1"/>
    <col min="4837" max="4838" width="16.140625" style="662" customWidth="1"/>
    <col min="4839" max="4839" width="11.5703125" style="662" customWidth="1"/>
    <col min="4840" max="4840" width="5.28515625" style="662" customWidth="1"/>
    <col min="4841" max="4841" width="18.140625" style="662" customWidth="1"/>
    <col min="4842" max="4842" width="16.85546875" style="662" customWidth="1"/>
    <col min="4843" max="4999" width="11.42578125" style="662" customWidth="1"/>
    <col min="5000" max="5000" width="15.140625" style="662" customWidth="1"/>
    <col min="5001" max="5001" width="60.42578125" style="662" customWidth="1"/>
    <col min="5002" max="5004" width="19.85546875" style="662" customWidth="1"/>
    <col min="5005" max="5005" width="23.5703125" style="662" customWidth="1"/>
    <col min="5006" max="5006" width="20.140625" style="662" customWidth="1"/>
    <col min="5007" max="5007" width="18.7109375" style="662" customWidth="1"/>
    <col min="5008" max="5008" width="14.140625" style="662" customWidth="1"/>
    <col min="5009" max="5009" width="11.5703125" style="662" bestFit="1" customWidth="1"/>
    <col min="5010" max="5064" width="11.42578125" style="662"/>
    <col min="5065" max="5065" width="2.7109375" style="662" customWidth="1"/>
    <col min="5066" max="5066" width="9.85546875" style="662" customWidth="1"/>
    <col min="5067" max="5067" width="54.140625" style="662" customWidth="1"/>
    <col min="5068" max="5068" width="15.7109375" style="662" customWidth="1"/>
    <col min="5069" max="5069" width="13.7109375" style="662" customWidth="1"/>
    <col min="5070" max="5070" width="15.140625" style="662" customWidth="1"/>
    <col min="5071" max="5071" width="14.7109375" style="662" customWidth="1"/>
    <col min="5072" max="5072" width="17.42578125" style="662" customWidth="1"/>
    <col min="5073" max="5073" width="15.140625" style="662" customWidth="1"/>
    <col min="5074" max="5074" width="11.85546875" style="662" customWidth="1"/>
    <col min="5075" max="5075" width="3.85546875" style="662" customWidth="1"/>
    <col min="5076" max="5076" width="19.5703125" style="662" customWidth="1"/>
    <col min="5077" max="5077" width="17.140625" style="662" customWidth="1"/>
    <col min="5078" max="5078" width="17.28515625" style="662" customWidth="1"/>
    <col min="5079" max="5079" width="19.140625" style="662" customWidth="1"/>
    <col min="5080" max="5080" width="17.7109375" style="662" customWidth="1"/>
    <col min="5081" max="5081" width="14.5703125" style="662" bestFit="1" customWidth="1"/>
    <col min="5082" max="5082" width="14.140625" style="662" customWidth="1"/>
    <col min="5083" max="5083" width="13.28515625" style="662" customWidth="1"/>
    <col min="5084" max="5084" width="14.42578125" style="662" customWidth="1"/>
    <col min="5085" max="5085" width="16.7109375" style="662" customWidth="1"/>
    <col min="5086" max="5086" width="16" style="662" customWidth="1"/>
    <col min="5087" max="5087" width="16.140625" style="662" customWidth="1"/>
    <col min="5088" max="5089" width="14.28515625" style="662" customWidth="1"/>
    <col min="5090" max="5090" width="13.85546875" style="662" customWidth="1"/>
    <col min="5091" max="5091" width="13.5703125" style="662" customWidth="1"/>
    <col min="5092" max="5092" width="13.85546875" style="662" customWidth="1"/>
    <col min="5093" max="5094" width="16.140625" style="662" customWidth="1"/>
    <col min="5095" max="5095" width="11.5703125" style="662" customWidth="1"/>
    <col min="5096" max="5096" width="5.28515625" style="662" customWidth="1"/>
    <col min="5097" max="5097" width="18.140625" style="662" customWidth="1"/>
    <col min="5098" max="5098" width="16.85546875" style="662" customWidth="1"/>
    <col min="5099" max="5255" width="11.42578125" style="662" customWidth="1"/>
    <col min="5256" max="5256" width="15.140625" style="662" customWidth="1"/>
    <col min="5257" max="5257" width="60.42578125" style="662" customWidth="1"/>
    <col min="5258" max="5260" width="19.85546875" style="662" customWidth="1"/>
    <col min="5261" max="5261" width="23.5703125" style="662" customWidth="1"/>
    <col min="5262" max="5262" width="20.140625" style="662" customWidth="1"/>
    <col min="5263" max="5263" width="18.7109375" style="662" customWidth="1"/>
    <col min="5264" max="5264" width="14.140625" style="662" customWidth="1"/>
    <col min="5265" max="5265" width="11.5703125" style="662" bestFit="1" customWidth="1"/>
    <col min="5266" max="5320" width="11.42578125" style="662"/>
    <col min="5321" max="5321" width="2.7109375" style="662" customWidth="1"/>
    <col min="5322" max="5322" width="9.85546875" style="662" customWidth="1"/>
    <col min="5323" max="5323" width="54.140625" style="662" customWidth="1"/>
    <col min="5324" max="5324" width="15.7109375" style="662" customWidth="1"/>
    <col min="5325" max="5325" width="13.7109375" style="662" customWidth="1"/>
    <col min="5326" max="5326" width="15.140625" style="662" customWidth="1"/>
    <col min="5327" max="5327" width="14.7109375" style="662" customWidth="1"/>
    <col min="5328" max="5328" width="17.42578125" style="662" customWidth="1"/>
    <col min="5329" max="5329" width="15.140625" style="662" customWidth="1"/>
    <col min="5330" max="5330" width="11.85546875" style="662" customWidth="1"/>
    <col min="5331" max="5331" width="3.85546875" style="662" customWidth="1"/>
    <col min="5332" max="5332" width="19.5703125" style="662" customWidth="1"/>
    <col min="5333" max="5333" width="17.140625" style="662" customWidth="1"/>
    <col min="5334" max="5334" width="17.28515625" style="662" customWidth="1"/>
    <col min="5335" max="5335" width="19.140625" style="662" customWidth="1"/>
    <col min="5336" max="5336" width="17.7109375" style="662" customWidth="1"/>
    <col min="5337" max="5337" width="14.5703125" style="662" bestFit="1" customWidth="1"/>
    <col min="5338" max="5338" width="14.140625" style="662" customWidth="1"/>
    <col min="5339" max="5339" width="13.28515625" style="662" customWidth="1"/>
    <col min="5340" max="5340" width="14.42578125" style="662" customWidth="1"/>
    <col min="5341" max="5341" width="16.7109375" style="662" customWidth="1"/>
    <col min="5342" max="5342" width="16" style="662" customWidth="1"/>
    <col min="5343" max="5343" width="16.140625" style="662" customWidth="1"/>
    <col min="5344" max="5345" width="14.28515625" style="662" customWidth="1"/>
    <col min="5346" max="5346" width="13.85546875" style="662" customWidth="1"/>
    <col min="5347" max="5347" width="13.5703125" style="662" customWidth="1"/>
    <col min="5348" max="5348" width="13.85546875" style="662" customWidth="1"/>
    <col min="5349" max="5350" width="16.140625" style="662" customWidth="1"/>
    <col min="5351" max="5351" width="11.5703125" style="662" customWidth="1"/>
    <col min="5352" max="5352" width="5.28515625" style="662" customWidth="1"/>
    <col min="5353" max="5353" width="18.140625" style="662" customWidth="1"/>
    <col min="5354" max="5354" width="16.85546875" style="662" customWidth="1"/>
    <col min="5355" max="5511" width="11.42578125" style="662" customWidth="1"/>
    <col min="5512" max="5512" width="15.140625" style="662" customWidth="1"/>
    <col min="5513" max="5513" width="60.42578125" style="662" customWidth="1"/>
    <col min="5514" max="5516" width="19.85546875" style="662" customWidth="1"/>
    <col min="5517" max="5517" width="23.5703125" style="662" customWidth="1"/>
    <col min="5518" max="5518" width="20.140625" style="662" customWidth="1"/>
    <col min="5519" max="5519" width="18.7109375" style="662" customWidth="1"/>
    <col min="5520" max="5520" width="14.140625" style="662" customWidth="1"/>
    <col min="5521" max="5521" width="11.5703125" style="662" bestFit="1" customWidth="1"/>
    <col min="5522" max="5576" width="11.42578125" style="662"/>
    <col min="5577" max="5577" width="2.7109375" style="662" customWidth="1"/>
    <col min="5578" max="5578" width="9.85546875" style="662" customWidth="1"/>
    <col min="5579" max="5579" width="54.140625" style="662" customWidth="1"/>
    <col min="5580" max="5580" width="15.7109375" style="662" customWidth="1"/>
    <col min="5581" max="5581" width="13.7109375" style="662" customWidth="1"/>
    <col min="5582" max="5582" width="15.140625" style="662" customWidth="1"/>
    <col min="5583" max="5583" width="14.7109375" style="662" customWidth="1"/>
    <col min="5584" max="5584" width="17.42578125" style="662" customWidth="1"/>
    <col min="5585" max="5585" width="15.140625" style="662" customWidth="1"/>
    <col min="5586" max="5586" width="11.85546875" style="662" customWidth="1"/>
    <col min="5587" max="5587" width="3.85546875" style="662" customWidth="1"/>
    <col min="5588" max="5588" width="19.5703125" style="662" customWidth="1"/>
    <col min="5589" max="5589" width="17.140625" style="662" customWidth="1"/>
    <col min="5590" max="5590" width="17.28515625" style="662" customWidth="1"/>
    <col min="5591" max="5591" width="19.140625" style="662" customWidth="1"/>
    <col min="5592" max="5592" width="17.7109375" style="662" customWidth="1"/>
    <col min="5593" max="5593" width="14.5703125" style="662" bestFit="1" customWidth="1"/>
    <col min="5594" max="5594" width="14.140625" style="662" customWidth="1"/>
    <col min="5595" max="5595" width="13.28515625" style="662" customWidth="1"/>
    <col min="5596" max="5596" width="14.42578125" style="662" customWidth="1"/>
    <col min="5597" max="5597" width="16.7109375" style="662" customWidth="1"/>
    <col min="5598" max="5598" width="16" style="662" customWidth="1"/>
    <col min="5599" max="5599" width="16.140625" style="662" customWidth="1"/>
    <col min="5600" max="5601" width="14.28515625" style="662" customWidth="1"/>
    <col min="5602" max="5602" width="13.85546875" style="662" customWidth="1"/>
    <col min="5603" max="5603" width="13.5703125" style="662" customWidth="1"/>
    <col min="5604" max="5604" width="13.85546875" style="662" customWidth="1"/>
    <col min="5605" max="5606" width="16.140625" style="662" customWidth="1"/>
    <col min="5607" max="5607" width="11.5703125" style="662" customWidth="1"/>
    <col min="5608" max="5608" width="5.28515625" style="662" customWidth="1"/>
    <col min="5609" max="5609" width="18.140625" style="662" customWidth="1"/>
    <col min="5610" max="5610" width="16.85546875" style="662" customWidth="1"/>
    <col min="5611" max="5767" width="11.42578125" style="662" customWidth="1"/>
    <col min="5768" max="5768" width="15.140625" style="662" customWidth="1"/>
    <col min="5769" max="5769" width="60.42578125" style="662" customWidth="1"/>
    <col min="5770" max="5772" width="19.85546875" style="662" customWidth="1"/>
    <col min="5773" max="5773" width="23.5703125" style="662" customWidth="1"/>
    <col min="5774" max="5774" width="20.140625" style="662" customWidth="1"/>
    <col min="5775" max="5775" width="18.7109375" style="662" customWidth="1"/>
    <col min="5776" max="5776" width="14.140625" style="662" customWidth="1"/>
    <col min="5777" max="5777" width="11.5703125" style="662" bestFit="1" customWidth="1"/>
    <col min="5778" max="5832" width="11.42578125" style="662"/>
    <col min="5833" max="5833" width="2.7109375" style="662" customWidth="1"/>
    <col min="5834" max="5834" width="9.85546875" style="662" customWidth="1"/>
    <col min="5835" max="5835" width="54.140625" style="662" customWidth="1"/>
    <col min="5836" max="5836" width="15.7109375" style="662" customWidth="1"/>
    <col min="5837" max="5837" width="13.7109375" style="662" customWidth="1"/>
    <col min="5838" max="5838" width="15.140625" style="662" customWidth="1"/>
    <col min="5839" max="5839" width="14.7109375" style="662" customWidth="1"/>
    <col min="5840" max="5840" width="17.42578125" style="662" customWidth="1"/>
    <col min="5841" max="5841" width="15.140625" style="662" customWidth="1"/>
    <col min="5842" max="5842" width="11.85546875" style="662" customWidth="1"/>
    <col min="5843" max="5843" width="3.85546875" style="662" customWidth="1"/>
    <col min="5844" max="5844" width="19.5703125" style="662" customWidth="1"/>
    <col min="5845" max="5845" width="17.140625" style="662" customWidth="1"/>
    <col min="5846" max="5846" width="17.28515625" style="662" customWidth="1"/>
    <col min="5847" max="5847" width="19.140625" style="662" customWidth="1"/>
    <col min="5848" max="5848" width="17.7109375" style="662" customWidth="1"/>
    <col min="5849" max="5849" width="14.5703125" style="662" bestFit="1" customWidth="1"/>
    <col min="5850" max="5850" width="14.140625" style="662" customWidth="1"/>
    <col min="5851" max="5851" width="13.28515625" style="662" customWidth="1"/>
    <col min="5852" max="5852" width="14.42578125" style="662" customWidth="1"/>
    <col min="5853" max="5853" width="16.7109375" style="662" customWidth="1"/>
    <col min="5854" max="5854" width="16" style="662" customWidth="1"/>
    <col min="5855" max="5855" width="16.140625" style="662" customWidth="1"/>
    <col min="5856" max="5857" width="14.28515625" style="662" customWidth="1"/>
    <col min="5858" max="5858" width="13.85546875" style="662" customWidth="1"/>
    <col min="5859" max="5859" width="13.5703125" style="662" customWidth="1"/>
    <col min="5860" max="5860" width="13.85546875" style="662" customWidth="1"/>
    <col min="5861" max="5862" width="16.140625" style="662" customWidth="1"/>
    <col min="5863" max="5863" width="11.5703125" style="662" customWidth="1"/>
    <col min="5864" max="5864" width="5.28515625" style="662" customWidth="1"/>
    <col min="5865" max="5865" width="18.140625" style="662" customWidth="1"/>
    <col min="5866" max="5866" width="16.85546875" style="662" customWidth="1"/>
    <col min="5867" max="6023" width="11.42578125" style="662" customWidth="1"/>
    <col min="6024" max="6024" width="15.140625" style="662" customWidth="1"/>
    <col min="6025" max="6025" width="60.42578125" style="662" customWidth="1"/>
    <col min="6026" max="6028" width="19.85546875" style="662" customWidth="1"/>
    <col min="6029" max="6029" width="23.5703125" style="662" customWidth="1"/>
    <col min="6030" max="6030" width="20.140625" style="662" customWidth="1"/>
    <col min="6031" max="6031" width="18.7109375" style="662" customWidth="1"/>
    <col min="6032" max="6032" width="14.140625" style="662" customWidth="1"/>
    <col min="6033" max="6033" width="11.5703125" style="662" bestFit="1" customWidth="1"/>
    <col min="6034" max="6088" width="11.42578125" style="662"/>
    <col min="6089" max="6089" width="2.7109375" style="662" customWidth="1"/>
    <col min="6090" max="6090" width="9.85546875" style="662" customWidth="1"/>
    <col min="6091" max="6091" width="54.140625" style="662" customWidth="1"/>
    <col min="6092" max="6092" width="15.7109375" style="662" customWidth="1"/>
    <col min="6093" max="6093" width="13.7109375" style="662" customWidth="1"/>
    <col min="6094" max="6094" width="15.140625" style="662" customWidth="1"/>
    <col min="6095" max="6095" width="14.7109375" style="662" customWidth="1"/>
    <col min="6096" max="6096" width="17.42578125" style="662" customWidth="1"/>
    <col min="6097" max="6097" width="15.140625" style="662" customWidth="1"/>
    <col min="6098" max="6098" width="11.85546875" style="662" customWidth="1"/>
    <col min="6099" max="6099" width="3.85546875" style="662" customWidth="1"/>
    <col min="6100" max="6100" width="19.5703125" style="662" customWidth="1"/>
    <col min="6101" max="6101" width="17.140625" style="662" customWidth="1"/>
    <col min="6102" max="6102" width="17.28515625" style="662" customWidth="1"/>
    <col min="6103" max="6103" width="19.140625" style="662" customWidth="1"/>
    <col min="6104" max="6104" width="17.7109375" style="662" customWidth="1"/>
    <col min="6105" max="6105" width="14.5703125" style="662" bestFit="1" customWidth="1"/>
    <col min="6106" max="6106" width="14.140625" style="662" customWidth="1"/>
    <col min="6107" max="6107" width="13.28515625" style="662" customWidth="1"/>
    <col min="6108" max="6108" width="14.42578125" style="662" customWidth="1"/>
    <col min="6109" max="6109" width="16.7109375" style="662" customWidth="1"/>
    <col min="6110" max="6110" width="16" style="662" customWidth="1"/>
    <col min="6111" max="6111" width="16.140625" style="662" customWidth="1"/>
    <col min="6112" max="6113" width="14.28515625" style="662" customWidth="1"/>
    <col min="6114" max="6114" width="13.85546875" style="662" customWidth="1"/>
    <col min="6115" max="6115" width="13.5703125" style="662" customWidth="1"/>
    <col min="6116" max="6116" width="13.85546875" style="662" customWidth="1"/>
    <col min="6117" max="6118" width="16.140625" style="662" customWidth="1"/>
    <col min="6119" max="6119" width="11.5703125" style="662" customWidth="1"/>
    <col min="6120" max="6120" width="5.28515625" style="662" customWidth="1"/>
    <col min="6121" max="6121" width="18.140625" style="662" customWidth="1"/>
    <col min="6122" max="6122" width="16.85546875" style="662" customWidth="1"/>
    <col min="6123" max="6279" width="11.42578125" style="662" customWidth="1"/>
    <col min="6280" max="6280" width="15.140625" style="662" customWidth="1"/>
    <col min="6281" max="6281" width="60.42578125" style="662" customWidth="1"/>
    <col min="6282" max="6284" width="19.85546875" style="662" customWidth="1"/>
    <col min="6285" max="6285" width="23.5703125" style="662" customWidth="1"/>
    <col min="6286" max="6286" width="20.140625" style="662" customWidth="1"/>
    <col min="6287" max="6287" width="18.7109375" style="662" customWidth="1"/>
    <col min="6288" max="6288" width="14.140625" style="662" customWidth="1"/>
    <col min="6289" max="6289" width="11.5703125" style="662" bestFit="1" customWidth="1"/>
    <col min="6290" max="6344" width="11.42578125" style="662"/>
    <col min="6345" max="6345" width="2.7109375" style="662" customWidth="1"/>
    <col min="6346" max="6346" width="9.85546875" style="662" customWidth="1"/>
    <col min="6347" max="6347" width="54.140625" style="662" customWidth="1"/>
    <col min="6348" max="6348" width="15.7109375" style="662" customWidth="1"/>
    <col min="6349" max="6349" width="13.7109375" style="662" customWidth="1"/>
    <col min="6350" max="6350" width="15.140625" style="662" customWidth="1"/>
    <col min="6351" max="6351" width="14.7109375" style="662" customWidth="1"/>
    <col min="6352" max="6352" width="17.42578125" style="662" customWidth="1"/>
    <col min="6353" max="6353" width="15.140625" style="662" customWidth="1"/>
    <col min="6354" max="6354" width="11.85546875" style="662" customWidth="1"/>
    <col min="6355" max="6355" width="3.85546875" style="662" customWidth="1"/>
    <col min="6356" max="6356" width="19.5703125" style="662" customWidth="1"/>
    <col min="6357" max="6357" width="17.140625" style="662" customWidth="1"/>
    <col min="6358" max="6358" width="17.28515625" style="662" customWidth="1"/>
    <col min="6359" max="6359" width="19.140625" style="662" customWidth="1"/>
    <col min="6360" max="6360" width="17.7109375" style="662" customWidth="1"/>
    <col min="6361" max="6361" width="14.5703125" style="662" bestFit="1" customWidth="1"/>
    <col min="6362" max="6362" width="14.140625" style="662" customWidth="1"/>
    <col min="6363" max="6363" width="13.28515625" style="662" customWidth="1"/>
    <col min="6364" max="6364" width="14.42578125" style="662" customWidth="1"/>
    <col min="6365" max="6365" width="16.7109375" style="662" customWidth="1"/>
    <col min="6366" max="6366" width="16" style="662" customWidth="1"/>
    <col min="6367" max="6367" width="16.140625" style="662" customWidth="1"/>
    <col min="6368" max="6369" width="14.28515625" style="662" customWidth="1"/>
    <col min="6370" max="6370" width="13.85546875" style="662" customWidth="1"/>
    <col min="6371" max="6371" width="13.5703125" style="662" customWidth="1"/>
    <col min="6372" max="6372" width="13.85546875" style="662" customWidth="1"/>
    <col min="6373" max="6374" width="16.140625" style="662" customWidth="1"/>
    <col min="6375" max="6375" width="11.5703125" style="662" customWidth="1"/>
    <col min="6376" max="6376" width="5.28515625" style="662" customWidth="1"/>
    <col min="6377" max="6377" width="18.140625" style="662" customWidth="1"/>
    <col min="6378" max="6378" width="16.85546875" style="662" customWidth="1"/>
    <col min="6379" max="6535" width="11.42578125" style="662" customWidth="1"/>
    <col min="6536" max="6536" width="15.140625" style="662" customWidth="1"/>
    <col min="6537" max="6537" width="60.42578125" style="662" customWidth="1"/>
    <col min="6538" max="6540" width="19.85546875" style="662" customWidth="1"/>
    <col min="6541" max="6541" width="23.5703125" style="662" customWidth="1"/>
    <col min="6542" max="6542" width="20.140625" style="662" customWidth="1"/>
    <col min="6543" max="6543" width="18.7109375" style="662" customWidth="1"/>
    <col min="6544" max="6544" width="14.140625" style="662" customWidth="1"/>
    <col min="6545" max="6545" width="11.5703125" style="662" bestFit="1" customWidth="1"/>
    <col min="6546" max="6600" width="11.42578125" style="662"/>
    <col min="6601" max="6601" width="2.7109375" style="662" customWidth="1"/>
    <col min="6602" max="6602" width="9.85546875" style="662" customWidth="1"/>
    <col min="6603" max="6603" width="54.140625" style="662" customWidth="1"/>
    <col min="6604" max="6604" width="15.7109375" style="662" customWidth="1"/>
    <col min="6605" max="6605" width="13.7109375" style="662" customWidth="1"/>
    <col min="6606" max="6606" width="15.140625" style="662" customWidth="1"/>
    <col min="6607" max="6607" width="14.7109375" style="662" customWidth="1"/>
    <col min="6608" max="6608" width="17.42578125" style="662" customWidth="1"/>
    <col min="6609" max="6609" width="15.140625" style="662" customWidth="1"/>
    <col min="6610" max="6610" width="11.85546875" style="662" customWidth="1"/>
    <col min="6611" max="6611" width="3.85546875" style="662" customWidth="1"/>
    <col min="6612" max="6612" width="19.5703125" style="662" customWidth="1"/>
    <col min="6613" max="6613" width="17.140625" style="662" customWidth="1"/>
    <col min="6614" max="6614" width="17.28515625" style="662" customWidth="1"/>
    <col min="6615" max="6615" width="19.140625" style="662" customWidth="1"/>
    <col min="6616" max="6616" width="17.7109375" style="662" customWidth="1"/>
    <col min="6617" max="6617" width="14.5703125" style="662" bestFit="1" customWidth="1"/>
    <col min="6618" max="6618" width="14.140625" style="662" customWidth="1"/>
    <col min="6619" max="6619" width="13.28515625" style="662" customWidth="1"/>
    <col min="6620" max="6620" width="14.42578125" style="662" customWidth="1"/>
    <col min="6621" max="6621" width="16.7109375" style="662" customWidth="1"/>
    <col min="6622" max="6622" width="16" style="662" customWidth="1"/>
    <col min="6623" max="6623" width="16.140625" style="662" customWidth="1"/>
    <col min="6624" max="6625" width="14.28515625" style="662" customWidth="1"/>
    <col min="6626" max="6626" width="13.85546875" style="662" customWidth="1"/>
    <col min="6627" max="6627" width="13.5703125" style="662" customWidth="1"/>
    <col min="6628" max="6628" width="13.85546875" style="662" customWidth="1"/>
    <col min="6629" max="6630" width="16.140625" style="662" customWidth="1"/>
    <col min="6631" max="6631" width="11.5703125" style="662" customWidth="1"/>
    <col min="6632" max="6632" width="5.28515625" style="662" customWidth="1"/>
    <col min="6633" max="6633" width="18.140625" style="662" customWidth="1"/>
    <col min="6634" max="6634" width="16.85546875" style="662" customWidth="1"/>
    <col min="6635" max="6791" width="11.42578125" style="662" customWidth="1"/>
    <col min="6792" max="6792" width="15.140625" style="662" customWidth="1"/>
    <col min="6793" max="6793" width="60.42578125" style="662" customWidth="1"/>
    <col min="6794" max="6796" width="19.85546875" style="662" customWidth="1"/>
    <col min="6797" max="6797" width="23.5703125" style="662" customWidth="1"/>
    <col min="6798" max="6798" width="20.140625" style="662" customWidth="1"/>
    <col min="6799" max="6799" width="18.7109375" style="662" customWidth="1"/>
    <col min="6800" max="6800" width="14.140625" style="662" customWidth="1"/>
    <col min="6801" max="6801" width="11.5703125" style="662" bestFit="1" customWidth="1"/>
    <col min="6802" max="6856" width="11.42578125" style="662"/>
    <col min="6857" max="6857" width="2.7109375" style="662" customWidth="1"/>
    <col min="6858" max="6858" width="9.85546875" style="662" customWidth="1"/>
    <col min="6859" max="6859" width="54.140625" style="662" customWidth="1"/>
    <col min="6860" max="6860" width="15.7109375" style="662" customWidth="1"/>
    <col min="6861" max="6861" width="13.7109375" style="662" customWidth="1"/>
    <col min="6862" max="6862" width="15.140625" style="662" customWidth="1"/>
    <col min="6863" max="6863" width="14.7109375" style="662" customWidth="1"/>
    <col min="6864" max="6864" width="17.42578125" style="662" customWidth="1"/>
    <col min="6865" max="6865" width="15.140625" style="662" customWidth="1"/>
    <col min="6866" max="6866" width="11.85546875" style="662" customWidth="1"/>
    <col min="6867" max="6867" width="3.85546875" style="662" customWidth="1"/>
    <col min="6868" max="6868" width="19.5703125" style="662" customWidth="1"/>
    <col min="6869" max="6869" width="17.140625" style="662" customWidth="1"/>
    <col min="6870" max="6870" width="17.28515625" style="662" customWidth="1"/>
    <col min="6871" max="6871" width="19.140625" style="662" customWidth="1"/>
    <col min="6872" max="6872" width="17.7109375" style="662" customWidth="1"/>
    <col min="6873" max="6873" width="14.5703125" style="662" bestFit="1" customWidth="1"/>
    <col min="6874" max="6874" width="14.140625" style="662" customWidth="1"/>
    <col min="6875" max="6875" width="13.28515625" style="662" customWidth="1"/>
    <col min="6876" max="6876" width="14.42578125" style="662" customWidth="1"/>
    <col min="6877" max="6877" width="16.7109375" style="662" customWidth="1"/>
    <col min="6878" max="6878" width="16" style="662" customWidth="1"/>
    <col min="6879" max="6879" width="16.140625" style="662" customWidth="1"/>
    <col min="6880" max="6881" width="14.28515625" style="662" customWidth="1"/>
    <col min="6882" max="6882" width="13.85546875" style="662" customWidth="1"/>
    <col min="6883" max="6883" width="13.5703125" style="662" customWidth="1"/>
    <col min="6884" max="6884" width="13.85546875" style="662" customWidth="1"/>
    <col min="6885" max="6886" width="16.140625" style="662" customWidth="1"/>
    <col min="6887" max="6887" width="11.5703125" style="662" customWidth="1"/>
    <col min="6888" max="6888" width="5.28515625" style="662" customWidth="1"/>
    <col min="6889" max="6889" width="18.140625" style="662" customWidth="1"/>
    <col min="6890" max="6890" width="16.85546875" style="662" customWidth="1"/>
    <col min="6891" max="7047" width="11.42578125" style="662" customWidth="1"/>
    <col min="7048" max="7048" width="15.140625" style="662" customWidth="1"/>
    <col min="7049" max="7049" width="60.42578125" style="662" customWidth="1"/>
    <col min="7050" max="7052" width="19.85546875" style="662" customWidth="1"/>
    <col min="7053" max="7053" width="23.5703125" style="662" customWidth="1"/>
    <col min="7054" max="7054" width="20.140625" style="662" customWidth="1"/>
    <col min="7055" max="7055" width="18.7109375" style="662" customWidth="1"/>
    <col min="7056" max="7056" width="14.140625" style="662" customWidth="1"/>
    <col min="7057" max="7057" width="11.5703125" style="662" bestFit="1" customWidth="1"/>
    <col min="7058" max="7112" width="11.42578125" style="662"/>
    <col min="7113" max="7113" width="2.7109375" style="662" customWidth="1"/>
    <col min="7114" max="7114" width="9.85546875" style="662" customWidth="1"/>
    <col min="7115" max="7115" width="54.140625" style="662" customWidth="1"/>
    <col min="7116" max="7116" width="15.7109375" style="662" customWidth="1"/>
    <col min="7117" max="7117" width="13.7109375" style="662" customWidth="1"/>
    <col min="7118" max="7118" width="15.140625" style="662" customWidth="1"/>
    <col min="7119" max="7119" width="14.7109375" style="662" customWidth="1"/>
    <col min="7120" max="7120" width="17.42578125" style="662" customWidth="1"/>
    <col min="7121" max="7121" width="15.140625" style="662" customWidth="1"/>
    <col min="7122" max="7122" width="11.85546875" style="662" customWidth="1"/>
    <col min="7123" max="7123" width="3.85546875" style="662" customWidth="1"/>
    <col min="7124" max="7124" width="19.5703125" style="662" customWidth="1"/>
    <col min="7125" max="7125" width="17.140625" style="662" customWidth="1"/>
    <col min="7126" max="7126" width="17.28515625" style="662" customWidth="1"/>
    <col min="7127" max="7127" width="19.140625" style="662" customWidth="1"/>
    <col min="7128" max="7128" width="17.7109375" style="662" customWidth="1"/>
    <col min="7129" max="7129" width="14.5703125" style="662" bestFit="1" customWidth="1"/>
    <col min="7130" max="7130" width="14.140625" style="662" customWidth="1"/>
    <col min="7131" max="7131" width="13.28515625" style="662" customWidth="1"/>
    <col min="7132" max="7132" width="14.42578125" style="662" customWidth="1"/>
    <col min="7133" max="7133" width="16.7109375" style="662" customWidth="1"/>
    <col min="7134" max="7134" width="16" style="662" customWidth="1"/>
    <col min="7135" max="7135" width="16.140625" style="662" customWidth="1"/>
    <col min="7136" max="7137" width="14.28515625" style="662" customWidth="1"/>
    <col min="7138" max="7138" width="13.85546875" style="662" customWidth="1"/>
    <col min="7139" max="7139" width="13.5703125" style="662" customWidth="1"/>
    <col min="7140" max="7140" width="13.85546875" style="662" customWidth="1"/>
    <col min="7141" max="7142" width="16.140625" style="662" customWidth="1"/>
    <col min="7143" max="7143" width="11.5703125" style="662" customWidth="1"/>
    <col min="7144" max="7144" width="5.28515625" style="662" customWidth="1"/>
    <col min="7145" max="7145" width="18.140625" style="662" customWidth="1"/>
    <col min="7146" max="7146" width="16.85546875" style="662" customWidth="1"/>
    <col min="7147" max="7303" width="11.42578125" style="662" customWidth="1"/>
    <col min="7304" max="7304" width="15.140625" style="662" customWidth="1"/>
    <col min="7305" max="7305" width="60.42578125" style="662" customWidth="1"/>
    <col min="7306" max="7308" width="19.85546875" style="662" customWidth="1"/>
    <col min="7309" max="7309" width="23.5703125" style="662" customWidth="1"/>
    <col min="7310" max="7310" width="20.140625" style="662" customWidth="1"/>
    <col min="7311" max="7311" width="18.7109375" style="662" customWidth="1"/>
    <col min="7312" max="7312" width="14.140625" style="662" customWidth="1"/>
    <col min="7313" max="7313" width="11.5703125" style="662" bestFit="1" customWidth="1"/>
    <col min="7314" max="7368" width="11.42578125" style="662"/>
    <col min="7369" max="7369" width="2.7109375" style="662" customWidth="1"/>
    <col min="7370" max="7370" width="9.85546875" style="662" customWidth="1"/>
    <col min="7371" max="7371" width="54.140625" style="662" customWidth="1"/>
    <col min="7372" max="7372" width="15.7109375" style="662" customWidth="1"/>
    <col min="7373" max="7373" width="13.7109375" style="662" customWidth="1"/>
    <col min="7374" max="7374" width="15.140625" style="662" customWidth="1"/>
    <col min="7375" max="7375" width="14.7109375" style="662" customWidth="1"/>
    <col min="7376" max="7376" width="17.42578125" style="662" customWidth="1"/>
    <col min="7377" max="7377" width="15.140625" style="662" customWidth="1"/>
    <col min="7378" max="7378" width="11.85546875" style="662" customWidth="1"/>
    <col min="7379" max="7379" width="3.85546875" style="662" customWidth="1"/>
    <col min="7380" max="7380" width="19.5703125" style="662" customWidth="1"/>
    <col min="7381" max="7381" width="17.140625" style="662" customWidth="1"/>
    <col min="7382" max="7382" width="17.28515625" style="662" customWidth="1"/>
    <col min="7383" max="7383" width="19.140625" style="662" customWidth="1"/>
    <col min="7384" max="7384" width="17.7109375" style="662" customWidth="1"/>
    <col min="7385" max="7385" width="14.5703125" style="662" bestFit="1" customWidth="1"/>
    <col min="7386" max="7386" width="14.140625" style="662" customWidth="1"/>
    <col min="7387" max="7387" width="13.28515625" style="662" customWidth="1"/>
    <col min="7388" max="7388" width="14.42578125" style="662" customWidth="1"/>
    <col min="7389" max="7389" width="16.7109375" style="662" customWidth="1"/>
    <col min="7390" max="7390" width="16" style="662" customWidth="1"/>
    <col min="7391" max="7391" width="16.140625" style="662" customWidth="1"/>
    <col min="7392" max="7393" width="14.28515625" style="662" customWidth="1"/>
    <col min="7394" max="7394" width="13.85546875" style="662" customWidth="1"/>
    <col min="7395" max="7395" width="13.5703125" style="662" customWidth="1"/>
    <col min="7396" max="7396" width="13.85546875" style="662" customWidth="1"/>
    <col min="7397" max="7398" width="16.140625" style="662" customWidth="1"/>
    <col min="7399" max="7399" width="11.5703125" style="662" customWidth="1"/>
    <col min="7400" max="7400" width="5.28515625" style="662" customWidth="1"/>
    <col min="7401" max="7401" width="18.140625" style="662" customWidth="1"/>
    <col min="7402" max="7402" width="16.85546875" style="662" customWidth="1"/>
    <col min="7403" max="7559" width="11.42578125" style="662" customWidth="1"/>
    <col min="7560" max="7560" width="15.140625" style="662" customWidth="1"/>
    <col min="7561" max="7561" width="60.42578125" style="662" customWidth="1"/>
    <col min="7562" max="7564" width="19.85546875" style="662" customWidth="1"/>
    <col min="7565" max="7565" width="23.5703125" style="662" customWidth="1"/>
    <col min="7566" max="7566" width="20.140625" style="662" customWidth="1"/>
    <col min="7567" max="7567" width="18.7109375" style="662" customWidth="1"/>
    <col min="7568" max="7568" width="14.140625" style="662" customWidth="1"/>
    <col min="7569" max="7569" width="11.5703125" style="662" bestFit="1" customWidth="1"/>
    <col min="7570" max="7624" width="11.42578125" style="662"/>
    <col min="7625" max="7625" width="2.7109375" style="662" customWidth="1"/>
    <col min="7626" max="7626" width="9.85546875" style="662" customWidth="1"/>
    <col min="7627" max="7627" width="54.140625" style="662" customWidth="1"/>
    <col min="7628" max="7628" width="15.7109375" style="662" customWidth="1"/>
    <col min="7629" max="7629" width="13.7109375" style="662" customWidth="1"/>
    <col min="7630" max="7630" width="15.140625" style="662" customWidth="1"/>
    <col min="7631" max="7631" width="14.7109375" style="662" customWidth="1"/>
    <col min="7632" max="7632" width="17.42578125" style="662" customWidth="1"/>
    <col min="7633" max="7633" width="15.140625" style="662" customWidth="1"/>
    <col min="7634" max="7634" width="11.85546875" style="662" customWidth="1"/>
    <col min="7635" max="7635" width="3.85546875" style="662" customWidth="1"/>
    <col min="7636" max="7636" width="19.5703125" style="662" customWidth="1"/>
    <col min="7637" max="7637" width="17.140625" style="662" customWidth="1"/>
    <col min="7638" max="7638" width="17.28515625" style="662" customWidth="1"/>
    <col min="7639" max="7639" width="19.140625" style="662" customWidth="1"/>
    <col min="7640" max="7640" width="17.7109375" style="662" customWidth="1"/>
    <col min="7641" max="7641" width="14.5703125" style="662" bestFit="1" customWidth="1"/>
    <col min="7642" max="7642" width="14.140625" style="662" customWidth="1"/>
    <col min="7643" max="7643" width="13.28515625" style="662" customWidth="1"/>
    <col min="7644" max="7644" width="14.42578125" style="662" customWidth="1"/>
    <col min="7645" max="7645" width="16.7109375" style="662" customWidth="1"/>
    <col min="7646" max="7646" width="16" style="662" customWidth="1"/>
    <col min="7647" max="7647" width="16.140625" style="662" customWidth="1"/>
    <col min="7648" max="7649" width="14.28515625" style="662" customWidth="1"/>
    <col min="7650" max="7650" width="13.85546875" style="662" customWidth="1"/>
    <col min="7651" max="7651" width="13.5703125" style="662" customWidth="1"/>
    <col min="7652" max="7652" width="13.85546875" style="662" customWidth="1"/>
    <col min="7653" max="7654" width="16.140625" style="662" customWidth="1"/>
    <col min="7655" max="7655" width="11.5703125" style="662" customWidth="1"/>
    <col min="7656" max="7656" width="5.28515625" style="662" customWidth="1"/>
    <col min="7657" max="7657" width="18.140625" style="662" customWidth="1"/>
    <col min="7658" max="7658" width="16.85546875" style="662" customWidth="1"/>
    <col min="7659" max="7815" width="11.42578125" style="662" customWidth="1"/>
    <col min="7816" max="7816" width="15.140625" style="662" customWidth="1"/>
    <col min="7817" max="7817" width="60.42578125" style="662" customWidth="1"/>
    <col min="7818" max="7820" width="19.85546875" style="662" customWidth="1"/>
    <col min="7821" max="7821" width="23.5703125" style="662" customWidth="1"/>
    <col min="7822" max="7822" width="20.140625" style="662" customWidth="1"/>
    <col min="7823" max="7823" width="18.7109375" style="662" customWidth="1"/>
    <col min="7824" max="7824" width="14.140625" style="662" customWidth="1"/>
    <col min="7825" max="7825" width="11.5703125" style="662" bestFit="1" customWidth="1"/>
    <col min="7826" max="7880" width="11.42578125" style="662"/>
    <col min="7881" max="7881" width="2.7109375" style="662" customWidth="1"/>
    <col min="7882" max="7882" width="9.85546875" style="662" customWidth="1"/>
    <col min="7883" max="7883" width="54.140625" style="662" customWidth="1"/>
    <col min="7884" max="7884" width="15.7109375" style="662" customWidth="1"/>
    <col min="7885" max="7885" width="13.7109375" style="662" customWidth="1"/>
    <col min="7886" max="7886" width="15.140625" style="662" customWidth="1"/>
    <col min="7887" max="7887" width="14.7109375" style="662" customWidth="1"/>
    <col min="7888" max="7888" width="17.42578125" style="662" customWidth="1"/>
    <col min="7889" max="7889" width="15.140625" style="662" customWidth="1"/>
    <col min="7890" max="7890" width="11.85546875" style="662" customWidth="1"/>
    <col min="7891" max="7891" width="3.85546875" style="662" customWidth="1"/>
    <col min="7892" max="7892" width="19.5703125" style="662" customWidth="1"/>
    <col min="7893" max="7893" width="17.140625" style="662" customWidth="1"/>
    <col min="7894" max="7894" width="17.28515625" style="662" customWidth="1"/>
    <col min="7895" max="7895" width="19.140625" style="662" customWidth="1"/>
    <col min="7896" max="7896" width="17.7109375" style="662" customWidth="1"/>
    <col min="7897" max="7897" width="14.5703125" style="662" bestFit="1" customWidth="1"/>
    <col min="7898" max="7898" width="14.140625" style="662" customWidth="1"/>
    <col min="7899" max="7899" width="13.28515625" style="662" customWidth="1"/>
    <col min="7900" max="7900" width="14.42578125" style="662" customWidth="1"/>
    <col min="7901" max="7901" width="16.7109375" style="662" customWidth="1"/>
    <col min="7902" max="7902" width="16" style="662" customWidth="1"/>
    <col min="7903" max="7903" width="16.140625" style="662" customWidth="1"/>
    <col min="7904" max="7905" width="14.28515625" style="662" customWidth="1"/>
    <col min="7906" max="7906" width="13.85546875" style="662" customWidth="1"/>
    <col min="7907" max="7907" width="13.5703125" style="662" customWidth="1"/>
    <col min="7908" max="7908" width="13.85546875" style="662" customWidth="1"/>
    <col min="7909" max="7910" width="16.140625" style="662" customWidth="1"/>
    <col min="7911" max="7911" width="11.5703125" style="662" customWidth="1"/>
    <col min="7912" max="7912" width="5.28515625" style="662" customWidth="1"/>
    <col min="7913" max="7913" width="18.140625" style="662" customWidth="1"/>
    <col min="7914" max="7914" width="16.85546875" style="662" customWidth="1"/>
    <col min="7915" max="8071" width="11.42578125" style="662" customWidth="1"/>
    <col min="8072" max="8072" width="15.140625" style="662" customWidth="1"/>
    <col min="8073" max="8073" width="60.42578125" style="662" customWidth="1"/>
    <col min="8074" max="8076" width="19.85546875" style="662" customWidth="1"/>
    <col min="8077" max="8077" width="23.5703125" style="662" customWidth="1"/>
    <col min="8078" max="8078" width="20.140625" style="662" customWidth="1"/>
    <col min="8079" max="8079" width="18.7109375" style="662" customWidth="1"/>
    <col min="8080" max="8080" width="14.140625" style="662" customWidth="1"/>
    <col min="8081" max="8081" width="11.5703125" style="662" bestFit="1" customWidth="1"/>
    <col min="8082" max="8136" width="11.42578125" style="662"/>
    <col min="8137" max="8137" width="2.7109375" style="662" customWidth="1"/>
    <col min="8138" max="8138" width="9.85546875" style="662" customWidth="1"/>
    <col min="8139" max="8139" width="54.140625" style="662" customWidth="1"/>
    <col min="8140" max="8140" width="15.7109375" style="662" customWidth="1"/>
    <col min="8141" max="8141" width="13.7109375" style="662" customWidth="1"/>
    <col min="8142" max="8142" width="15.140625" style="662" customWidth="1"/>
    <col min="8143" max="8143" width="14.7109375" style="662" customWidth="1"/>
    <col min="8144" max="8144" width="17.42578125" style="662" customWidth="1"/>
    <col min="8145" max="8145" width="15.140625" style="662" customWidth="1"/>
    <col min="8146" max="8146" width="11.85546875" style="662" customWidth="1"/>
    <col min="8147" max="8147" width="3.85546875" style="662" customWidth="1"/>
    <col min="8148" max="8148" width="19.5703125" style="662" customWidth="1"/>
    <col min="8149" max="8149" width="17.140625" style="662" customWidth="1"/>
    <col min="8150" max="8150" width="17.28515625" style="662" customWidth="1"/>
    <col min="8151" max="8151" width="19.140625" style="662" customWidth="1"/>
    <col min="8152" max="8152" width="17.7109375" style="662" customWidth="1"/>
    <col min="8153" max="8153" width="14.5703125" style="662" bestFit="1" customWidth="1"/>
    <col min="8154" max="8154" width="14.140625" style="662" customWidth="1"/>
    <col min="8155" max="8155" width="13.28515625" style="662" customWidth="1"/>
    <col min="8156" max="8156" width="14.42578125" style="662" customWidth="1"/>
    <col min="8157" max="8157" width="16.7109375" style="662" customWidth="1"/>
    <col min="8158" max="8158" width="16" style="662" customWidth="1"/>
    <col min="8159" max="8159" width="16.140625" style="662" customWidth="1"/>
    <col min="8160" max="8161" width="14.28515625" style="662" customWidth="1"/>
    <col min="8162" max="8162" width="13.85546875" style="662" customWidth="1"/>
    <col min="8163" max="8163" width="13.5703125" style="662" customWidth="1"/>
    <col min="8164" max="8164" width="13.85546875" style="662" customWidth="1"/>
    <col min="8165" max="8166" width="16.140625" style="662" customWidth="1"/>
    <col min="8167" max="8167" width="11.5703125" style="662" customWidth="1"/>
    <col min="8168" max="8168" width="5.28515625" style="662" customWidth="1"/>
    <col min="8169" max="8169" width="18.140625" style="662" customWidth="1"/>
    <col min="8170" max="8170" width="16.85546875" style="662" customWidth="1"/>
    <col min="8171" max="8327" width="11.42578125" style="662" customWidth="1"/>
    <col min="8328" max="8328" width="15.140625" style="662" customWidth="1"/>
    <col min="8329" max="8329" width="60.42578125" style="662" customWidth="1"/>
    <col min="8330" max="8332" width="19.85546875" style="662" customWidth="1"/>
    <col min="8333" max="8333" width="23.5703125" style="662" customWidth="1"/>
    <col min="8334" max="8334" width="20.140625" style="662" customWidth="1"/>
    <col min="8335" max="8335" width="18.7109375" style="662" customWidth="1"/>
    <col min="8336" max="8336" width="14.140625" style="662" customWidth="1"/>
    <col min="8337" max="8337" width="11.5703125" style="662" bestFit="1" customWidth="1"/>
    <col min="8338" max="8392" width="11.42578125" style="662"/>
    <col min="8393" max="8393" width="2.7109375" style="662" customWidth="1"/>
    <col min="8394" max="8394" width="9.85546875" style="662" customWidth="1"/>
    <col min="8395" max="8395" width="54.140625" style="662" customWidth="1"/>
    <col min="8396" max="8396" width="15.7109375" style="662" customWidth="1"/>
    <col min="8397" max="8397" width="13.7109375" style="662" customWidth="1"/>
    <col min="8398" max="8398" width="15.140625" style="662" customWidth="1"/>
    <col min="8399" max="8399" width="14.7109375" style="662" customWidth="1"/>
    <col min="8400" max="8400" width="17.42578125" style="662" customWidth="1"/>
    <col min="8401" max="8401" width="15.140625" style="662" customWidth="1"/>
    <col min="8402" max="8402" width="11.85546875" style="662" customWidth="1"/>
    <col min="8403" max="8403" width="3.85546875" style="662" customWidth="1"/>
    <col min="8404" max="8404" width="19.5703125" style="662" customWidth="1"/>
    <col min="8405" max="8405" width="17.140625" style="662" customWidth="1"/>
    <col min="8406" max="8406" width="17.28515625" style="662" customWidth="1"/>
    <col min="8407" max="8407" width="19.140625" style="662" customWidth="1"/>
    <col min="8408" max="8408" width="17.7109375" style="662" customWidth="1"/>
    <col min="8409" max="8409" width="14.5703125" style="662" bestFit="1" customWidth="1"/>
    <col min="8410" max="8410" width="14.140625" style="662" customWidth="1"/>
    <col min="8411" max="8411" width="13.28515625" style="662" customWidth="1"/>
    <col min="8412" max="8412" width="14.42578125" style="662" customWidth="1"/>
    <col min="8413" max="8413" width="16.7109375" style="662" customWidth="1"/>
    <col min="8414" max="8414" width="16" style="662" customWidth="1"/>
    <col min="8415" max="8415" width="16.140625" style="662" customWidth="1"/>
    <col min="8416" max="8417" width="14.28515625" style="662" customWidth="1"/>
    <col min="8418" max="8418" width="13.85546875" style="662" customWidth="1"/>
    <col min="8419" max="8419" width="13.5703125" style="662" customWidth="1"/>
    <col min="8420" max="8420" width="13.85546875" style="662" customWidth="1"/>
    <col min="8421" max="8422" width="16.140625" style="662" customWidth="1"/>
    <col min="8423" max="8423" width="11.5703125" style="662" customWidth="1"/>
    <col min="8424" max="8424" width="5.28515625" style="662" customWidth="1"/>
    <col min="8425" max="8425" width="18.140625" style="662" customWidth="1"/>
    <col min="8426" max="8426" width="16.85546875" style="662" customWidth="1"/>
    <col min="8427" max="8583" width="11.42578125" style="662" customWidth="1"/>
    <col min="8584" max="8584" width="15.140625" style="662" customWidth="1"/>
    <col min="8585" max="8585" width="60.42578125" style="662" customWidth="1"/>
    <col min="8586" max="8588" width="19.85546875" style="662" customWidth="1"/>
    <col min="8589" max="8589" width="23.5703125" style="662" customWidth="1"/>
    <col min="8590" max="8590" width="20.140625" style="662" customWidth="1"/>
    <col min="8591" max="8591" width="18.7109375" style="662" customWidth="1"/>
    <col min="8592" max="8592" width="14.140625" style="662" customWidth="1"/>
    <col min="8593" max="8593" width="11.5703125" style="662" bestFit="1" customWidth="1"/>
    <col min="8594" max="8648" width="11.42578125" style="662"/>
    <col min="8649" max="8649" width="2.7109375" style="662" customWidth="1"/>
    <col min="8650" max="8650" width="9.85546875" style="662" customWidth="1"/>
    <col min="8651" max="8651" width="54.140625" style="662" customWidth="1"/>
    <col min="8652" max="8652" width="15.7109375" style="662" customWidth="1"/>
    <col min="8653" max="8653" width="13.7109375" style="662" customWidth="1"/>
    <col min="8654" max="8654" width="15.140625" style="662" customWidth="1"/>
    <col min="8655" max="8655" width="14.7109375" style="662" customWidth="1"/>
    <col min="8656" max="8656" width="17.42578125" style="662" customWidth="1"/>
    <col min="8657" max="8657" width="15.140625" style="662" customWidth="1"/>
    <col min="8658" max="8658" width="11.85546875" style="662" customWidth="1"/>
    <col min="8659" max="8659" width="3.85546875" style="662" customWidth="1"/>
    <col min="8660" max="8660" width="19.5703125" style="662" customWidth="1"/>
    <col min="8661" max="8661" width="17.140625" style="662" customWidth="1"/>
    <col min="8662" max="8662" width="17.28515625" style="662" customWidth="1"/>
    <col min="8663" max="8663" width="19.140625" style="662" customWidth="1"/>
    <col min="8664" max="8664" width="17.7109375" style="662" customWidth="1"/>
    <col min="8665" max="8665" width="14.5703125" style="662" bestFit="1" customWidth="1"/>
    <col min="8666" max="8666" width="14.140625" style="662" customWidth="1"/>
    <col min="8667" max="8667" width="13.28515625" style="662" customWidth="1"/>
    <col min="8668" max="8668" width="14.42578125" style="662" customWidth="1"/>
    <col min="8669" max="8669" width="16.7109375" style="662" customWidth="1"/>
    <col min="8670" max="8670" width="16" style="662" customWidth="1"/>
    <col min="8671" max="8671" width="16.140625" style="662" customWidth="1"/>
    <col min="8672" max="8673" width="14.28515625" style="662" customWidth="1"/>
    <col min="8674" max="8674" width="13.85546875" style="662" customWidth="1"/>
    <col min="8675" max="8675" width="13.5703125" style="662" customWidth="1"/>
    <col min="8676" max="8676" width="13.85546875" style="662" customWidth="1"/>
    <col min="8677" max="8678" width="16.140625" style="662" customWidth="1"/>
    <col min="8679" max="8679" width="11.5703125" style="662" customWidth="1"/>
    <col min="8680" max="8680" width="5.28515625" style="662" customWidth="1"/>
    <col min="8681" max="8681" width="18.140625" style="662" customWidth="1"/>
    <col min="8682" max="8682" width="16.85546875" style="662" customWidth="1"/>
    <col min="8683" max="8839" width="11.42578125" style="662" customWidth="1"/>
    <col min="8840" max="8840" width="15.140625" style="662" customWidth="1"/>
    <col min="8841" max="8841" width="60.42578125" style="662" customWidth="1"/>
    <col min="8842" max="8844" width="19.85546875" style="662" customWidth="1"/>
    <col min="8845" max="8845" width="23.5703125" style="662" customWidth="1"/>
    <col min="8846" max="8846" width="20.140625" style="662" customWidth="1"/>
    <col min="8847" max="8847" width="18.7109375" style="662" customWidth="1"/>
    <col min="8848" max="8848" width="14.140625" style="662" customWidth="1"/>
    <col min="8849" max="8849" width="11.5703125" style="662" bestFit="1" customWidth="1"/>
    <col min="8850" max="8904" width="11.42578125" style="662"/>
    <col min="8905" max="8905" width="2.7109375" style="662" customWidth="1"/>
    <col min="8906" max="8906" width="9.85546875" style="662" customWidth="1"/>
    <col min="8907" max="8907" width="54.140625" style="662" customWidth="1"/>
    <col min="8908" max="8908" width="15.7109375" style="662" customWidth="1"/>
    <col min="8909" max="8909" width="13.7109375" style="662" customWidth="1"/>
    <col min="8910" max="8910" width="15.140625" style="662" customWidth="1"/>
    <col min="8911" max="8911" width="14.7109375" style="662" customWidth="1"/>
    <col min="8912" max="8912" width="17.42578125" style="662" customWidth="1"/>
    <col min="8913" max="8913" width="15.140625" style="662" customWidth="1"/>
    <col min="8914" max="8914" width="11.85546875" style="662" customWidth="1"/>
    <col min="8915" max="8915" width="3.85546875" style="662" customWidth="1"/>
    <col min="8916" max="8916" width="19.5703125" style="662" customWidth="1"/>
    <col min="8917" max="8917" width="17.140625" style="662" customWidth="1"/>
    <col min="8918" max="8918" width="17.28515625" style="662" customWidth="1"/>
    <col min="8919" max="8919" width="19.140625" style="662" customWidth="1"/>
    <col min="8920" max="8920" width="17.7109375" style="662" customWidth="1"/>
    <col min="8921" max="8921" width="14.5703125" style="662" bestFit="1" customWidth="1"/>
    <col min="8922" max="8922" width="14.140625" style="662" customWidth="1"/>
    <col min="8923" max="8923" width="13.28515625" style="662" customWidth="1"/>
    <col min="8924" max="8924" width="14.42578125" style="662" customWidth="1"/>
    <col min="8925" max="8925" width="16.7109375" style="662" customWidth="1"/>
    <col min="8926" max="8926" width="16" style="662" customWidth="1"/>
    <col min="8927" max="8927" width="16.140625" style="662" customWidth="1"/>
    <col min="8928" max="8929" width="14.28515625" style="662" customWidth="1"/>
    <col min="8930" max="8930" width="13.85546875" style="662" customWidth="1"/>
    <col min="8931" max="8931" width="13.5703125" style="662" customWidth="1"/>
    <col min="8932" max="8932" width="13.85546875" style="662" customWidth="1"/>
    <col min="8933" max="8934" width="16.140625" style="662" customWidth="1"/>
    <col min="8935" max="8935" width="11.5703125" style="662" customWidth="1"/>
    <col min="8936" max="8936" width="5.28515625" style="662" customWidth="1"/>
    <col min="8937" max="8937" width="18.140625" style="662" customWidth="1"/>
    <col min="8938" max="8938" width="16.85546875" style="662" customWidth="1"/>
    <col min="8939" max="9095" width="11.42578125" style="662" customWidth="1"/>
    <col min="9096" max="9096" width="15.140625" style="662" customWidth="1"/>
    <col min="9097" max="9097" width="60.42578125" style="662" customWidth="1"/>
    <col min="9098" max="9100" width="19.85546875" style="662" customWidth="1"/>
    <col min="9101" max="9101" width="23.5703125" style="662" customWidth="1"/>
    <col min="9102" max="9102" width="20.140625" style="662" customWidth="1"/>
    <col min="9103" max="9103" width="18.7109375" style="662" customWidth="1"/>
    <col min="9104" max="9104" width="14.140625" style="662" customWidth="1"/>
    <col min="9105" max="9105" width="11.5703125" style="662" bestFit="1" customWidth="1"/>
    <col min="9106" max="9160" width="11.42578125" style="662"/>
    <col min="9161" max="9161" width="2.7109375" style="662" customWidth="1"/>
    <col min="9162" max="9162" width="9.85546875" style="662" customWidth="1"/>
    <col min="9163" max="9163" width="54.140625" style="662" customWidth="1"/>
    <col min="9164" max="9164" width="15.7109375" style="662" customWidth="1"/>
    <col min="9165" max="9165" width="13.7109375" style="662" customWidth="1"/>
    <col min="9166" max="9166" width="15.140625" style="662" customWidth="1"/>
    <col min="9167" max="9167" width="14.7109375" style="662" customWidth="1"/>
    <col min="9168" max="9168" width="17.42578125" style="662" customWidth="1"/>
    <col min="9169" max="9169" width="15.140625" style="662" customWidth="1"/>
    <col min="9170" max="9170" width="11.85546875" style="662" customWidth="1"/>
    <col min="9171" max="9171" width="3.85546875" style="662" customWidth="1"/>
    <col min="9172" max="9172" width="19.5703125" style="662" customWidth="1"/>
    <col min="9173" max="9173" width="17.140625" style="662" customWidth="1"/>
    <col min="9174" max="9174" width="17.28515625" style="662" customWidth="1"/>
    <col min="9175" max="9175" width="19.140625" style="662" customWidth="1"/>
    <col min="9176" max="9176" width="17.7109375" style="662" customWidth="1"/>
    <col min="9177" max="9177" width="14.5703125" style="662" bestFit="1" customWidth="1"/>
    <col min="9178" max="9178" width="14.140625" style="662" customWidth="1"/>
    <col min="9179" max="9179" width="13.28515625" style="662" customWidth="1"/>
    <col min="9180" max="9180" width="14.42578125" style="662" customWidth="1"/>
    <col min="9181" max="9181" width="16.7109375" style="662" customWidth="1"/>
    <col min="9182" max="9182" width="16" style="662" customWidth="1"/>
    <col min="9183" max="9183" width="16.140625" style="662" customWidth="1"/>
    <col min="9184" max="9185" width="14.28515625" style="662" customWidth="1"/>
    <col min="9186" max="9186" width="13.85546875" style="662" customWidth="1"/>
    <col min="9187" max="9187" width="13.5703125" style="662" customWidth="1"/>
    <col min="9188" max="9188" width="13.85546875" style="662" customWidth="1"/>
    <col min="9189" max="9190" width="16.140625" style="662" customWidth="1"/>
    <col min="9191" max="9191" width="11.5703125" style="662" customWidth="1"/>
    <col min="9192" max="9192" width="5.28515625" style="662" customWidth="1"/>
    <col min="9193" max="9193" width="18.140625" style="662" customWidth="1"/>
    <col min="9194" max="9194" width="16.85546875" style="662" customWidth="1"/>
    <col min="9195" max="9351" width="11.42578125" style="662" customWidth="1"/>
    <col min="9352" max="9352" width="15.140625" style="662" customWidth="1"/>
    <col min="9353" max="9353" width="60.42578125" style="662" customWidth="1"/>
    <col min="9354" max="9356" width="19.85546875" style="662" customWidth="1"/>
    <col min="9357" max="9357" width="23.5703125" style="662" customWidth="1"/>
    <col min="9358" max="9358" width="20.140625" style="662" customWidth="1"/>
    <col min="9359" max="9359" width="18.7109375" style="662" customWidth="1"/>
    <col min="9360" max="9360" width="14.140625" style="662" customWidth="1"/>
    <col min="9361" max="9361" width="11.5703125" style="662" bestFit="1" customWidth="1"/>
    <col min="9362" max="9416" width="11.42578125" style="662"/>
    <col min="9417" max="9417" width="2.7109375" style="662" customWidth="1"/>
    <col min="9418" max="9418" width="9.85546875" style="662" customWidth="1"/>
    <col min="9419" max="9419" width="54.140625" style="662" customWidth="1"/>
    <col min="9420" max="9420" width="15.7109375" style="662" customWidth="1"/>
    <col min="9421" max="9421" width="13.7109375" style="662" customWidth="1"/>
    <col min="9422" max="9422" width="15.140625" style="662" customWidth="1"/>
    <col min="9423" max="9423" width="14.7109375" style="662" customWidth="1"/>
    <col min="9424" max="9424" width="17.42578125" style="662" customWidth="1"/>
    <col min="9425" max="9425" width="15.140625" style="662" customWidth="1"/>
    <col min="9426" max="9426" width="11.85546875" style="662" customWidth="1"/>
    <col min="9427" max="9427" width="3.85546875" style="662" customWidth="1"/>
    <col min="9428" max="9428" width="19.5703125" style="662" customWidth="1"/>
    <col min="9429" max="9429" width="17.140625" style="662" customWidth="1"/>
    <col min="9430" max="9430" width="17.28515625" style="662" customWidth="1"/>
    <col min="9431" max="9431" width="19.140625" style="662" customWidth="1"/>
    <col min="9432" max="9432" width="17.7109375" style="662" customWidth="1"/>
    <col min="9433" max="9433" width="14.5703125" style="662" bestFit="1" customWidth="1"/>
    <col min="9434" max="9434" width="14.140625" style="662" customWidth="1"/>
    <col min="9435" max="9435" width="13.28515625" style="662" customWidth="1"/>
    <col min="9436" max="9436" width="14.42578125" style="662" customWidth="1"/>
    <col min="9437" max="9437" width="16.7109375" style="662" customWidth="1"/>
    <col min="9438" max="9438" width="16" style="662" customWidth="1"/>
    <col min="9439" max="9439" width="16.140625" style="662" customWidth="1"/>
    <col min="9440" max="9441" width="14.28515625" style="662" customWidth="1"/>
    <col min="9442" max="9442" width="13.85546875" style="662" customWidth="1"/>
    <col min="9443" max="9443" width="13.5703125" style="662" customWidth="1"/>
    <col min="9444" max="9444" width="13.85546875" style="662" customWidth="1"/>
    <col min="9445" max="9446" width="16.140625" style="662" customWidth="1"/>
    <col min="9447" max="9447" width="11.5703125" style="662" customWidth="1"/>
    <col min="9448" max="9448" width="5.28515625" style="662" customWidth="1"/>
    <col min="9449" max="9449" width="18.140625" style="662" customWidth="1"/>
    <col min="9450" max="9450" width="16.85546875" style="662" customWidth="1"/>
    <col min="9451" max="9607" width="11.42578125" style="662" customWidth="1"/>
    <col min="9608" max="9608" width="15.140625" style="662" customWidth="1"/>
    <col min="9609" max="9609" width="60.42578125" style="662" customWidth="1"/>
    <col min="9610" max="9612" width="19.85546875" style="662" customWidth="1"/>
    <col min="9613" max="9613" width="23.5703125" style="662" customWidth="1"/>
    <col min="9614" max="9614" width="20.140625" style="662" customWidth="1"/>
    <col min="9615" max="9615" width="18.7109375" style="662" customWidth="1"/>
    <col min="9616" max="9616" width="14.140625" style="662" customWidth="1"/>
    <col min="9617" max="9617" width="11.5703125" style="662" bestFit="1" customWidth="1"/>
    <col min="9618" max="9672" width="11.42578125" style="662"/>
    <col min="9673" max="9673" width="2.7109375" style="662" customWidth="1"/>
    <col min="9674" max="9674" width="9.85546875" style="662" customWidth="1"/>
    <col min="9675" max="9675" width="54.140625" style="662" customWidth="1"/>
    <col min="9676" max="9676" width="15.7109375" style="662" customWidth="1"/>
    <col min="9677" max="9677" width="13.7109375" style="662" customWidth="1"/>
    <col min="9678" max="9678" width="15.140625" style="662" customWidth="1"/>
    <col min="9679" max="9679" width="14.7109375" style="662" customWidth="1"/>
    <col min="9680" max="9680" width="17.42578125" style="662" customWidth="1"/>
    <col min="9681" max="9681" width="15.140625" style="662" customWidth="1"/>
    <col min="9682" max="9682" width="11.85546875" style="662" customWidth="1"/>
    <col min="9683" max="9683" width="3.85546875" style="662" customWidth="1"/>
    <col min="9684" max="9684" width="19.5703125" style="662" customWidth="1"/>
    <col min="9685" max="9685" width="17.140625" style="662" customWidth="1"/>
    <col min="9686" max="9686" width="17.28515625" style="662" customWidth="1"/>
    <col min="9687" max="9687" width="19.140625" style="662" customWidth="1"/>
    <col min="9688" max="9688" width="17.7109375" style="662" customWidth="1"/>
    <col min="9689" max="9689" width="14.5703125" style="662" bestFit="1" customWidth="1"/>
    <col min="9690" max="9690" width="14.140625" style="662" customWidth="1"/>
    <col min="9691" max="9691" width="13.28515625" style="662" customWidth="1"/>
    <col min="9692" max="9692" width="14.42578125" style="662" customWidth="1"/>
    <col min="9693" max="9693" width="16.7109375" style="662" customWidth="1"/>
    <col min="9694" max="9694" width="16" style="662" customWidth="1"/>
    <col min="9695" max="9695" width="16.140625" style="662" customWidth="1"/>
    <col min="9696" max="9697" width="14.28515625" style="662" customWidth="1"/>
    <col min="9698" max="9698" width="13.85546875" style="662" customWidth="1"/>
    <col min="9699" max="9699" width="13.5703125" style="662" customWidth="1"/>
    <col min="9700" max="9700" width="13.85546875" style="662" customWidth="1"/>
    <col min="9701" max="9702" width="16.140625" style="662" customWidth="1"/>
    <col min="9703" max="9703" width="11.5703125" style="662" customWidth="1"/>
    <col min="9704" max="9704" width="5.28515625" style="662" customWidth="1"/>
    <col min="9705" max="9705" width="18.140625" style="662" customWidth="1"/>
    <col min="9706" max="9706" width="16.85546875" style="662" customWidth="1"/>
    <col min="9707" max="9863" width="11.42578125" style="662" customWidth="1"/>
    <col min="9864" max="9864" width="15.140625" style="662" customWidth="1"/>
    <col min="9865" max="9865" width="60.42578125" style="662" customWidth="1"/>
    <col min="9866" max="9868" width="19.85546875" style="662" customWidth="1"/>
    <col min="9869" max="9869" width="23.5703125" style="662" customWidth="1"/>
    <col min="9870" max="9870" width="20.140625" style="662" customWidth="1"/>
    <col min="9871" max="9871" width="18.7109375" style="662" customWidth="1"/>
    <col min="9872" max="9872" width="14.140625" style="662" customWidth="1"/>
    <col min="9873" max="9873" width="11.5703125" style="662" bestFit="1" customWidth="1"/>
    <col min="9874" max="9928" width="11.42578125" style="662"/>
    <col min="9929" max="9929" width="2.7109375" style="662" customWidth="1"/>
    <col min="9930" max="9930" width="9.85546875" style="662" customWidth="1"/>
    <col min="9931" max="9931" width="54.140625" style="662" customWidth="1"/>
    <col min="9932" max="9932" width="15.7109375" style="662" customWidth="1"/>
    <col min="9933" max="9933" width="13.7109375" style="662" customWidth="1"/>
    <col min="9934" max="9934" width="15.140625" style="662" customWidth="1"/>
    <col min="9935" max="9935" width="14.7109375" style="662" customWidth="1"/>
    <col min="9936" max="9936" width="17.42578125" style="662" customWidth="1"/>
    <col min="9937" max="9937" width="15.140625" style="662" customWidth="1"/>
    <col min="9938" max="9938" width="11.85546875" style="662" customWidth="1"/>
    <col min="9939" max="9939" width="3.85546875" style="662" customWidth="1"/>
    <col min="9940" max="9940" width="19.5703125" style="662" customWidth="1"/>
    <col min="9941" max="9941" width="17.140625" style="662" customWidth="1"/>
    <col min="9942" max="9942" width="17.28515625" style="662" customWidth="1"/>
    <col min="9943" max="9943" width="19.140625" style="662" customWidth="1"/>
    <col min="9944" max="9944" width="17.7109375" style="662" customWidth="1"/>
    <col min="9945" max="9945" width="14.5703125" style="662" bestFit="1" customWidth="1"/>
    <col min="9946" max="9946" width="14.140625" style="662" customWidth="1"/>
    <col min="9947" max="9947" width="13.28515625" style="662" customWidth="1"/>
    <col min="9948" max="9948" width="14.42578125" style="662" customWidth="1"/>
    <col min="9949" max="9949" width="16.7109375" style="662" customWidth="1"/>
    <col min="9950" max="9950" width="16" style="662" customWidth="1"/>
    <col min="9951" max="9951" width="16.140625" style="662" customWidth="1"/>
    <col min="9952" max="9953" width="14.28515625" style="662" customWidth="1"/>
    <col min="9954" max="9954" width="13.85546875" style="662" customWidth="1"/>
    <col min="9955" max="9955" width="13.5703125" style="662" customWidth="1"/>
    <col min="9956" max="9956" width="13.85546875" style="662" customWidth="1"/>
    <col min="9957" max="9958" width="16.140625" style="662" customWidth="1"/>
    <col min="9959" max="9959" width="11.5703125" style="662" customWidth="1"/>
    <col min="9960" max="9960" width="5.28515625" style="662" customWidth="1"/>
    <col min="9961" max="9961" width="18.140625" style="662" customWidth="1"/>
    <col min="9962" max="9962" width="16.85546875" style="662" customWidth="1"/>
    <col min="9963" max="10119" width="11.42578125" style="662" customWidth="1"/>
    <col min="10120" max="10120" width="15.140625" style="662" customWidth="1"/>
    <col min="10121" max="10121" width="60.42578125" style="662" customWidth="1"/>
    <col min="10122" max="10124" width="19.85546875" style="662" customWidth="1"/>
    <col min="10125" max="10125" width="23.5703125" style="662" customWidth="1"/>
    <col min="10126" max="10126" width="20.140625" style="662" customWidth="1"/>
    <col min="10127" max="10127" width="18.7109375" style="662" customWidth="1"/>
    <col min="10128" max="10128" width="14.140625" style="662" customWidth="1"/>
    <col min="10129" max="10129" width="11.5703125" style="662" bestFit="1" customWidth="1"/>
    <col min="10130" max="10184" width="11.42578125" style="662"/>
    <col min="10185" max="10185" width="2.7109375" style="662" customWidth="1"/>
    <col min="10186" max="10186" width="9.85546875" style="662" customWidth="1"/>
    <col min="10187" max="10187" width="54.140625" style="662" customWidth="1"/>
    <col min="10188" max="10188" width="15.7109375" style="662" customWidth="1"/>
    <col min="10189" max="10189" width="13.7109375" style="662" customWidth="1"/>
    <col min="10190" max="10190" width="15.140625" style="662" customWidth="1"/>
    <col min="10191" max="10191" width="14.7109375" style="662" customWidth="1"/>
    <col min="10192" max="10192" width="17.42578125" style="662" customWidth="1"/>
    <col min="10193" max="10193" width="15.140625" style="662" customWidth="1"/>
    <col min="10194" max="10194" width="11.85546875" style="662" customWidth="1"/>
    <col min="10195" max="10195" width="3.85546875" style="662" customWidth="1"/>
    <col min="10196" max="10196" width="19.5703125" style="662" customWidth="1"/>
    <col min="10197" max="10197" width="17.140625" style="662" customWidth="1"/>
    <col min="10198" max="10198" width="17.28515625" style="662" customWidth="1"/>
    <col min="10199" max="10199" width="19.140625" style="662" customWidth="1"/>
    <col min="10200" max="10200" width="17.7109375" style="662" customWidth="1"/>
    <col min="10201" max="10201" width="14.5703125" style="662" bestFit="1" customWidth="1"/>
    <col min="10202" max="10202" width="14.140625" style="662" customWidth="1"/>
    <col min="10203" max="10203" width="13.28515625" style="662" customWidth="1"/>
    <col min="10204" max="10204" width="14.42578125" style="662" customWidth="1"/>
    <col min="10205" max="10205" width="16.7109375" style="662" customWidth="1"/>
    <col min="10206" max="10206" width="16" style="662" customWidth="1"/>
    <col min="10207" max="10207" width="16.140625" style="662" customWidth="1"/>
    <col min="10208" max="10209" width="14.28515625" style="662" customWidth="1"/>
    <col min="10210" max="10210" width="13.85546875" style="662" customWidth="1"/>
    <col min="10211" max="10211" width="13.5703125" style="662" customWidth="1"/>
    <col min="10212" max="10212" width="13.85546875" style="662" customWidth="1"/>
    <col min="10213" max="10214" width="16.140625" style="662" customWidth="1"/>
    <col min="10215" max="10215" width="11.5703125" style="662" customWidth="1"/>
    <col min="10216" max="10216" width="5.28515625" style="662" customWidth="1"/>
    <col min="10217" max="10217" width="18.140625" style="662" customWidth="1"/>
    <col min="10218" max="10218" width="16.85546875" style="662" customWidth="1"/>
    <col min="10219" max="10375" width="11.42578125" style="662" customWidth="1"/>
    <col min="10376" max="10376" width="15.140625" style="662" customWidth="1"/>
    <col min="10377" max="10377" width="60.42578125" style="662" customWidth="1"/>
    <col min="10378" max="10380" width="19.85546875" style="662" customWidth="1"/>
    <col min="10381" max="10381" width="23.5703125" style="662" customWidth="1"/>
    <col min="10382" max="10382" width="20.140625" style="662" customWidth="1"/>
    <col min="10383" max="10383" width="18.7109375" style="662" customWidth="1"/>
    <col min="10384" max="10384" width="14.140625" style="662" customWidth="1"/>
    <col min="10385" max="10385" width="11.5703125" style="662" bestFit="1" customWidth="1"/>
    <col min="10386" max="10440" width="11.42578125" style="662"/>
    <col min="10441" max="10441" width="2.7109375" style="662" customWidth="1"/>
    <col min="10442" max="10442" width="9.85546875" style="662" customWidth="1"/>
    <col min="10443" max="10443" width="54.140625" style="662" customWidth="1"/>
    <col min="10444" max="10444" width="15.7109375" style="662" customWidth="1"/>
    <col min="10445" max="10445" width="13.7109375" style="662" customWidth="1"/>
    <col min="10446" max="10446" width="15.140625" style="662" customWidth="1"/>
    <col min="10447" max="10447" width="14.7109375" style="662" customWidth="1"/>
    <col min="10448" max="10448" width="17.42578125" style="662" customWidth="1"/>
    <col min="10449" max="10449" width="15.140625" style="662" customWidth="1"/>
    <col min="10450" max="10450" width="11.85546875" style="662" customWidth="1"/>
    <col min="10451" max="10451" width="3.85546875" style="662" customWidth="1"/>
    <col min="10452" max="10452" width="19.5703125" style="662" customWidth="1"/>
    <col min="10453" max="10453" width="17.140625" style="662" customWidth="1"/>
    <col min="10454" max="10454" width="17.28515625" style="662" customWidth="1"/>
    <col min="10455" max="10455" width="19.140625" style="662" customWidth="1"/>
    <col min="10456" max="10456" width="17.7109375" style="662" customWidth="1"/>
    <col min="10457" max="10457" width="14.5703125" style="662" bestFit="1" customWidth="1"/>
    <col min="10458" max="10458" width="14.140625" style="662" customWidth="1"/>
    <col min="10459" max="10459" width="13.28515625" style="662" customWidth="1"/>
    <col min="10460" max="10460" width="14.42578125" style="662" customWidth="1"/>
    <col min="10461" max="10461" width="16.7109375" style="662" customWidth="1"/>
    <col min="10462" max="10462" width="16" style="662" customWidth="1"/>
    <col min="10463" max="10463" width="16.140625" style="662" customWidth="1"/>
    <col min="10464" max="10465" width="14.28515625" style="662" customWidth="1"/>
    <col min="10466" max="10466" width="13.85546875" style="662" customWidth="1"/>
    <col min="10467" max="10467" width="13.5703125" style="662" customWidth="1"/>
    <col min="10468" max="10468" width="13.85546875" style="662" customWidth="1"/>
    <col min="10469" max="10470" width="16.140625" style="662" customWidth="1"/>
    <col min="10471" max="10471" width="11.5703125" style="662" customWidth="1"/>
    <col min="10472" max="10472" width="5.28515625" style="662" customWidth="1"/>
    <col min="10473" max="10473" width="18.140625" style="662" customWidth="1"/>
    <col min="10474" max="10474" width="16.85546875" style="662" customWidth="1"/>
    <col min="10475" max="10631" width="11.42578125" style="662" customWidth="1"/>
    <col min="10632" max="10632" width="15.140625" style="662" customWidth="1"/>
    <col min="10633" max="10633" width="60.42578125" style="662" customWidth="1"/>
    <col min="10634" max="10636" width="19.85546875" style="662" customWidth="1"/>
    <col min="10637" max="10637" width="23.5703125" style="662" customWidth="1"/>
    <col min="10638" max="10638" width="20.140625" style="662" customWidth="1"/>
    <col min="10639" max="10639" width="18.7109375" style="662" customWidth="1"/>
    <col min="10640" max="10640" width="14.140625" style="662" customWidth="1"/>
    <col min="10641" max="10641" width="11.5703125" style="662" bestFit="1" customWidth="1"/>
    <col min="10642" max="10696" width="11.42578125" style="662"/>
    <col min="10697" max="10697" width="2.7109375" style="662" customWidth="1"/>
    <col min="10698" max="10698" width="9.85546875" style="662" customWidth="1"/>
    <col min="10699" max="10699" width="54.140625" style="662" customWidth="1"/>
    <col min="10700" max="10700" width="15.7109375" style="662" customWidth="1"/>
    <col min="10701" max="10701" width="13.7109375" style="662" customWidth="1"/>
    <col min="10702" max="10702" width="15.140625" style="662" customWidth="1"/>
    <col min="10703" max="10703" width="14.7109375" style="662" customWidth="1"/>
    <col min="10704" max="10704" width="17.42578125" style="662" customWidth="1"/>
    <col min="10705" max="10705" width="15.140625" style="662" customWidth="1"/>
    <col min="10706" max="10706" width="11.85546875" style="662" customWidth="1"/>
    <col min="10707" max="10707" width="3.85546875" style="662" customWidth="1"/>
    <col min="10708" max="10708" width="19.5703125" style="662" customWidth="1"/>
    <col min="10709" max="10709" width="17.140625" style="662" customWidth="1"/>
    <col min="10710" max="10710" width="17.28515625" style="662" customWidth="1"/>
    <col min="10711" max="10711" width="19.140625" style="662" customWidth="1"/>
    <col min="10712" max="10712" width="17.7109375" style="662" customWidth="1"/>
    <col min="10713" max="10713" width="14.5703125" style="662" bestFit="1" customWidth="1"/>
    <col min="10714" max="10714" width="14.140625" style="662" customWidth="1"/>
    <col min="10715" max="10715" width="13.28515625" style="662" customWidth="1"/>
    <col min="10716" max="10716" width="14.42578125" style="662" customWidth="1"/>
    <col min="10717" max="10717" width="16.7109375" style="662" customWidth="1"/>
    <col min="10718" max="10718" width="16" style="662" customWidth="1"/>
    <col min="10719" max="10719" width="16.140625" style="662" customWidth="1"/>
    <col min="10720" max="10721" width="14.28515625" style="662" customWidth="1"/>
    <col min="10722" max="10722" width="13.85546875" style="662" customWidth="1"/>
    <col min="10723" max="10723" width="13.5703125" style="662" customWidth="1"/>
    <col min="10724" max="10724" width="13.85546875" style="662" customWidth="1"/>
    <col min="10725" max="10726" width="16.140625" style="662" customWidth="1"/>
    <col min="10727" max="10727" width="11.5703125" style="662" customWidth="1"/>
    <col min="10728" max="10728" width="5.28515625" style="662" customWidth="1"/>
    <col min="10729" max="10729" width="18.140625" style="662" customWidth="1"/>
    <col min="10730" max="10730" width="16.85546875" style="662" customWidth="1"/>
    <col min="10731" max="10887" width="11.42578125" style="662" customWidth="1"/>
    <col min="10888" max="10888" width="15.140625" style="662" customWidth="1"/>
    <col min="10889" max="10889" width="60.42578125" style="662" customWidth="1"/>
    <col min="10890" max="10892" width="19.85546875" style="662" customWidth="1"/>
    <col min="10893" max="10893" width="23.5703125" style="662" customWidth="1"/>
    <col min="10894" max="10894" width="20.140625" style="662" customWidth="1"/>
    <col min="10895" max="10895" width="18.7109375" style="662" customWidth="1"/>
    <col min="10896" max="10896" width="14.140625" style="662" customWidth="1"/>
    <col min="10897" max="10897" width="11.5703125" style="662" bestFit="1" customWidth="1"/>
    <col min="10898" max="10952" width="11.42578125" style="662"/>
    <col min="10953" max="10953" width="2.7109375" style="662" customWidth="1"/>
    <col min="10954" max="10954" width="9.85546875" style="662" customWidth="1"/>
    <col min="10955" max="10955" width="54.140625" style="662" customWidth="1"/>
    <col min="10956" max="10956" width="15.7109375" style="662" customWidth="1"/>
    <col min="10957" max="10957" width="13.7109375" style="662" customWidth="1"/>
    <col min="10958" max="10958" width="15.140625" style="662" customWidth="1"/>
    <col min="10959" max="10959" width="14.7109375" style="662" customWidth="1"/>
    <col min="10960" max="10960" width="17.42578125" style="662" customWidth="1"/>
    <col min="10961" max="10961" width="15.140625" style="662" customWidth="1"/>
    <col min="10962" max="10962" width="11.85546875" style="662" customWidth="1"/>
    <col min="10963" max="10963" width="3.85546875" style="662" customWidth="1"/>
    <col min="10964" max="10964" width="19.5703125" style="662" customWidth="1"/>
    <col min="10965" max="10965" width="17.140625" style="662" customWidth="1"/>
    <col min="10966" max="10966" width="17.28515625" style="662" customWidth="1"/>
    <col min="10967" max="10967" width="19.140625" style="662" customWidth="1"/>
    <col min="10968" max="10968" width="17.7109375" style="662" customWidth="1"/>
    <col min="10969" max="10969" width="14.5703125" style="662" bestFit="1" customWidth="1"/>
    <col min="10970" max="10970" width="14.140625" style="662" customWidth="1"/>
    <col min="10971" max="10971" width="13.28515625" style="662" customWidth="1"/>
    <col min="10972" max="10972" width="14.42578125" style="662" customWidth="1"/>
    <col min="10973" max="10973" width="16.7109375" style="662" customWidth="1"/>
    <col min="10974" max="10974" width="16" style="662" customWidth="1"/>
    <col min="10975" max="10975" width="16.140625" style="662" customWidth="1"/>
    <col min="10976" max="10977" width="14.28515625" style="662" customWidth="1"/>
    <col min="10978" max="10978" width="13.85546875" style="662" customWidth="1"/>
    <col min="10979" max="10979" width="13.5703125" style="662" customWidth="1"/>
    <col min="10980" max="10980" width="13.85546875" style="662" customWidth="1"/>
    <col min="10981" max="10982" width="16.140625" style="662" customWidth="1"/>
    <col min="10983" max="10983" width="11.5703125" style="662" customWidth="1"/>
    <col min="10984" max="10984" width="5.28515625" style="662" customWidth="1"/>
    <col min="10985" max="10985" width="18.140625" style="662" customWidth="1"/>
    <col min="10986" max="10986" width="16.85546875" style="662" customWidth="1"/>
    <col min="10987" max="11143" width="11.42578125" style="662" customWidth="1"/>
    <col min="11144" max="11144" width="15.140625" style="662" customWidth="1"/>
    <col min="11145" max="11145" width="60.42578125" style="662" customWidth="1"/>
    <col min="11146" max="11148" width="19.85546875" style="662" customWidth="1"/>
    <col min="11149" max="11149" width="23.5703125" style="662" customWidth="1"/>
    <col min="11150" max="11150" width="20.140625" style="662" customWidth="1"/>
    <col min="11151" max="11151" width="18.7109375" style="662" customWidth="1"/>
    <col min="11152" max="11152" width="14.140625" style="662" customWidth="1"/>
    <col min="11153" max="11153" width="11.5703125" style="662" bestFit="1" customWidth="1"/>
    <col min="11154" max="11208" width="11.42578125" style="662"/>
    <col min="11209" max="11209" width="2.7109375" style="662" customWidth="1"/>
    <col min="11210" max="11210" width="9.85546875" style="662" customWidth="1"/>
    <col min="11211" max="11211" width="54.140625" style="662" customWidth="1"/>
    <col min="11212" max="11212" width="15.7109375" style="662" customWidth="1"/>
    <col min="11213" max="11213" width="13.7109375" style="662" customWidth="1"/>
    <col min="11214" max="11214" width="15.140625" style="662" customWidth="1"/>
    <col min="11215" max="11215" width="14.7109375" style="662" customWidth="1"/>
    <col min="11216" max="11216" width="17.42578125" style="662" customWidth="1"/>
    <col min="11217" max="11217" width="15.140625" style="662" customWidth="1"/>
    <col min="11218" max="11218" width="11.85546875" style="662" customWidth="1"/>
    <col min="11219" max="11219" width="3.85546875" style="662" customWidth="1"/>
    <col min="11220" max="11220" width="19.5703125" style="662" customWidth="1"/>
    <col min="11221" max="11221" width="17.140625" style="662" customWidth="1"/>
    <col min="11222" max="11222" width="17.28515625" style="662" customWidth="1"/>
    <col min="11223" max="11223" width="19.140625" style="662" customWidth="1"/>
    <col min="11224" max="11224" width="17.7109375" style="662" customWidth="1"/>
    <col min="11225" max="11225" width="14.5703125" style="662" bestFit="1" customWidth="1"/>
    <col min="11226" max="11226" width="14.140625" style="662" customWidth="1"/>
    <col min="11227" max="11227" width="13.28515625" style="662" customWidth="1"/>
    <col min="11228" max="11228" width="14.42578125" style="662" customWidth="1"/>
    <col min="11229" max="11229" width="16.7109375" style="662" customWidth="1"/>
    <col min="11230" max="11230" width="16" style="662" customWidth="1"/>
    <col min="11231" max="11231" width="16.140625" style="662" customWidth="1"/>
    <col min="11232" max="11233" width="14.28515625" style="662" customWidth="1"/>
    <col min="11234" max="11234" width="13.85546875" style="662" customWidth="1"/>
    <col min="11235" max="11235" width="13.5703125" style="662" customWidth="1"/>
    <col min="11236" max="11236" width="13.85546875" style="662" customWidth="1"/>
    <col min="11237" max="11238" width="16.140625" style="662" customWidth="1"/>
    <col min="11239" max="11239" width="11.5703125" style="662" customWidth="1"/>
    <col min="11240" max="11240" width="5.28515625" style="662" customWidth="1"/>
    <col min="11241" max="11241" width="18.140625" style="662" customWidth="1"/>
    <col min="11242" max="11242" width="16.85546875" style="662" customWidth="1"/>
    <col min="11243" max="11399" width="11.42578125" style="662" customWidth="1"/>
    <col min="11400" max="11400" width="15.140625" style="662" customWidth="1"/>
    <col min="11401" max="11401" width="60.42578125" style="662" customWidth="1"/>
    <col min="11402" max="11404" width="19.85546875" style="662" customWidth="1"/>
    <col min="11405" max="11405" width="23.5703125" style="662" customWidth="1"/>
    <col min="11406" max="11406" width="20.140625" style="662" customWidth="1"/>
    <col min="11407" max="11407" width="18.7109375" style="662" customWidth="1"/>
    <col min="11408" max="11408" width="14.140625" style="662" customWidth="1"/>
    <col min="11409" max="11409" width="11.5703125" style="662" bestFit="1" customWidth="1"/>
    <col min="11410" max="11464" width="11.42578125" style="662"/>
    <col min="11465" max="11465" width="2.7109375" style="662" customWidth="1"/>
    <col min="11466" max="11466" width="9.85546875" style="662" customWidth="1"/>
    <col min="11467" max="11467" width="54.140625" style="662" customWidth="1"/>
    <col min="11468" max="11468" width="15.7109375" style="662" customWidth="1"/>
    <col min="11469" max="11469" width="13.7109375" style="662" customWidth="1"/>
    <col min="11470" max="11470" width="15.140625" style="662" customWidth="1"/>
    <col min="11471" max="11471" width="14.7109375" style="662" customWidth="1"/>
    <col min="11472" max="11472" width="17.42578125" style="662" customWidth="1"/>
    <col min="11473" max="11473" width="15.140625" style="662" customWidth="1"/>
    <col min="11474" max="11474" width="11.85546875" style="662" customWidth="1"/>
    <col min="11475" max="11475" width="3.85546875" style="662" customWidth="1"/>
    <col min="11476" max="11476" width="19.5703125" style="662" customWidth="1"/>
    <col min="11477" max="11477" width="17.140625" style="662" customWidth="1"/>
    <col min="11478" max="11478" width="17.28515625" style="662" customWidth="1"/>
    <col min="11479" max="11479" width="19.140625" style="662" customWidth="1"/>
    <col min="11480" max="11480" width="17.7109375" style="662" customWidth="1"/>
    <col min="11481" max="11481" width="14.5703125" style="662" bestFit="1" customWidth="1"/>
    <col min="11482" max="11482" width="14.140625" style="662" customWidth="1"/>
    <col min="11483" max="11483" width="13.28515625" style="662" customWidth="1"/>
    <col min="11484" max="11484" width="14.42578125" style="662" customWidth="1"/>
    <col min="11485" max="11485" width="16.7109375" style="662" customWidth="1"/>
    <col min="11486" max="11486" width="16" style="662" customWidth="1"/>
    <col min="11487" max="11487" width="16.140625" style="662" customWidth="1"/>
    <col min="11488" max="11489" width="14.28515625" style="662" customWidth="1"/>
    <col min="11490" max="11490" width="13.85546875" style="662" customWidth="1"/>
    <col min="11491" max="11491" width="13.5703125" style="662" customWidth="1"/>
    <col min="11492" max="11492" width="13.85546875" style="662" customWidth="1"/>
    <col min="11493" max="11494" width="16.140625" style="662" customWidth="1"/>
    <col min="11495" max="11495" width="11.5703125" style="662" customWidth="1"/>
    <col min="11496" max="11496" width="5.28515625" style="662" customWidth="1"/>
    <col min="11497" max="11497" width="18.140625" style="662" customWidth="1"/>
    <col min="11498" max="11498" width="16.85546875" style="662" customWidth="1"/>
    <col min="11499" max="11655" width="11.42578125" style="662" customWidth="1"/>
    <col min="11656" max="11656" width="15.140625" style="662" customWidth="1"/>
    <col min="11657" max="11657" width="60.42578125" style="662" customWidth="1"/>
    <col min="11658" max="11660" width="19.85546875" style="662" customWidth="1"/>
    <col min="11661" max="11661" width="23.5703125" style="662" customWidth="1"/>
    <col min="11662" max="11662" width="20.140625" style="662" customWidth="1"/>
    <col min="11663" max="11663" width="18.7109375" style="662" customWidth="1"/>
    <col min="11664" max="11664" width="14.140625" style="662" customWidth="1"/>
    <col min="11665" max="11665" width="11.5703125" style="662" bestFit="1" customWidth="1"/>
    <col min="11666" max="11720" width="11.42578125" style="662"/>
    <col min="11721" max="11721" width="2.7109375" style="662" customWidth="1"/>
    <col min="11722" max="11722" width="9.85546875" style="662" customWidth="1"/>
    <col min="11723" max="11723" width="54.140625" style="662" customWidth="1"/>
    <col min="11724" max="11724" width="15.7109375" style="662" customWidth="1"/>
    <col min="11725" max="11725" width="13.7109375" style="662" customWidth="1"/>
    <col min="11726" max="11726" width="15.140625" style="662" customWidth="1"/>
    <col min="11727" max="11727" width="14.7109375" style="662" customWidth="1"/>
    <col min="11728" max="11728" width="17.42578125" style="662" customWidth="1"/>
    <col min="11729" max="11729" width="15.140625" style="662" customWidth="1"/>
    <col min="11730" max="11730" width="11.85546875" style="662" customWidth="1"/>
    <col min="11731" max="11731" width="3.85546875" style="662" customWidth="1"/>
    <col min="11732" max="11732" width="19.5703125" style="662" customWidth="1"/>
    <col min="11733" max="11733" width="17.140625" style="662" customWidth="1"/>
    <col min="11734" max="11734" width="17.28515625" style="662" customWidth="1"/>
    <col min="11735" max="11735" width="19.140625" style="662" customWidth="1"/>
    <col min="11736" max="11736" width="17.7109375" style="662" customWidth="1"/>
    <col min="11737" max="11737" width="14.5703125" style="662" bestFit="1" customWidth="1"/>
    <col min="11738" max="11738" width="14.140625" style="662" customWidth="1"/>
    <col min="11739" max="11739" width="13.28515625" style="662" customWidth="1"/>
    <col min="11740" max="11740" width="14.42578125" style="662" customWidth="1"/>
    <col min="11741" max="11741" width="16.7109375" style="662" customWidth="1"/>
    <col min="11742" max="11742" width="16" style="662" customWidth="1"/>
    <col min="11743" max="11743" width="16.140625" style="662" customWidth="1"/>
    <col min="11744" max="11745" width="14.28515625" style="662" customWidth="1"/>
    <col min="11746" max="11746" width="13.85546875" style="662" customWidth="1"/>
    <col min="11747" max="11747" width="13.5703125" style="662" customWidth="1"/>
    <col min="11748" max="11748" width="13.85546875" style="662" customWidth="1"/>
    <col min="11749" max="11750" width="16.140625" style="662" customWidth="1"/>
    <col min="11751" max="11751" width="11.5703125" style="662" customWidth="1"/>
    <col min="11752" max="11752" width="5.28515625" style="662" customWidth="1"/>
    <col min="11753" max="11753" width="18.140625" style="662" customWidth="1"/>
    <col min="11754" max="11754" width="16.85546875" style="662" customWidth="1"/>
    <col min="11755" max="11911" width="11.42578125" style="662" customWidth="1"/>
    <col min="11912" max="11912" width="15.140625" style="662" customWidth="1"/>
    <col min="11913" max="11913" width="60.42578125" style="662" customWidth="1"/>
    <col min="11914" max="11916" width="19.85546875" style="662" customWidth="1"/>
    <col min="11917" max="11917" width="23.5703125" style="662" customWidth="1"/>
    <col min="11918" max="11918" width="20.140625" style="662" customWidth="1"/>
    <col min="11919" max="11919" width="18.7109375" style="662" customWidth="1"/>
    <col min="11920" max="11920" width="14.140625" style="662" customWidth="1"/>
    <col min="11921" max="11921" width="11.5703125" style="662" bestFit="1" customWidth="1"/>
    <col min="11922" max="11976" width="11.42578125" style="662"/>
    <col min="11977" max="11977" width="2.7109375" style="662" customWidth="1"/>
    <col min="11978" max="11978" width="9.85546875" style="662" customWidth="1"/>
    <col min="11979" max="11979" width="54.140625" style="662" customWidth="1"/>
    <col min="11980" max="11980" width="15.7109375" style="662" customWidth="1"/>
    <col min="11981" max="11981" width="13.7109375" style="662" customWidth="1"/>
    <col min="11982" max="11982" width="15.140625" style="662" customWidth="1"/>
    <col min="11983" max="11983" width="14.7109375" style="662" customWidth="1"/>
    <col min="11984" max="11984" width="17.42578125" style="662" customWidth="1"/>
    <col min="11985" max="11985" width="15.140625" style="662" customWidth="1"/>
    <col min="11986" max="11986" width="11.85546875" style="662" customWidth="1"/>
    <col min="11987" max="11987" width="3.85546875" style="662" customWidth="1"/>
    <col min="11988" max="11988" width="19.5703125" style="662" customWidth="1"/>
    <col min="11989" max="11989" width="17.140625" style="662" customWidth="1"/>
    <col min="11990" max="11990" width="17.28515625" style="662" customWidth="1"/>
    <col min="11991" max="11991" width="19.140625" style="662" customWidth="1"/>
    <col min="11992" max="11992" width="17.7109375" style="662" customWidth="1"/>
    <col min="11993" max="11993" width="14.5703125" style="662" bestFit="1" customWidth="1"/>
    <col min="11994" max="11994" width="14.140625" style="662" customWidth="1"/>
    <col min="11995" max="11995" width="13.28515625" style="662" customWidth="1"/>
    <col min="11996" max="11996" width="14.42578125" style="662" customWidth="1"/>
    <col min="11997" max="11997" width="16.7109375" style="662" customWidth="1"/>
    <col min="11998" max="11998" width="16" style="662" customWidth="1"/>
    <col min="11999" max="11999" width="16.140625" style="662" customWidth="1"/>
    <col min="12000" max="12001" width="14.28515625" style="662" customWidth="1"/>
    <col min="12002" max="12002" width="13.85546875" style="662" customWidth="1"/>
    <col min="12003" max="12003" width="13.5703125" style="662" customWidth="1"/>
    <col min="12004" max="12004" width="13.85546875" style="662" customWidth="1"/>
    <col min="12005" max="12006" width="16.140625" style="662" customWidth="1"/>
    <col min="12007" max="12007" width="11.5703125" style="662" customWidth="1"/>
    <col min="12008" max="12008" width="5.28515625" style="662" customWidth="1"/>
    <col min="12009" max="12009" width="18.140625" style="662" customWidth="1"/>
    <col min="12010" max="12010" width="16.85546875" style="662" customWidth="1"/>
    <col min="12011" max="12167" width="11.42578125" style="662" customWidth="1"/>
    <col min="12168" max="12168" width="15.140625" style="662" customWidth="1"/>
    <col min="12169" max="12169" width="60.42578125" style="662" customWidth="1"/>
    <col min="12170" max="12172" width="19.85546875" style="662" customWidth="1"/>
    <col min="12173" max="12173" width="23.5703125" style="662" customWidth="1"/>
    <col min="12174" max="12174" width="20.140625" style="662" customWidth="1"/>
    <col min="12175" max="12175" width="18.7109375" style="662" customWidth="1"/>
    <col min="12176" max="12176" width="14.140625" style="662" customWidth="1"/>
    <col min="12177" max="12177" width="11.5703125" style="662" bestFit="1" customWidth="1"/>
    <col min="12178" max="12232" width="11.42578125" style="662"/>
    <col min="12233" max="12233" width="2.7109375" style="662" customWidth="1"/>
    <col min="12234" max="12234" width="9.85546875" style="662" customWidth="1"/>
    <col min="12235" max="12235" width="54.140625" style="662" customWidth="1"/>
    <col min="12236" max="12236" width="15.7109375" style="662" customWidth="1"/>
    <col min="12237" max="12237" width="13.7109375" style="662" customWidth="1"/>
    <col min="12238" max="12238" width="15.140625" style="662" customWidth="1"/>
    <col min="12239" max="12239" width="14.7109375" style="662" customWidth="1"/>
    <col min="12240" max="12240" width="17.42578125" style="662" customWidth="1"/>
    <col min="12241" max="12241" width="15.140625" style="662" customWidth="1"/>
    <col min="12242" max="12242" width="11.85546875" style="662" customWidth="1"/>
    <col min="12243" max="12243" width="3.85546875" style="662" customWidth="1"/>
    <col min="12244" max="12244" width="19.5703125" style="662" customWidth="1"/>
    <col min="12245" max="12245" width="17.140625" style="662" customWidth="1"/>
    <col min="12246" max="12246" width="17.28515625" style="662" customWidth="1"/>
    <col min="12247" max="12247" width="19.140625" style="662" customWidth="1"/>
    <col min="12248" max="12248" width="17.7109375" style="662" customWidth="1"/>
    <col min="12249" max="12249" width="14.5703125" style="662" bestFit="1" customWidth="1"/>
    <col min="12250" max="12250" width="14.140625" style="662" customWidth="1"/>
    <col min="12251" max="12251" width="13.28515625" style="662" customWidth="1"/>
    <col min="12252" max="12252" width="14.42578125" style="662" customWidth="1"/>
    <col min="12253" max="12253" width="16.7109375" style="662" customWidth="1"/>
    <col min="12254" max="12254" width="16" style="662" customWidth="1"/>
    <col min="12255" max="12255" width="16.140625" style="662" customWidth="1"/>
    <col min="12256" max="12257" width="14.28515625" style="662" customWidth="1"/>
    <col min="12258" max="12258" width="13.85546875" style="662" customWidth="1"/>
    <col min="12259" max="12259" width="13.5703125" style="662" customWidth="1"/>
    <col min="12260" max="12260" width="13.85546875" style="662" customWidth="1"/>
    <col min="12261" max="12262" width="16.140625" style="662" customWidth="1"/>
    <col min="12263" max="12263" width="11.5703125" style="662" customWidth="1"/>
    <col min="12264" max="12264" width="5.28515625" style="662" customWidth="1"/>
    <col min="12265" max="12265" width="18.140625" style="662" customWidth="1"/>
    <col min="12266" max="12266" width="16.85546875" style="662" customWidth="1"/>
    <col min="12267" max="12423" width="11.42578125" style="662" customWidth="1"/>
    <col min="12424" max="12424" width="15.140625" style="662" customWidth="1"/>
    <col min="12425" max="12425" width="60.42578125" style="662" customWidth="1"/>
    <col min="12426" max="12428" width="19.85546875" style="662" customWidth="1"/>
    <col min="12429" max="12429" width="23.5703125" style="662" customWidth="1"/>
    <col min="12430" max="12430" width="20.140625" style="662" customWidth="1"/>
    <col min="12431" max="12431" width="18.7109375" style="662" customWidth="1"/>
    <col min="12432" max="12432" width="14.140625" style="662" customWidth="1"/>
    <col min="12433" max="12433" width="11.5703125" style="662" bestFit="1" customWidth="1"/>
    <col min="12434" max="12488" width="11.42578125" style="662"/>
    <col min="12489" max="12489" width="2.7109375" style="662" customWidth="1"/>
    <col min="12490" max="12490" width="9.85546875" style="662" customWidth="1"/>
    <col min="12491" max="12491" width="54.140625" style="662" customWidth="1"/>
    <col min="12492" max="12492" width="15.7109375" style="662" customWidth="1"/>
    <col min="12493" max="12493" width="13.7109375" style="662" customWidth="1"/>
    <col min="12494" max="12494" width="15.140625" style="662" customWidth="1"/>
    <col min="12495" max="12495" width="14.7109375" style="662" customWidth="1"/>
    <col min="12496" max="12496" width="17.42578125" style="662" customWidth="1"/>
    <col min="12497" max="12497" width="15.140625" style="662" customWidth="1"/>
    <col min="12498" max="12498" width="11.85546875" style="662" customWidth="1"/>
    <col min="12499" max="12499" width="3.85546875" style="662" customWidth="1"/>
    <col min="12500" max="12500" width="19.5703125" style="662" customWidth="1"/>
    <col min="12501" max="12501" width="17.140625" style="662" customWidth="1"/>
    <col min="12502" max="12502" width="17.28515625" style="662" customWidth="1"/>
    <col min="12503" max="12503" width="19.140625" style="662" customWidth="1"/>
    <col min="12504" max="12504" width="17.7109375" style="662" customWidth="1"/>
    <col min="12505" max="12505" width="14.5703125" style="662" bestFit="1" customWidth="1"/>
    <col min="12506" max="12506" width="14.140625" style="662" customWidth="1"/>
    <col min="12507" max="12507" width="13.28515625" style="662" customWidth="1"/>
    <col min="12508" max="12508" width="14.42578125" style="662" customWidth="1"/>
    <col min="12509" max="12509" width="16.7109375" style="662" customWidth="1"/>
    <col min="12510" max="12510" width="16" style="662" customWidth="1"/>
    <col min="12511" max="12511" width="16.140625" style="662" customWidth="1"/>
    <col min="12512" max="12513" width="14.28515625" style="662" customWidth="1"/>
    <col min="12514" max="12514" width="13.85546875" style="662" customWidth="1"/>
    <col min="12515" max="12515" width="13.5703125" style="662" customWidth="1"/>
    <col min="12516" max="12516" width="13.85546875" style="662" customWidth="1"/>
    <col min="12517" max="12518" width="16.140625" style="662" customWidth="1"/>
    <col min="12519" max="12519" width="11.5703125" style="662" customWidth="1"/>
    <col min="12520" max="12520" width="5.28515625" style="662" customWidth="1"/>
    <col min="12521" max="12521" width="18.140625" style="662" customWidth="1"/>
    <col min="12522" max="12522" width="16.85546875" style="662" customWidth="1"/>
    <col min="12523" max="12679" width="11.42578125" style="662" customWidth="1"/>
    <col min="12680" max="12680" width="15.140625" style="662" customWidth="1"/>
    <col min="12681" max="12681" width="60.42578125" style="662" customWidth="1"/>
    <col min="12682" max="12684" width="19.85546875" style="662" customWidth="1"/>
    <col min="12685" max="12685" width="23.5703125" style="662" customWidth="1"/>
    <col min="12686" max="12686" width="20.140625" style="662" customWidth="1"/>
    <col min="12687" max="12687" width="18.7109375" style="662" customWidth="1"/>
    <col min="12688" max="12688" width="14.140625" style="662" customWidth="1"/>
    <col min="12689" max="12689" width="11.5703125" style="662" bestFit="1" customWidth="1"/>
    <col min="12690" max="12744" width="11.42578125" style="662"/>
    <col min="12745" max="12745" width="2.7109375" style="662" customWidth="1"/>
    <col min="12746" max="12746" width="9.85546875" style="662" customWidth="1"/>
    <col min="12747" max="12747" width="54.140625" style="662" customWidth="1"/>
    <col min="12748" max="12748" width="15.7109375" style="662" customWidth="1"/>
    <col min="12749" max="12749" width="13.7109375" style="662" customWidth="1"/>
    <col min="12750" max="12750" width="15.140625" style="662" customWidth="1"/>
    <col min="12751" max="12751" width="14.7109375" style="662" customWidth="1"/>
    <col min="12752" max="12752" width="17.42578125" style="662" customWidth="1"/>
    <col min="12753" max="12753" width="15.140625" style="662" customWidth="1"/>
    <col min="12754" max="12754" width="11.85546875" style="662" customWidth="1"/>
    <col min="12755" max="12755" width="3.85546875" style="662" customWidth="1"/>
    <col min="12756" max="12756" width="19.5703125" style="662" customWidth="1"/>
    <col min="12757" max="12757" width="17.140625" style="662" customWidth="1"/>
    <col min="12758" max="12758" width="17.28515625" style="662" customWidth="1"/>
    <col min="12759" max="12759" width="19.140625" style="662" customWidth="1"/>
    <col min="12760" max="12760" width="17.7109375" style="662" customWidth="1"/>
    <col min="12761" max="12761" width="14.5703125" style="662" bestFit="1" customWidth="1"/>
    <col min="12762" max="12762" width="14.140625" style="662" customWidth="1"/>
    <col min="12763" max="12763" width="13.28515625" style="662" customWidth="1"/>
    <col min="12764" max="12764" width="14.42578125" style="662" customWidth="1"/>
    <col min="12765" max="12765" width="16.7109375" style="662" customWidth="1"/>
    <col min="12766" max="12766" width="16" style="662" customWidth="1"/>
    <col min="12767" max="12767" width="16.140625" style="662" customWidth="1"/>
    <col min="12768" max="12769" width="14.28515625" style="662" customWidth="1"/>
    <col min="12770" max="12770" width="13.85546875" style="662" customWidth="1"/>
    <col min="12771" max="12771" width="13.5703125" style="662" customWidth="1"/>
    <col min="12772" max="12772" width="13.85546875" style="662" customWidth="1"/>
    <col min="12773" max="12774" width="16.140625" style="662" customWidth="1"/>
    <col min="12775" max="12775" width="11.5703125" style="662" customWidth="1"/>
    <col min="12776" max="12776" width="5.28515625" style="662" customWidth="1"/>
    <col min="12777" max="12777" width="18.140625" style="662" customWidth="1"/>
    <col min="12778" max="12778" width="16.85546875" style="662" customWidth="1"/>
    <col min="12779" max="12935" width="11.42578125" style="662" customWidth="1"/>
    <col min="12936" max="12936" width="15.140625" style="662" customWidth="1"/>
    <col min="12937" max="12937" width="60.42578125" style="662" customWidth="1"/>
    <col min="12938" max="12940" width="19.85546875" style="662" customWidth="1"/>
    <col min="12941" max="12941" width="23.5703125" style="662" customWidth="1"/>
    <col min="12942" max="12942" width="20.140625" style="662" customWidth="1"/>
    <col min="12943" max="12943" width="18.7109375" style="662" customWidth="1"/>
    <col min="12944" max="12944" width="14.140625" style="662" customWidth="1"/>
    <col min="12945" max="12945" width="11.5703125" style="662" bestFit="1" customWidth="1"/>
    <col min="12946" max="13000" width="11.42578125" style="662"/>
    <col min="13001" max="13001" width="2.7109375" style="662" customWidth="1"/>
    <col min="13002" max="13002" width="9.85546875" style="662" customWidth="1"/>
    <col min="13003" max="13003" width="54.140625" style="662" customWidth="1"/>
    <col min="13004" max="13004" width="15.7109375" style="662" customWidth="1"/>
    <col min="13005" max="13005" width="13.7109375" style="662" customWidth="1"/>
    <col min="13006" max="13006" width="15.140625" style="662" customWidth="1"/>
    <col min="13007" max="13007" width="14.7109375" style="662" customWidth="1"/>
    <col min="13008" max="13008" width="17.42578125" style="662" customWidth="1"/>
    <col min="13009" max="13009" width="15.140625" style="662" customWidth="1"/>
    <col min="13010" max="13010" width="11.85546875" style="662" customWidth="1"/>
    <col min="13011" max="13011" width="3.85546875" style="662" customWidth="1"/>
    <col min="13012" max="13012" width="19.5703125" style="662" customWidth="1"/>
    <col min="13013" max="13013" width="17.140625" style="662" customWidth="1"/>
    <col min="13014" max="13014" width="17.28515625" style="662" customWidth="1"/>
    <col min="13015" max="13015" width="19.140625" style="662" customWidth="1"/>
    <col min="13016" max="13016" width="17.7109375" style="662" customWidth="1"/>
    <col min="13017" max="13017" width="14.5703125" style="662" bestFit="1" customWidth="1"/>
    <col min="13018" max="13018" width="14.140625" style="662" customWidth="1"/>
    <col min="13019" max="13019" width="13.28515625" style="662" customWidth="1"/>
    <col min="13020" max="13020" width="14.42578125" style="662" customWidth="1"/>
    <col min="13021" max="13021" width="16.7109375" style="662" customWidth="1"/>
    <col min="13022" max="13022" width="16" style="662" customWidth="1"/>
    <col min="13023" max="13023" width="16.140625" style="662" customWidth="1"/>
    <col min="13024" max="13025" width="14.28515625" style="662" customWidth="1"/>
    <col min="13026" max="13026" width="13.85546875" style="662" customWidth="1"/>
    <col min="13027" max="13027" width="13.5703125" style="662" customWidth="1"/>
    <col min="13028" max="13028" width="13.85546875" style="662" customWidth="1"/>
    <col min="13029" max="13030" width="16.140625" style="662" customWidth="1"/>
    <col min="13031" max="13031" width="11.5703125" style="662" customWidth="1"/>
    <col min="13032" max="13032" width="5.28515625" style="662" customWidth="1"/>
    <col min="13033" max="13033" width="18.140625" style="662" customWidth="1"/>
    <col min="13034" max="13034" width="16.85546875" style="662" customWidth="1"/>
    <col min="13035" max="13191" width="11.42578125" style="662" customWidth="1"/>
    <col min="13192" max="13192" width="15.140625" style="662" customWidth="1"/>
    <col min="13193" max="13193" width="60.42578125" style="662" customWidth="1"/>
    <col min="13194" max="13196" width="19.85546875" style="662" customWidth="1"/>
    <col min="13197" max="13197" width="23.5703125" style="662" customWidth="1"/>
    <col min="13198" max="13198" width="20.140625" style="662" customWidth="1"/>
    <col min="13199" max="13199" width="18.7109375" style="662" customWidth="1"/>
    <col min="13200" max="13200" width="14.140625" style="662" customWidth="1"/>
    <col min="13201" max="13201" width="11.5703125" style="662" bestFit="1" customWidth="1"/>
    <col min="13202" max="13256" width="11.42578125" style="662"/>
    <col min="13257" max="13257" width="2.7109375" style="662" customWidth="1"/>
    <col min="13258" max="13258" width="9.85546875" style="662" customWidth="1"/>
    <col min="13259" max="13259" width="54.140625" style="662" customWidth="1"/>
    <col min="13260" max="13260" width="15.7109375" style="662" customWidth="1"/>
    <col min="13261" max="13261" width="13.7109375" style="662" customWidth="1"/>
    <col min="13262" max="13262" width="15.140625" style="662" customWidth="1"/>
    <col min="13263" max="13263" width="14.7109375" style="662" customWidth="1"/>
    <col min="13264" max="13264" width="17.42578125" style="662" customWidth="1"/>
    <col min="13265" max="13265" width="15.140625" style="662" customWidth="1"/>
    <col min="13266" max="13266" width="11.85546875" style="662" customWidth="1"/>
    <col min="13267" max="13267" width="3.85546875" style="662" customWidth="1"/>
    <col min="13268" max="13268" width="19.5703125" style="662" customWidth="1"/>
    <col min="13269" max="13269" width="17.140625" style="662" customWidth="1"/>
    <col min="13270" max="13270" width="17.28515625" style="662" customWidth="1"/>
    <col min="13271" max="13271" width="19.140625" style="662" customWidth="1"/>
    <col min="13272" max="13272" width="17.7109375" style="662" customWidth="1"/>
    <col min="13273" max="13273" width="14.5703125" style="662" bestFit="1" customWidth="1"/>
    <col min="13274" max="13274" width="14.140625" style="662" customWidth="1"/>
    <col min="13275" max="13275" width="13.28515625" style="662" customWidth="1"/>
    <col min="13276" max="13276" width="14.42578125" style="662" customWidth="1"/>
    <col min="13277" max="13277" width="16.7109375" style="662" customWidth="1"/>
    <col min="13278" max="13278" width="16" style="662" customWidth="1"/>
    <col min="13279" max="13279" width="16.140625" style="662" customWidth="1"/>
    <col min="13280" max="13281" width="14.28515625" style="662" customWidth="1"/>
    <col min="13282" max="13282" width="13.85546875" style="662" customWidth="1"/>
    <col min="13283" max="13283" width="13.5703125" style="662" customWidth="1"/>
    <col min="13284" max="13284" width="13.85546875" style="662" customWidth="1"/>
    <col min="13285" max="13286" width="16.140625" style="662" customWidth="1"/>
    <col min="13287" max="13287" width="11.5703125" style="662" customWidth="1"/>
    <col min="13288" max="13288" width="5.28515625" style="662" customWidth="1"/>
    <col min="13289" max="13289" width="18.140625" style="662" customWidth="1"/>
    <col min="13290" max="13290" width="16.85546875" style="662" customWidth="1"/>
    <col min="13291" max="13447" width="11.42578125" style="662" customWidth="1"/>
    <col min="13448" max="13448" width="15.140625" style="662" customWidth="1"/>
    <col min="13449" max="13449" width="60.42578125" style="662" customWidth="1"/>
    <col min="13450" max="13452" width="19.85546875" style="662" customWidth="1"/>
    <col min="13453" max="13453" width="23.5703125" style="662" customWidth="1"/>
    <col min="13454" max="13454" width="20.140625" style="662" customWidth="1"/>
    <col min="13455" max="13455" width="18.7109375" style="662" customWidth="1"/>
    <col min="13456" max="13456" width="14.140625" style="662" customWidth="1"/>
    <col min="13457" max="13457" width="11.5703125" style="662" bestFit="1" customWidth="1"/>
    <col min="13458" max="13512" width="11.42578125" style="662"/>
    <col min="13513" max="13513" width="2.7109375" style="662" customWidth="1"/>
    <col min="13514" max="13514" width="9.85546875" style="662" customWidth="1"/>
    <col min="13515" max="13515" width="54.140625" style="662" customWidth="1"/>
    <col min="13516" max="13516" width="15.7109375" style="662" customWidth="1"/>
    <col min="13517" max="13517" width="13.7109375" style="662" customWidth="1"/>
    <col min="13518" max="13518" width="15.140625" style="662" customWidth="1"/>
    <col min="13519" max="13519" width="14.7109375" style="662" customWidth="1"/>
    <col min="13520" max="13520" width="17.42578125" style="662" customWidth="1"/>
    <col min="13521" max="13521" width="15.140625" style="662" customWidth="1"/>
    <col min="13522" max="13522" width="11.85546875" style="662" customWidth="1"/>
    <col min="13523" max="13523" width="3.85546875" style="662" customWidth="1"/>
    <col min="13524" max="13524" width="19.5703125" style="662" customWidth="1"/>
    <col min="13525" max="13525" width="17.140625" style="662" customWidth="1"/>
    <col min="13526" max="13526" width="17.28515625" style="662" customWidth="1"/>
    <col min="13527" max="13527" width="19.140625" style="662" customWidth="1"/>
    <col min="13528" max="13528" width="17.7109375" style="662" customWidth="1"/>
    <col min="13529" max="13529" width="14.5703125" style="662" bestFit="1" customWidth="1"/>
    <col min="13530" max="13530" width="14.140625" style="662" customWidth="1"/>
    <col min="13531" max="13531" width="13.28515625" style="662" customWidth="1"/>
    <col min="13532" max="13532" width="14.42578125" style="662" customWidth="1"/>
    <col min="13533" max="13533" width="16.7109375" style="662" customWidth="1"/>
    <col min="13534" max="13534" width="16" style="662" customWidth="1"/>
    <col min="13535" max="13535" width="16.140625" style="662" customWidth="1"/>
    <col min="13536" max="13537" width="14.28515625" style="662" customWidth="1"/>
    <col min="13538" max="13538" width="13.85546875" style="662" customWidth="1"/>
    <col min="13539" max="13539" width="13.5703125" style="662" customWidth="1"/>
    <col min="13540" max="13540" width="13.85546875" style="662" customWidth="1"/>
    <col min="13541" max="13542" width="16.140625" style="662" customWidth="1"/>
    <col min="13543" max="13543" width="11.5703125" style="662" customWidth="1"/>
    <col min="13544" max="13544" width="5.28515625" style="662" customWidth="1"/>
    <col min="13545" max="13545" width="18.140625" style="662" customWidth="1"/>
    <col min="13546" max="13546" width="16.85546875" style="662" customWidth="1"/>
    <col min="13547" max="13703" width="11.42578125" style="662" customWidth="1"/>
    <col min="13704" max="13704" width="15.140625" style="662" customWidth="1"/>
    <col min="13705" max="13705" width="60.42578125" style="662" customWidth="1"/>
    <col min="13706" max="13708" width="19.85546875" style="662" customWidth="1"/>
    <col min="13709" max="13709" width="23.5703125" style="662" customWidth="1"/>
    <col min="13710" max="13710" width="20.140625" style="662" customWidth="1"/>
    <col min="13711" max="13711" width="18.7109375" style="662" customWidth="1"/>
    <col min="13712" max="13712" width="14.140625" style="662" customWidth="1"/>
    <col min="13713" max="13713" width="11.5703125" style="662" bestFit="1" customWidth="1"/>
    <col min="13714" max="13768" width="11.42578125" style="662"/>
    <col min="13769" max="13769" width="2.7109375" style="662" customWidth="1"/>
    <col min="13770" max="13770" width="9.85546875" style="662" customWidth="1"/>
    <col min="13771" max="13771" width="54.140625" style="662" customWidth="1"/>
    <col min="13772" max="13772" width="15.7109375" style="662" customWidth="1"/>
    <col min="13773" max="13773" width="13.7109375" style="662" customWidth="1"/>
    <col min="13774" max="13774" width="15.140625" style="662" customWidth="1"/>
    <col min="13775" max="13775" width="14.7109375" style="662" customWidth="1"/>
    <col min="13776" max="13776" width="17.42578125" style="662" customWidth="1"/>
    <col min="13777" max="13777" width="15.140625" style="662" customWidth="1"/>
    <col min="13778" max="13778" width="11.85546875" style="662" customWidth="1"/>
    <col min="13779" max="13779" width="3.85546875" style="662" customWidth="1"/>
    <col min="13780" max="13780" width="19.5703125" style="662" customWidth="1"/>
    <col min="13781" max="13781" width="17.140625" style="662" customWidth="1"/>
    <col min="13782" max="13782" width="17.28515625" style="662" customWidth="1"/>
    <col min="13783" max="13783" width="19.140625" style="662" customWidth="1"/>
    <col min="13784" max="13784" width="17.7109375" style="662" customWidth="1"/>
    <col min="13785" max="13785" width="14.5703125" style="662" bestFit="1" customWidth="1"/>
    <col min="13786" max="13786" width="14.140625" style="662" customWidth="1"/>
    <col min="13787" max="13787" width="13.28515625" style="662" customWidth="1"/>
    <col min="13788" max="13788" width="14.42578125" style="662" customWidth="1"/>
    <col min="13789" max="13789" width="16.7109375" style="662" customWidth="1"/>
    <col min="13790" max="13790" width="16" style="662" customWidth="1"/>
    <col min="13791" max="13791" width="16.140625" style="662" customWidth="1"/>
    <col min="13792" max="13793" width="14.28515625" style="662" customWidth="1"/>
    <col min="13794" max="13794" width="13.85546875" style="662" customWidth="1"/>
    <col min="13795" max="13795" width="13.5703125" style="662" customWidth="1"/>
    <col min="13796" max="13796" width="13.85546875" style="662" customWidth="1"/>
    <col min="13797" max="13798" width="16.140625" style="662" customWidth="1"/>
    <col min="13799" max="13799" width="11.5703125" style="662" customWidth="1"/>
    <col min="13800" max="13800" width="5.28515625" style="662" customWidth="1"/>
    <col min="13801" max="13801" width="18.140625" style="662" customWidth="1"/>
    <col min="13802" max="13802" width="16.85546875" style="662" customWidth="1"/>
    <col min="13803" max="13959" width="11.42578125" style="662" customWidth="1"/>
    <col min="13960" max="13960" width="15.140625" style="662" customWidth="1"/>
    <col min="13961" max="13961" width="60.42578125" style="662" customWidth="1"/>
    <col min="13962" max="13964" width="19.85546875" style="662" customWidth="1"/>
    <col min="13965" max="13965" width="23.5703125" style="662" customWidth="1"/>
    <col min="13966" max="13966" width="20.140625" style="662" customWidth="1"/>
    <col min="13967" max="13967" width="18.7109375" style="662" customWidth="1"/>
    <col min="13968" max="13968" width="14.140625" style="662" customWidth="1"/>
    <col min="13969" max="13969" width="11.5703125" style="662" bestFit="1" customWidth="1"/>
    <col min="13970" max="14024" width="11.42578125" style="662"/>
    <col min="14025" max="14025" width="2.7109375" style="662" customWidth="1"/>
    <col min="14026" max="14026" width="9.85546875" style="662" customWidth="1"/>
    <col min="14027" max="14027" width="54.140625" style="662" customWidth="1"/>
    <col min="14028" max="14028" width="15.7109375" style="662" customWidth="1"/>
    <col min="14029" max="14029" width="13.7109375" style="662" customWidth="1"/>
    <col min="14030" max="14030" width="15.140625" style="662" customWidth="1"/>
    <col min="14031" max="14031" width="14.7109375" style="662" customWidth="1"/>
    <col min="14032" max="14032" width="17.42578125" style="662" customWidth="1"/>
    <col min="14033" max="14033" width="15.140625" style="662" customWidth="1"/>
    <col min="14034" max="14034" width="11.85546875" style="662" customWidth="1"/>
    <col min="14035" max="14035" width="3.85546875" style="662" customWidth="1"/>
    <col min="14036" max="14036" width="19.5703125" style="662" customWidth="1"/>
    <col min="14037" max="14037" width="17.140625" style="662" customWidth="1"/>
    <col min="14038" max="14038" width="17.28515625" style="662" customWidth="1"/>
    <col min="14039" max="14039" width="19.140625" style="662" customWidth="1"/>
    <col min="14040" max="14040" width="17.7109375" style="662" customWidth="1"/>
    <col min="14041" max="14041" width="14.5703125" style="662" bestFit="1" customWidth="1"/>
    <col min="14042" max="14042" width="14.140625" style="662" customWidth="1"/>
    <col min="14043" max="14043" width="13.28515625" style="662" customWidth="1"/>
    <col min="14044" max="14044" width="14.42578125" style="662" customWidth="1"/>
    <col min="14045" max="14045" width="16.7109375" style="662" customWidth="1"/>
    <col min="14046" max="14046" width="16" style="662" customWidth="1"/>
    <col min="14047" max="14047" width="16.140625" style="662" customWidth="1"/>
    <col min="14048" max="14049" width="14.28515625" style="662" customWidth="1"/>
    <col min="14050" max="14050" width="13.85546875" style="662" customWidth="1"/>
    <col min="14051" max="14051" width="13.5703125" style="662" customWidth="1"/>
    <col min="14052" max="14052" width="13.85546875" style="662" customWidth="1"/>
    <col min="14053" max="14054" width="16.140625" style="662" customWidth="1"/>
    <col min="14055" max="14055" width="11.5703125" style="662" customWidth="1"/>
    <col min="14056" max="14056" width="5.28515625" style="662" customWidth="1"/>
    <col min="14057" max="14057" width="18.140625" style="662" customWidth="1"/>
    <col min="14058" max="14058" width="16.85546875" style="662" customWidth="1"/>
    <col min="14059" max="14215" width="11.42578125" style="662" customWidth="1"/>
    <col min="14216" max="14216" width="15.140625" style="662" customWidth="1"/>
    <col min="14217" max="14217" width="60.42578125" style="662" customWidth="1"/>
    <col min="14218" max="14220" width="19.85546875" style="662" customWidth="1"/>
    <col min="14221" max="14221" width="23.5703125" style="662" customWidth="1"/>
    <col min="14222" max="14222" width="20.140625" style="662" customWidth="1"/>
    <col min="14223" max="14223" width="18.7109375" style="662" customWidth="1"/>
    <col min="14224" max="14224" width="14.140625" style="662" customWidth="1"/>
    <col min="14225" max="14225" width="11.5703125" style="662" bestFit="1" customWidth="1"/>
    <col min="14226" max="14280" width="11.42578125" style="662"/>
    <col min="14281" max="14281" width="2.7109375" style="662" customWidth="1"/>
    <col min="14282" max="14282" width="9.85546875" style="662" customWidth="1"/>
    <col min="14283" max="14283" width="54.140625" style="662" customWidth="1"/>
    <col min="14284" max="14284" width="15.7109375" style="662" customWidth="1"/>
    <col min="14285" max="14285" width="13.7109375" style="662" customWidth="1"/>
    <col min="14286" max="14286" width="15.140625" style="662" customWidth="1"/>
    <col min="14287" max="14287" width="14.7109375" style="662" customWidth="1"/>
    <col min="14288" max="14288" width="17.42578125" style="662" customWidth="1"/>
    <col min="14289" max="14289" width="15.140625" style="662" customWidth="1"/>
    <col min="14290" max="14290" width="11.85546875" style="662" customWidth="1"/>
    <col min="14291" max="14291" width="3.85546875" style="662" customWidth="1"/>
    <col min="14292" max="14292" width="19.5703125" style="662" customWidth="1"/>
    <col min="14293" max="14293" width="17.140625" style="662" customWidth="1"/>
    <col min="14294" max="14294" width="17.28515625" style="662" customWidth="1"/>
    <col min="14295" max="14295" width="19.140625" style="662" customWidth="1"/>
    <col min="14296" max="14296" width="17.7109375" style="662" customWidth="1"/>
    <col min="14297" max="14297" width="14.5703125" style="662" bestFit="1" customWidth="1"/>
    <col min="14298" max="14298" width="14.140625" style="662" customWidth="1"/>
    <col min="14299" max="14299" width="13.28515625" style="662" customWidth="1"/>
    <col min="14300" max="14300" width="14.42578125" style="662" customWidth="1"/>
    <col min="14301" max="14301" width="16.7109375" style="662" customWidth="1"/>
    <col min="14302" max="14302" width="16" style="662" customWidth="1"/>
    <col min="14303" max="14303" width="16.140625" style="662" customWidth="1"/>
    <col min="14304" max="14305" width="14.28515625" style="662" customWidth="1"/>
    <col min="14306" max="14306" width="13.85546875" style="662" customWidth="1"/>
    <col min="14307" max="14307" width="13.5703125" style="662" customWidth="1"/>
    <col min="14308" max="14308" width="13.85546875" style="662" customWidth="1"/>
    <col min="14309" max="14310" width="16.140625" style="662" customWidth="1"/>
    <col min="14311" max="14311" width="11.5703125" style="662" customWidth="1"/>
    <col min="14312" max="14312" width="5.28515625" style="662" customWidth="1"/>
    <col min="14313" max="14313" width="18.140625" style="662" customWidth="1"/>
    <col min="14314" max="14314" width="16.85546875" style="662" customWidth="1"/>
    <col min="14315" max="14471" width="11.42578125" style="662" customWidth="1"/>
    <col min="14472" max="14472" width="15.140625" style="662" customWidth="1"/>
    <col min="14473" max="14473" width="60.42578125" style="662" customWidth="1"/>
    <col min="14474" max="14476" width="19.85546875" style="662" customWidth="1"/>
    <col min="14477" max="14477" width="23.5703125" style="662" customWidth="1"/>
    <col min="14478" max="14478" width="20.140625" style="662" customWidth="1"/>
    <col min="14479" max="14479" width="18.7109375" style="662" customWidth="1"/>
    <col min="14480" max="14480" width="14.140625" style="662" customWidth="1"/>
    <col min="14481" max="14481" width="11.5703125" style="662" bestFit="1" customWidth="1"/>
    <col min="14482" max="14536" width="11.42578125" style="662"/>
    <col min="14537" max="14537" width="2.7109375" style="662" customWidth="1"/>
    <col min="14538" max="14538" width="9.85546875" style="662" customWidth="1"/>
    <col min="14539" max="14539" width="54.140625" style="662" customWidth="1"/>
    <col min="14540" max="14540" width="15.7109375" style="662" customWidth="1"/>
    <col min="14541" max="14541" width="13.7109375" style="662" customWidth="1"/>
    <col min="14542" max="14542" width="15.140625" style="662" customWidth="1"/>
    <col min="14543" max="14543" width="14.7109375" style="662" customWidth="1"/>
    <col min="14544" max="14544" width="17.42578125" style="662" customWidth="1"/>
    <col min="14545" max="14545" width="15.140625" style="662" customWidth="1"/>
    <col min="14546" max="14546" width="11.85546875" style="662" customWidth="1"/>
    <col min="14547" max="14547" width="3.85546875" style="662" customWidth="1"/>
    <col min="14548" max="14548" width="19.5703125" style="662" customWidth="1"/>
    <col min="14549" max="14549" width="17.140625" style="662" customWidth="1"/>
    <col min="14550" max="14550" width="17.28515625" style="662" customWidth="1"/>
    <col min="14551" max="14551" width="19.140625" style="662" customWidth="1"/>
    <col min="14552" max="14552" width="17.7109375" style="662" customWidth="1"/>
    <col min="14553" max="14553" width="14.5703125" style="662" bestFit="1" customWidth="1"/>
    <col min="14554" max="14554" width="14.140625" style="662" customWidth="1"/>
    <col min="14555" max="14555" width="13.28515625" style="662" customWidth="1"/>
    <col min="14556" max="14556" width="14.42578125" style="662" customWidth="1"/>
    <col min="14557" max="14557" width="16.7109375" style="662" customWidth="1"/>
    <col min="14558" max="14558" width="16" style="662" customWidth="1"/>
    <col min="14559" max="14559" width="16.140625" style="662" customWidth="1"/>
    <col min="14560" max="14561" width="14.28515625" style="662" customWidth="1"/>
    <col min="14562" max="14562" width="13.85546875" style="662" customWidth="1"/>
    <col min="14563" max="14563" width="13.5703125" style="662" customWidth="1"/>
    <col min="14564" max="14564" width="13.85546875" style="662" customWidth="1"/>
    <col min="14565" max="14566" width="16.140625" style="662" customWidth="1"/>
    <col min="14567" max="14567" width="11.5703125" style="662" customWidth="1"/>
    <col min="14568" max="14568" width="5.28515625" style="662" customWidth="1"/>
    <col min="14569" max="14569" width="18.140625" style="662" customWidth="1"/>
    <col min="14570" max="14570" width="16.85546875" style="662" customWidth="1"/>
    <col min="14571" max="14727" width="11.42578125" style="662" customWidth="1"/>
    <col min="14728" max="14728" width="15.140625" style="662" customWidth="1"/>
    <col min="14729" max="14729" width="60.42578125" style="662" customWidth="1"/>
    <col min="14730" max="14732" width="19.85546875" style="662" customWidth="1"/>
    <col min="14733" max="14733" width="23.5703125" style="662" customWidth="1"/>
    <col min="14734" max="14734" width="20.140625" style="662" customWidth="1"/>
    <col min="14735" max="14735" width="18.7109375" style="662" customWidth="1"/>
    <col min="14736" max="14736" width="14.140625" style="662" customWidth="1"/>
    <col min="14737" max="14737" width="11.5703125" style="662" bestFit="1" customWidth="1"/>
    <col min="14738" max="14792" width="11.42578125" style="662"/>
    <col min="14793" max="14793" width="2.7109375" style="662" customWidth="1"/>
    <col min="14794" max="14794" width="9.85546875" style="662" customWidth="1"/>
    <col min="14795" max="14795" width="54.140625" style="662" customWidth="1"/>
    <col min="14796" max="14796" width="15.7109375" style="662" customWidth="1"/>
    <col min="14797" max="14797" width="13.7109375" style="662" customWidth="1"/>
    <col min="14798" max="14798" width="15.140625" style="662" customWidth="1"/>
    <col min="14799" max="14799" width="14.7109375" style="662" customWidth="1"/>
    <col min="14800" max="14800" width="17.42578125" style="662" customWidth="1"/>
    <col min="14801" max="14801" width="15.140625" style="662" customWidth="1"/>
    <col min="14802" max="14802" width="11.85546875" style="662" customWidth="1"/>
    <col min="14803" max="14803" width="3.85546875" style="662" customWidth="1"/>
    <col min="14804" max="14804" width="19.5703125" style="662" customWidth="1"/>
    <col min="14805" max="14805" width="17.140625" style="662" customWidth="1"/>
    <col min="14806" max="14806" width="17.28515625" style="662" customWidth="1"/>
    <col min="14807" max="14807" width="19.140625" style="662" customWidth="1"/>
    <col min="14808" max="14808" width="17.7109375" style="662" customWidth="1"/>
    <col min="14809" max="14809" width="14.5703125" style="662" bestFit="1" customWidth="1"/>
    <col min="14810" max="14810" width="14.140625" style="662" customWidth="1"/>
    <col min="14811" max="14811" width="13.28515625" style="662" customWidth="1"/>
    <col min="14812" max="14812" width="14.42578125" style="662" customWidth="1"/>
    <col min="14813" max="14813" width="16.7109375" style="662" customWidth="1"/>
    <col min="14814" max="14814" width="16" style="662" customWidth="1"/>
    <col min="14815" max="14815" width="16.140625" style="662" customWidth="1"/>
    <col min="14816" max="14817" width="14.28515625" style="662" customWidth="1"/>
    <col min="14818" max="14818" width="13.85546875" style="662" customWidth="1"/>
    <col min="14819" max="14819" width="13.5703125" style="662" customWidth="1"/>
    <col min="14820" max="14820" width="13.85546875" style="662" customWidth="1"/>
    <col min="14821" max="14822" width="16.140625" style="662" customWidth="1"/>
    <col min="14823" max="14823" width="11.5703125" style="662" customWidth="1"/>
    <col min="14824" max="14824" width="5.28515625" style="662" customWidth="1"/>
    <col min="14825" max="14825" width="18.140625" style="662" customWidth="1"/>
    <col min="14826" max="14826" width="16.85546875" style="662" customWidth="1"/>
    <col min="14827" max="14983" width="11.42578125" style="662" customWidth="1"/>
    <col min="14984" max="14984" width="15.140625" style="662" customWidth="1"/>
    <col min="14985" max="14985" width="60.42578125" style="662" customWidth="1"/>
    <col min="14986" max="14988" width="19.85546875" style="662" customWidth="1"/>
    <col min="14989" max="14989" width="23.5703125" style="662" customWidth="1"/>
    <col min="14990" max="14990" width="20.140625" style="662" customWidth="1"/>
    <col min="14991" max="14991" width="18.7109375" style="662" customWidth="1"/>
    <col min="14992" max="14992" width="14.140625" style="662" customWidth="1"/>
    <col min="14993" max="14993" width="11.5703125" style="662" bestFit="1" customWidth="1"/>
    <col min="14994" max="15048" width="11.42578125" style="662"/>
    <col min="15049" max="15049" width="2.7109375" style="662" customWidth="1"/>
    <col min="15050" max="15050" width="9.85546875" style="662" customWidth="1"/>
    <col min="15051" max="15051" width="54.140625" style="662" customWidth="1"/>
    <col min="15052" max="15052" width="15.7109375" style="662" customWidth="1"/>
    <col min="15053" max="15053" width="13.7109375" style="662" customWidth="1"/>
    <col min="15054" max="15054" width="15.140625" style="662" customWidth="1"/>
    <col min="15055" max="15055" width="14.7109375" style="662" customWidth="1"/>
    <col min="15056" max="15056" width="17.42578125" style="662" customWidth="1"/>
    <col min="15057" max="15057" width="15.140625" style="662" customWidth="1"/>
    <col min="15058" max="15058" width="11.85546875" style="662" customWidth="1"/>
    <col min="15059" max="15059" width="3.85546875" style="662" customWidth="1"/>
    <col min="15060" max="15060" width="19.5703125" style="662" customWidth="1"/>
    <col min="15061" max="15061" width="17.140625" style="662" customWidth="1"/>
    <col min="15062" max="15062" width="17.28515625" style="662" customWidth="1"/>
    <col min="15063" max="15063" width="19.140625" style="662" customWidth="1"/>
    <col min="15064" max="15064" width="17.7109375" style="662" customWidth="1"/>
    <col min="15065" max="15065" width="14.5703125" style="662" bestFit="1" customWidth="1"/>
    <col min="15066" max="15066" width="14.140625" style="662" customWidth="1"/>
    <col min="15067" max="15067" width="13.28515625" style="662" customWidth="1"/>
    <col min="15068" max="15068" width="14.42578125" style="662" customWidth="1"/>
    <col min="15069" max="15069" width="16.7109375" style="662" customWidth="1"/>
    <col min="15070" max="15070" width="16" style="662" customWidth="1"/>
    <col min="15071" max="15071" width="16.140625" style="662" customWidth="1"/>
    <col min="15072" max="15073" width="14.28515625" style="662" customWidth="1"/>
    <col min="15074" max="15074" width="13.85546875" style="662" customWidth="1"/>
    <col min="15075" max="15075" width="13.5703125" style="662" customWidth="1"/>
    <col min="15076" max="15076" width="13.85546875" style="662" customWidth="1"/>
    <col min="15077" max="15078" width="16.140625" style="662" customWidth="1"/>
    <col min="15079" max="15079" width="11.5703125" style="662" customWidth="1"/>
    <col min="15080" max="15080" width="5.28515625" style="662" customWidth="1"/>
    <col min="15081" max="15081" width="18.140625" style="662" customWidth="1"/>
    <col min="15082" max="15082" width="16.85546875" style="662" customWidth="1"/>
    <col min="15083" max="15239" width="11.42578125" style="662" customWidth="1"/>
    <col min="15240" max="15240" width="15.140625" style="662" customWidth="1"/>
    <col min="15241" max="15241" width="60.42578125" style="662" customWidth="1"/>
    <col min="15242" max="15244" width="19.85546875" style="662" customWidth="1"/>
    <col min="15245" max="15245" width="23.5703125" style="662" customWidth="1"/>
    <col min="15246" max="15246" width="20.140625" style="662" customWidth="1"/>
    <col min="15247" max="15247" width="18.7109375" style="662" customWidth="1"/>
    <col min="15248" max="15248" width="14.140625" style="662" customWidth="1"/>
    <col min="15249" max="15249" width="11.5703125" style="662" bestFit="1" customWidth="1"/>
    <col min="15250" max="15304" width="11.42578125" style="662"/>
    <col min="15305" max="15305" width="2.7109375" style="662" customWidth="1"/>
    <col min="15306" max="15306" width="9.85546875" style="662" customWidth="1"/>
    <col min="15307" max="15307" width="54.140625" style="662" customWidth="1"/>
    <col min="15308" max="15308" width="15.7109375" style="662" customWidth="1"/>
    <col min="15309" max="15309" width="13.7109375" style="662" customWidth="1"/>
    <col min="15310" max="15310" width="15.140625" style="662" customWidth="1"/>
    <col min="15311" max="15311" width="14.7109375" style="662" customWidth="1"/>
    <col min="15312" max="15312" width="17.42578125" style="662" customWidth="1"/>
    <col min="15313" max="15313" width="15.140625" style="662" customWidth="1"/>
    <col min="15314" max="15314" width="11.85546875" style="662" customWidth="1"/>
    <col min="15315" max="15315" width="3.85546875" style="662" customWidth="1"/>
    <col min="15316" max="15316" width="19.5703125" style="662" customWidth="1"/>
    <col min="15317" max="15317" width="17.140625" style="662" customWidth="1"/>
    <col min="15318" max="15318" width="17.28515625" style="662" customWidth="1"/>
    <col min="15319" max="15319" width="19.140625" style="662" customWidth="1"/>
    <col min="15320" max="15320" width="17.7109375" style="662" customWidth="1"/>
    <col min="15321" max="15321" width="14.5703125" style="662" bestFit="1" customWidth="1"/>
    <col min="15322" max="15322" width="14.140625" style="662" customWidth="1"/>
    <col min="15323" max="15323" width="13.28515625" style="662" customWidth="1"/>
    <col min="15324" max="15324" width="14.42578125" style="662" customWidth="1"/>
    <col min="15325" max="15325" width="16.7109375" style="662" customWidth="1"/>
    <col min="15326" max="15326" width="16" style="662" customWidth="1"/>
    <col min="15327" max="15327" width="16.140625" style="662" customWidth="1"/>
    <col min="15328" max="15329" width="14.28515625" style="662" customWidth="1"/>
    <col min="15330" max="15330" width="13.85546875" style="662" customWidth="1"/>
    <col min="15331" max="15331" width="13.5703125" style="662" customWidth="1"/>
    <col min="15332" max="15332" width="13.85546875" style="662" customWidth="1"/>
    <col min="15333" max="15334" width="16.140625" style="662" customWidth="1"/>
    <col min="15335" max="15335" width="11.5703125" style="662" customWidth="1"/>
    <col min="15336" max="15336" width="5.28515625" style="662" customWidth="1"/>
    <col min="15337" max="15337" width="18.140625" style="662" customWidth="1"/>
    <col min="15338" max="15338" width="16.85546875" style="662" customWidth="1"/>
    <col min="15339" max="15495" width="11.42578125" style="662" customWidth="1"/>
    <col min="15496" max="15496" width="15.140625" style="662" customWidth="1"/>
    <col min="15497" max="15497" width="60.42578125" style="662" customWidth="1"/>
    <col min="15498" max="15500" width="19.85546875" style="662" customWidth="1"/>
    <col min="15501" max="15501" width="23.5703125" style="662" customWidth="1"/>
    <col min="15502" max="15502" width="20.140625" style="662" customWidth="1"/>
    <col min="15503" max="15503" width="18.7109375" style="662" customWidth="1"/>
    <col min="15504" max="15504" width="14.140625" style="662" customWidth="1"/>
    <col min="15505" max="15505" width="11.5703125" style="662" bestFit="1" customWidth="1"/>
    <col min="15506" max="15560" width="11.42578125" style="662"/>
    <col min="15561" max="15561" width="2.7109375" style="662" customWidth="1"/>
    <col min="15562" max="15562" width="9.85546875" style="662" customWidth="1"/>
    <col min="15563" max="15563" width="54.140625" style="662" customWidth="1"/>
    <col min="15564" max="15564" width="15.7109375" style="662" customWidth="1"/>
    <col min="15565" max="15565" width="13.7109375" style="662" customWidth="1"/>
    <col min="15566" max="15566" width="15.140625" style="662" customWidth="1"/>
    <col min="15567" max="15567" width="14.7109375" style="662" customWidth="1"/>
    <col min="15568" max="15568" width="17.42578125" style="662" customWidth="1"/>
    <col min="15569" max="15569" width="15.140625" style="662" customWidth="1"/>
    <col min="15570" max="15570" width="11.85546875" style="662" customWidth="1"/>
    <col min="15571" max="15571" width="3.85546875" style="662" customWidth="1"/>
    <col min="15572" max="15572" width="19.5703125" style="662" customWidth="1"/>
    <col min="15573" max="15573" width="17.140625" style="662" customWidth="1"/>
    <col min="15574" max="15574" width="17.28515625" style="662" customWidth="1"/>
    <col min="15575" max="15575" width="19.140625" style="662" customWidth="1"/>
    <col min="15576" max="15576" width="17.7109375" style="662" customWidth="1"/>
    <col min="15577" max="15577" width="14.5703125" style="662" bestFit="1" customWidth="1"/>
    <col min="15578" max="15578" width="14.140625" style="662" customWidth="1"/>
    <col min="15579" max="15579" width="13.28515625" style="662" customWidth="1"/>
    <col min="15580" max="15580" width="14.42578125" style="662" customWidth="1"/>
    <col min="15581" max="15581" width="16.7109375" style="662" customWidth="1"/>
    <col min="15582" max="15582" width="16" style="662" customWidth="1"/>
    <col min="15583" max="15583" width="16.140625" style="662" customWidth="1"/>
    <col min="15584" max="15585" width="14.28515625" style="662" customWidth="1"/>
    <col min="15586" max="15586" width="13.85546875" style="662" customWidth="1"/>
    <col min="15587" max="15587" width="13.5703125" style="662" customWidth="1"/>
    <col min="15588" max="15588" width="13.85546875" style="662" customWidth="1"/>
    <col min="15589" max="15590" width="16.140625" style="662" customWidth="1"/>
    <col min="15591" max="15591" width="11.5703125" style="662" customWidth="1"/>
    <col min="15592" max="15592" width="5.28515625" style="662" customWidth="1"/>
    <col min="15593" max="15593" width="18.140625" style="662" customWidth="1"/>
    <col min="15594" max="15594" width="16.85546875" style="662" customWidth="1"/>
    <col min="15595" max="15751" width="11.42578125" style="662" customWidth="1"/>
    <col min="15752" max="15752" width="15.140625" style="662" customWidth="1"/>
    <col min="15753" max="15753" width="60.42578125" style="662" customWidth="1"/>
    <col min="15754" max="15756" width="19.85546875" style="662" customWidth="1"/>
    <col min="15757" max="15757" width="23.5703125" style="662" customWidth="1"/>
    <col min="15758" max="15758" width="20.140625" style="662" customWidth="1"/>
    <col min="15759" max="15759" width="18.7109375" style="662" customWidth="1"/>
    <col min="15760" max="15760" width="14.140625" style="662" customWidth="1"/>
    <col min="15761" max="15761" width="11.5703125" style="662" bestFit="1" customWidth="1"/>
    <col min="15762" max="15816" width="11.42578125" style="662"/>
    <col min="15817" max="15817" width="2.7109375" style="662" customWidth="1"/>
    <col min="15818" max="15818" width="9.85546875" style="662" customWidth="1"/>
    <col min="15819" max="15819" width="54.140625" style="662" customWidth="1"/>
    <col min="15820" max="15820" width="15.7109375" style="662" customWidth="1"/>
    <col min="15821" max="15821" width="13.7109375" style="662" customWidth="1"/>
    <col min="15822" max="15822" width="15.140625" style="662" customWidth="1"/>
    <col min="15823" max="15823" width="14.7109375" style="662" customWidth="1"/>
    <col min="15824" max="15824" width="17.42578125" style="662" customWidth="1"/>
    <col min="15825" max="15825" width="15.140625" style="662" customWidth="1"/>
    <col min="15826" max="15826" width="11.85546875" style="662" customWidth="1"/>
    <col min="15827" max="15827" width="3.85546875" style="662" customWidth="1"/>
    <col min="15828" max="15828" width="19.5703125" style="662" customWidth="1"/>
    <col min="15829" max="15829" width="17.140625" style="662" customWidth="1"/>
    <col min="15830" max="15830" width="17.28515625" style="662" customWidth="1"/>
    <col min="15831" max="15831" width="19.140625" style="662" customWidth="1"/>
    <col min="15832" max="15832" width="17.7109375" style="662" customWidth="1"/>
    <col min="15833" max="15833" width="14.5703125" style="662" bestFit="1" customWidth="1"/>
    <col min="15834" max="15834" width="14.140625" style="662" customWidth="1"/>
    <col min="15835" max="15835" width="13.28515625" style="662" customWidth="1"/>
    <col min="15836" max="15836" width="14.42578125" style="662" customWidth="1"/>
    <col min="15837" max="15837" width="16.7109375" style="662" customWidth="1"/>
    <col min="15838" max="15838" width="16" style="662" customWidth="1"/>
    <col min="15839" max="15839" width="16.140625" style="662" customWidth="1"/>
    <col min="15840" max="15841" width="14.28515625" style="662" customWidth="1"/>
    <col min="15842" max="15842" width="13.85546875" style="662" customWidth="1"/>
    <col min="15843" max="15843" width="13.5703125" style="662" customWidth="1"/>
    <col min="15844" max="15844" width="13.85546875" style="662" customWidth="1"/>
    <col min="15845" max="15846" width="16.140625" style="662" customWidth="1"/>
    <col min="15847" max="15847" width="11.5703125" style="662" customWidth="1"/>
    <col min="15848" max="15848" width="5.28515625" style="662" customWidth="1"/>
    <col min="15849" max="15849" width="18.140625" style="662" customWidth="1"/>
    <col min="15850" max="15850" width="16.85546875" style="662" customWidth="1"/>
    <col min="15851" max="16007" width="11.42578125" style="662" customWidth="1"/>
    <col min="16008" max="16008" width="15.140625" style="662" customWidth="1"/>
    <col min="16009" max="16009" width="60.42578125" style="662" customWidth="1"/>
    <col min="16010" max="16012" width="19.85546875" style="662" customWidth="1"/>
    <col min="16013" max="16013" width="23.5703125" style="662" customWidth="1"/>
    <col min="16014" max="16014" width="20.140625" style="662" customWidth="1"/>
    <col min="16015" max="16015" width="18.7109375" style="662" customWidth="1"/>
    <col min="16016" max="16016" width="14.140625" style="662" customWidth="1"/>
    <col min="16017" max="16017" width="11.5703125" style="662" bestFit="1" customWidth="1"/>
    <col min="16018" max="16072" width="11.42578125" style="662"/>
    <col min="16073" max="16073" width="2.7109375" style="662" customWidth="1"/>
    <col min="16074" max="16074" width="9.85546875" style="662" customWidth="1"/>
    <col min="16075" max="16075" width="54.140625" style="662" customWidth="1"/>
    <col min="16076" max="16076" width="15.7109375" style="662" customWidth="1"/>
    <col min="16077" max="16077" width="13.7109375" style="662" customWidth="1"/>
    <col min="16078" max="16078" width="15.140625" style="662" customWidth="1"/>
    <col min="16079" max="16079" width="14.7109375" style="662" customWidth="1"/>
    <col min="16080" max="16080" width="17.42578125" style="662" customWidth="1"/>
    <col min="16081" max="16081" width="15.140625" style="662" customWidth="1"/>
    <col min="16082" max="16082" width="11.85546875" style="662" customWidth="1"/>
    <col min="16083" max="16083" width="3.85546875" style="662" customWidth="1"/>
    <col min="16084" max="16084" width="19.5703125" style="662" customWidth="1"/>
    <col min="16085" max="16085" width="17.140625" style="662" customWidth="1"/>
    <col min="16086" max="16086" width="17.28515625" style="662" customWidth="1"/>
    <col min="16087" max="16087" width="19.140625" style="662" customWidth="1"/>
    <col min="16088" max="16088" width="17.7109375" style="662" customWidth="1"/>
    <col min="16089" max="16089" width="14.5703125" style="662" bestFit="1" customWidth="1"/>
    <col min="16090" max="16090" width="14.140625" style="662" customWidth="1"/>
    <col min="16091" max="16091" width="13.28515625" style="662" customWidth="1"/>
    <col min="16092" max="16092" width="14.42578125" style="662" customWidth="1"/>
    <col min="16093" max="16093" width="16.7109375" style="662" customWidth="1"/>
    <col min="16094" max="16094" width="16" style="662" customWidth="1"/>
    <col min="16095" max="16095" width="16.140625" style="662" customWidth="1"/>
    <col min="16096" max="16097" width="14.28515625" style="662" customWidth="1"/>
    <col min="16098" max="16098" width="13.85546875" style="662" customWidth="1"/>
    <col min="16099" max="16099" width="13.5703125" style="662" customWidth="1"/>
    <col min="16100" max="16100" width="13.85546875" style="662" customWidth="1"/>
    <col min="16101" max="16102" width="16.140625" style="662" customWidth="1"/>
    <col min="16103" max="16103" width="11.5703125" style="662" customWidth="1"/>
    <col min="16104" max="16104" width="5.28515625" style="662" customWidth="1"/>
    <col min="16105" max="16105" width="18.140625" style="662" customWidth="1"/>
    <col min="16106" max="16106" width="16.85546875" style="662" customWidth="1"/>
    <col min="16107" max="16263" width="11.42578125" style="662" customWidth="1"/>
    <col min="16264" max="16264" width="15.140625" style="662" customWidth="1"/>
    <col min="16265" max="16265" width="60.42578125" style="662" customWidth="1"/>
    <col min="16266" max="16268" width="19.85546875" style="662" customWidth="1"/>
    <col min="16269" max="16269" width="23.5703125" style="662" customWidth="1"/>
    <col min="16270" max="16270" width="20.140625" style="662" customWidth="1"/>
    <col min="16271" max="16271" width="18.7109375" style="662" customWidth="1"/>
    <col min="16272" max="16272" width="14.140625" style="662" customWidth="1"/>
    <col min="16273" max="16273" width="11.5703125" style="662" bestFit="1" customWidth="1"/>
    <col min="16274" max="16384" width="11.42578125" style="662"/>
  </cols>
  <sheetData>
    <row r="1" spans="1:12" x14ac:dyDescent="0.25">
      <c r="C1" s="601"/>
    </row>
    <row r="3" spans="1:12" ht="18" customHeight="1" x14ac:dyDescent="0.25">
      <c r="B3" s="1480" t="s">
        <v>148</v>
      </c>
      <c r="C3" s="1480"/>
      <c r="D3" s="1480"/>
      <c r="E3" s="1480"/>
      <c r="F3" s="1480"/>
      <c r="G3" s="1480"/>
      <c r="H3" s="1480"/>
      <c r="I3" s="1480"/>
      <c r="J3" s="1480"/>
    </row>
    <row r="4" spans="1:12" ht="16.5" x14ac:dyDescent="0.25">
      <c r="B4" s="773"/>
      <c r="C4" s="774"/>
      <c r="D4" s="773"/>
      <c r="E4" s="787"/>
      <c r="F4" s="787"/>
      <c r="G4" s="773"/>
      <c r="H4" s="432"/>
      <c r="I4" s="773"/>
      <c r="J4" s="773"/>
    </row>
    <row r="5" spans="1:12" s="589" customFormat="1" ht="15" customHeight="1" x14ac:dyDescent="0.25">
      <c r="B5" s="1409" t="s">
        <v>840</v>
      </c>
      <c r="C5" s="1409"/>
      <c r="D5" s="1409"/>
      <c r="E5" s="1409"/>
      <c r="F5" s="1409"/>
      <c r="G5" s="1409"/>
      <c r="H5" s="1409"/>
      <c r="I5" s="1409"/>
      <c r="J5" s="1409"/>
    </row>
    <row r="6" spans="1:12" s="589" customFormat="1" ht="15" customHeight="1" x14ac:dyDescent="0.25">
      <c r="B6" s="1409" t="s">
        <v>842</v>
      </c>
      <c r="C6" s="1409"/>
      <c r="D6" s="1409"/>
      <c r="E6" s="1409"/>
      <c r="F6" s="1409"/>
      <c r="G6" s="1409"/>
      <c r="H6" s="1409"/>
      <c r="I6" s="1409"/>
      <c r="J6" s="1409"/>
    </row>
    <row r="7" spans="1:12" s="589" customFormat="1" ht="15.75" x14ac:dyDescent="0.25">
      <c r="B7" s="1481" t="s">
        <v>847</v>
      </c>
      <c r="C7" s="1409"/>
      <c r="D7" s="1409"/>
      <c r="E7" s="1409"/>
      <c r="F7" s="1409"/>
      <c r="G7" s="1409"/>
      <c r="H7" s="1409"/>
      <c r="I7" s="1409"/>
      <c r="J7" s="1409"/>
    </row>
    <row r="8" spans="1:12" s="589" customFormat="1" ht="15.75" x14ac:dyDescent="0.25">
      <c r="A8" s="594"/>
      <c r="B8" s="1482" t="s">
        <v>152</v>
      </c>
      <c r="C8" s="1482"/>
      <c r="D8" s="1482"/>
      <c r="E8" s="1482"/>
      <c r="F8" s="1482"/>
      <c r="G8" s="1482"/>
      <c r="H8" s="1482"/>
      <c r="I8" s="1482"/>
      <c r="J8" s="1482"/>
      <c r="L8" s="594"/>
    </row>
    <row r="9" spans="1:12" s="589" customFormat="1" x14ac:dyDescent="0.25">
      <c r="B9" s="693"/>
      <c r="C9" s="693"/>
      <c r="D9" s="693"/>
      <c r="E9" s="650"/>
      <c r="F9" s="650"/>
      <c r="G9" s="693"/>
      <c r="H9" s="696"/>
      <c r="I9" s="693"/>
      <c r="J9" s="693"/>
    </row>
    <row r="10" spans="1:12" s="589" customFormat="1" ht="21.75" customHeight="1" x14ac:dyDescent="0.25">
      <c r="B10" s="1532" t="s">
        <v>75</v>
      </c>
      <c r="C10" s="1532"/>
      <c r="D10" s="1305" t="s">
        <v>72</v>
      </c>
      <c r="E10" s="1533" t="s">
        <v>165</v>
      </c>
      <c r="F10" s="1533"/>
      <c r="G10" s="1535"/>
      <c r="H10" s="1535"/>
      <c r="I10" s="1535"/>
      <c r="J10" s="1260" t="s">
        <v>74</v>
      </c>
    </row>
    <row r="11" spans="1:12" s="618" customFormat="1" ht="16.5" x14ac:dyDescent="0.25">
      <c r="B11" s="1304" t="s">
        <v>73</v>
      </c>
      <c r="C11" s="586" t="s">
        <v>38</v>
      </c>
      <c r="D11" s="103" t="s">
        <v>98</v>
      </c>
      <c r="E11" s="104" t="s">
        <v>168</v>
      </c>
      <c r="F11" s="104" t="s">
        <v>169</v>
      </c>
      <c r="G11" s="103" t="s">
        <v>34</v>
      </c>
      <c r="H11" s="1259" t="s">
        <v>835</v>
      </c>
      <c r="I11" s="821" t="s">
        <v>74</v>
      </c>
      <c r="J11" s="788" t="s">
        <v>40</v>
      </c>
    </row>
    <row r="12" spans="1:12" s="686" customFormat="1" ht="22.5" hidden="1" customHeight="1" x14ac:dyDescent="0.25">
      <c r="B12" s="775" t="s">
        <v>550</v>
      </c>
      <c r="C12" s="810"/>
      <c r="D12" s="106"/>
      <c r="E12" s="224"/>
      <c r="F12" s="224"/>
      <c r="G12" s="106"/>
      <c r="H12" s="438"/>
      <c r="I12" s="790"/>
      <c r="J12" s="790"/>
    </row>
    <row r="13" spans="1:12" s="599" customFormat="1" ht="22.5" hidden="1" customHeight="1" x14ac:dyDescent="0.25">
      <c r="B13" s="793">
        <v>12101</v>
      </c>
      <c r="C13" s="798" t="s">
        <v>559</v>
      </c>
      <c r="D13" s="178">
        <v>0</v>
      </c>
      <c r="E13" s="177">
        <v>0</v>
      </c>
      <c r="F13" s="177">
        <v>0</v>
      </c>
      <c r="G13" s="151">
        <v>0</v>
      </c>
      <c r="H13" s="177">
        <v>0</v>
      </c>
      <c r="I13" s="177">
        <v>0</v>
      </c>
      <c r="J13" s="790"/>
    </row>
    <row r="14" spans="1:12" s="599" customFormat="1" ht="22.5" hidden="1" customHeight="1" x14ac:dyDescent="0.25">
      <c r="B14" s="793">
        <v>15202</v>
      </c>
      <c r="C14" s="798" t="s">
        <v>560</v>
      </c>
      <c r="D14" s="178">
        <v>0</v>
      </c>
      <c r="E14" s="177">
        <v>0</v>
      </c>
      <c r="F14" s="177">
        <v>0</v>
      </c>
      <c r="G14" s="151">
        <v>0</v>
      </c>
      <c r="H14" s="177">
        <v>0</v>
      </c>
      <c r="I14" s="177">
        <v>0</v>
      </c>
      <c r="J14" s="790"/>
    </row>
    <row r="15" spans="1:12" s="667" customFormat="1" ht="22.5" hidden="1" customHeight="1" x14ac:dyDescent="0.25">
      <c r="B15" s="794"/>
      <c r="C15" s="799" t="s">
        <v>76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778">
        <v>0</v>
      </c>
    </row>
    <row r="16" spans="1:12" s="667" customFormat="1" ht="22.5" customHeight="1" x14ac:dyDescent="0.25">
      <c r="B16" s="775" t="s">
        <v>400</v>
      </c>
      <c r="C16" s="795"/>
      <c r="D16" s="80"/>
      <c r="E16" s="80"/>
      <c r="F16" s="80"/>
      <c r="G16" s="80"/>
      <c r="H16" s="177"/>
      <c r="I16" s="806"/>
      <c r="J16" s="1256"/>
    </row>
    <row r="17" spans="2:10" s="698" customFormat="1" ht="22.5" customHeight="1" x14ac:dyDescent="0.25">
      <c r="B17" s="798">
        <v>21101</v>
      </c>
      <c r="C17" s="798" t="s">
        <v>77</v>
      </c>
      <c r="D17" s="151">
        <v>220000</v>
      </c>
      <c r="E17" s="177">
        <v>0</v>
      </c>
      <c r="F17" s="177">
        <v>0</v>
      </c>
      <c r="G17" s="151">
        <v>220000</v>
      </c>
      <c r="H17" s="177">
        <v>219971</v>
      </c>
      <c r="I17" s="151">
        <v>29</v>
      </c>
      <c r="J17" s="1257"/>
    </row>
    <row r="18" spans="2:10" s="698" customFormat="1" ht="22.5" customHeight="1" x14ac:dyDescent="0.25">
      <c r="B18" s="798">
        <v>21201</v>
      </c>
      <c r="C18" s="798" t="s">
        <v>174</v>
      </c>
      <c r="D18" s="151">
        <v>50000</v>
      </c>
      <c r="E18" s="177">
        <v>0</v>
      </c>
      <c r="F18" s="177">
        <v>0</v>
      </c>
      <c r="G18" s="151">
        <v>50000</v>
      </c>
      <c r="H18" s="177">
        <v>47158</v>
      </c>
      <c r="I18" s="151">
        <v>2842</v>
      </c>
      <c r="J18" s="1257"/>
    </row>
    <row r="19" spans="2:10" s="698" customFormat="1" ht="39.75" customHeight="1" x14ac:dyDescent="0.25">
      <c r="B19" s="798">
        <v>21401</v>
      </c>
      <c r="C19" s="798" t="s">
        <v>233</v>
      </c>
      <c r="D19" s="151">
        <v>15000</v>
      </c>
      <c r="E19" s="177">
        <v>0</v>
      </c>
      <c r="F19" s="177">
        <v>0</v>
      </c>
      <c r="G19" s="151">
        <v>15000</v>
      </c>
      <c r="H19" s="177">
        <v>2858</v>
      </c>
      <c r="I19" s="151">
        <v>12142</v>
      </c>
      <c r="J19" s="1257"/>
    </row>
    <row r="20" spans="2:10" s="698" customFormat="1" ht="22.5" customHeight="1" x14ac:dyDescent="0.25">
      <c r="B20" s="798">
        <v>21501</v>
      </c>
      <c r="C20" s="798" t="s">
        <v>78</v>
      </c>
      <c r="D20" s="151">
        <v>5000</v>
      </c>
      <c r="E20" s="177">
        <v>0</v>
      </c>
      <c r="F20" s="177">
        <v>0</v>
      </c>
      <c r="G20" s="151">
        <v>5000</v>
      </c>
      <c r="H20" s="177">
        <v>0</v>
      </c>
      <c r="I20" s="151">
        <v>5000</v>
      </c>
      <c r="J20" s="1257"/>
    </row>
    <row r="21" spans="2:10" s="698" customFormat="1" ht="22.5" customHeight="1" x14ac:dyDescent="0.25">
      <c r="B21" s="798">
        <v>21601</v>
      </c>
      <c r="C21" s="798" t="s">
        <v>156</v>
      </c>
      <c r="D21" s="151">
        <v>80000</v>
      </c>
      <c r="E21" s="177">
        <v>0</v>
      </c>
      <c r="F21" s="177">
        <v>0</v>
      </c>
      <c r="G21" s="151">
        <v>80000</v>
      </c>
      <c r="H21" s="177">
        <v>77751</v>
      </c>
      <c r="I21" s="151">
        <v>2249</v>
      </c>
      <c r="J21" s="1257"/>
    </row>
    <row r="22" spans="2:10" s="698" customFormat="1" ht="39.75" customHeight="1" x14ac:dyDescent="0.25">
      <c r="B22" s="798">
        <v>22104</v>
      </c>
      <c r="C22" s="798" t="s">
        <v>292</v>
      </c>
      <c r="D22" s="151">
        <v>90000</v>
      </c>
      <c r="E22" s="177">
        <v>0</v>
      </c>
      <c r="F22" s="177">
        <v>0</v>
      </c>
      <c r="G22" s="151">
        <v>90000</v>
      </c>
      <c r="H22" s="177">
        <v>54671</v>
      </c>
      <c r="I22" s="151">
        <v>35329</v>
      </c>
      <c r="J22" s="1257"/>
    </row>
    <row r="23" spans="2:10" s="698" customFormat="1" ht="25.5" customHeight="1" x14ac:dyDescent="0.25">
      <c r="B23" s="798">
        <v>22301</v>
      </c>
      <c r="C23" s="798" t="s">
        <v>79</v>
      </c>
      <c r="D23" s="151">
        <v>3000</v>
      </c>
      <c r="E23" s="177">
        <v>0</v>
      </c>
      <c r="F23" s="177">
        <v>0</v>
      </c>
      <c r="G23" s="151">
        <v>3000</v>
      </c>
      <c r="H23" s="177">
        <v>2604</v>
      </c>
      <c r="I23" s="151">
        <v>396</v>
      </c>
      <c r="J23" s="1257"/>
    </row>
    <row r="24" spans="2:10" s="698" customFormat="1" ht="22.5" customHeight="1" x14ac:dyDescent="0.25">
      <c r="B24" s="798">
        <v>24601</v>
      </c>
      <c r="C24" s="798" t="s">
        <v>158</v>
      </c>
      <c r="D24" s="151">
        <v>7000</v>
      </c>
      <c r="E24" s="177">
        <v>0</v>
      </c>
      <c r="F24" s="177">
        <v>0</v>
      </c>
      <c r="G24" s="151">
        <v>7000</v>
      </c>
      <c r="H24" s="177">
        <v>3266</v>
      </c>
      <c r="I24" s="151">
        <v>3734</v>
      </c>
      <c r="J24" s="1257"/>
    </row>
    <row r="25" spans="2:10" s="698" customFormat="1" ht="22.5" customHeight="1" x14ac:dyDescent="0.25">
      <c r="B25" s="798">
        <v>24801</v>
      </c>
      <c r="C25" s="798" t="s">
        <v>80</v>
      </c>
      <c r="D25" s="151">
        <v>25000</v>
      </c>
      <c r="E25" s="177">
        <v>0</v>
      </c>
      <c r="F25" s="177">
        <v>0</v>
      </c>
      <c r="G25" s="151">
        <v>25000</v>
      </c>
      <c r="H25" s="177">
        <v>6368</v>
      </c>
      <c r="I25" s="151">
        <v>18632</v>
      </c>
      <c r="J25" s="1257"/>
    </row>
    <row r="26" spans="2:10" s="698" customFormat="1" ht="32.25" customHeight="1" x14ac:dyDescent="0.25">
      <c r="B26" s="798">
        <v>24901</v>
      </c>
      <c r="C26" s="798" t="s">
        <v>537</v>
      </c>
      <c r="D26" s="151">
        <v>5000</v>
      </c>
      <c r="E26" s="177">
        <v>240000</v>
      </c>
      <c r="F26" s="177">
        <v>0</v>
      </c>
      <c r="G26" s="151">
        <v>245000</v>
      </c>
      <c r="H26" s="177">
        <v>236513</v>
      </c>
      <c r="I26" s="151">
        <v>8487</v>
      </c>
      <c r="J26" s="1257"/>
    </row>
    <row r="27" spans="2:10" s="698" customFormat="1" ht="22.5" customHeight="1" x14ac:dyDescent="0.25">
      <c r="B27" s="798">
        <v>25301</v>
      </c>
      <c r="C27" s="798" t="s">
        <v>81</v>
      </c>
      <c r="D27" s="151">
        <v>55000</v>
      </c>
      <c r="E27" s="177">
        <v>0</v>
      </c>
      <c r="F27" s="177">
        <v>0</v>
      </c>
      <c r="G27" s="151">
        <v>55000</v>
      </c>
      <c r="H27" s="177">
        <v>31731</v>
      </c>
      <c r="I27" s="151">
        <v>23269</v>
      </c>
      <c r="J27" s="1257"/>
    </row>
    <row r="28" spans="2:10" s="698" customFormat="1" ht="22.5" customHeight="1" x14ac:dyDescent="0.25">
      <c r="B28" s="798">
        <v>25901</v>
      </c>
      <c r="C28" s="798" t="s">
        <v>558</v>
      </c>
      <c r="D28" s="151">
        <v>22500</v>
      </c>
      <c r="E28" s="177">
        <v>0</v>
      </c>
      <c r="F28" s="177">
        <v>0</v>
      </c>
      <c r="G28" s="151">
        <v>22500</v>
      </c>
      <c r="H28" s="177">
        <v>5220</v>
      </c>
      <c r="I28" s="151">
        <v>17280</v>
      </c>
      <c r="J28" s="1257"/>
    </row>
    <row r="29" spans="2:10" s="698" customFormat="1" ht="45" x14ac:dyDescent="0.25">
      <c r="B29" s="798">
        <v>26103</v>
      </c>
      <c r="C29" s="798" t="s">
        <v>324</v>
      </c>
      <c r="D29" s="151">
        <v>700000</v>
      </c>
      <c r="E29" s="177">
        <v>0</v>
      </c>
      <c r="F29" s="177">
        <v>0</v>
      </c>
      <c r="G29" s="151">
        <v>700000</v>
      </c>
      <c r="H29" s="177">
        <v>573725</v>
      </c>
      <c r="I29" s="151">
        <v>126275</v>
      </c>
      <c r="J29" s="1257"/>
    </row>
    <row r="30" spans="2:10" s="698" customFormat="1" ht="22.5" customHeight="1" x14ac:dyDescent="0.25">
      <c r="B30" s="798">
        <v>27101</v>
      </c>
      <c r="C30" s="798" t="s">
        <v>175</v>
      </c>
      <c r="D30" s="151">
        <v>640000</v>
      </c>
      <c r="E30" s="177">
        <v>0</v>
      </c>
      <c r="F30" s="177">
        <v>0</v>
      </c>
      <c r="G30" s="151">
        <v>640000</v>
      </c>
      <c r="H30" s="177">
        <v>107671</v>
      </c>
      <c r="I30" s="151">
        <v>532329</v>
      </c>
      <c r="J30" s="1257"/>
    </row>
    <row r="31" spans="2:10" s="698" customFormat="1" ht="22.5" customHeight="1" x14ac:dyDescent="0.25">
      <c r="B31" s="798">
        <v>27301</v>
      </c>
      <c r="C31" s="798" t="s">
        <v>539</v>
      </c>
      <c r="D31" s="151">
        <v>5000</v>
      </c>
      <c r="E31" s="177">
        <v>0</v>
      </c>
      <c r="F31" s="177">
        <v>0</v>
      </c>
      <c r="G31" s="151">
        <v>5000</v>
      </c>
      <c r="H31" s="177">
        <v>0</v>
      </c>
      <c r="I31" s="151">
        <v>5000</v>
      </c>
      <c r="J31" s="1257"/>
    </row>
    <row r="32" spans="2:10" s="698" customFormat="1" ht="29.25" customHeight="1" x14ac:dyDescent="0.25">
      <c r="B32" s="798">
        <v>29101</v>
      </c>
      <c r="C32" s="798" t="s">
        <v>290</v>
      </c>
      <c r="D32" s="151">
        <v>8000</v>
      </c>
      <c r="E32" s="177">
        <v>0</v>
      </c>
      <c r="F32" s="177">
        <v>0</v>
      </c>
      <c r="G32" s="151">
        <v>8000</v>
      </c>
      <c r="H32" s="177">
        <v>381</v>
      </c>
      <c r="I32" s="151">
        <v>7619</v>
      </c>
      <c r="J32" s="1257"/>
    </row>
    <row r="33" spans="2:10" s="698" customFormat="1" ht="29.25" customHeight="1" x14ac:dyDescent="0.25">
      <c r="B33" s="798">
        <v>29201</v>
      </c>
      <c r="C33" s="798" t="s">
        <v>505</v>
      </c>
      <c r="D33" s="151">
        <v>4000</v>
      </c>
      <c r="E33" s="177">
        <v>0</v>
      </c>
      <c r="F33" s="177">
        <v>0</v>
      </c>
      <c r="G33" s="151">
        <v>4000</v>
      </c>
      <c r="H33" s="177">
        <v>2484</v>
      </c>
      <c r="I33" s="151">
        <v>1516</v>
      </c>
      <c r="J33" s="1257"/>
    </row>
    <row r="34" spans="2:10" s="698" customFormat="1" ht="51" customHeight="1" x14ac:dyDescent="0.25">
      <c r="B34" s="798">
        <v>29301</v>
      </c>
      <c r="C34" s="798" t="s">
        <v>531</v>
      </c>
      <c r="D34" s="151">
        <v>45000</v>
      </c>
      <c r="E34" s="177">
        <v>0</v>
      </c>
      <c r="F34" s="177">
        <v>0</v>
      </c>
      <c r="G34" s="151">
        <v>45000</v>
      </c>
      <c r="H34" s="177">
        <v>5827</v>
      </c>
      <c r="I34" s="151">
        <v>39173</v>
      </c>
      <c r="J34" s="1257"/>
    </row>
    <row r="35" spans="2:10" s="698" customFormat="1" x14ac:dyDescent="0.25">
      <c r="B35" s="798">
        <v>29401</v>
      </c>
      <c r="C35" s="798" t="s">
        <v>247</v>
      </c>
      <c r="D35" s="151">
        <v>40000</v>
      </c>
      <c r="E35" s="177">
        <v>0</v>
      </c>
      <c r="F35" s="177">
        <v>0</v>
      </c>
      <c r="G35" s="151">
        <v>40000</v>
      </c>
      <c r="H35" s="177">
        <v>34949</v>
      </c>
      <c r="I35" s="151">
        <v>5051</v>
      </c>
      <c r="J35" s="1257"/>
    </row>
    <row r="36" spans="2:10" s="698" customFormat="1" ht="30" x14ac:dyDescent="0.25">
      <c r="B36" s="798">
        <v>29601</v>
      </c>
      <c r="C36" s="798" t="s">
        <v>230</v>
      </c>
      <c r="D36" s="151">
        <v>60000</v>
      </c>
      <c r="E36" s="177">
        <v>0</v>
      </c>
      <c r="F36" s="177">
        <v>0</v>
      </c>
      <c r="G36" s="151">
        <v>60000</v>
      </c>
      <c r="H36" s="177">
        <v>56508</v>
      </c>
      <c r="I36" s="151">
        <v>3492</v>
      </c>
      <c r="J36" s="1257"/>
    </row>
    <row r="37" spans="2:10" s="667" customFormat="1" ht="22.5" customHeight="1" x14ac:dyDescent="0.25">
      <c r="B37" s="794"/>
      <c r="C37" s="799" t="s">
        <v>82</v>
      </c>
      <c r="D37" s="805">
        <v>2079500</v>
      </c>
      <c r="E37" s="376">
        <v>240000</v>
      </c>
      <c r="F37" s="376">
        <v>0</v>
      </c>
      <c r="G37" s="805">
        <v>2319500</v>
      </c>
      <c r="H37" s="218">
        <v>1469656</v>
      </c>
      <c r="I37" s="805">
        <v>849844</v>
      </c>
      <c r="J37" s="778">
        <v>0.36639103255011857</v>
      </c>
    </row>
    <row r="38" spans="2:10" s="667" customFormat="1" ht="22.5" customHeight="1" x14ac:dyDescent="0.25">
      <c r="B38" s="796" t="s">
        <v>401</v>
      </c>
      <c r="C38" s="797"/>
      <c r="D38" s="183"/>
      <c r="E38" s="183"/>
      <c r="F38" s="183"/>
      <c r="G38" s="807"/>
      <c r="H38" s="151"/>
      <c r="I38" s="653"/>
      <c r="J38" s="1256"/>
    </row>
    <row r="39" spans="2:10" s="698" customFormat="1" ht="22.5" customHeight="1" x14ac:dyDescent="0.25">
      <c r="B39" s="798">
        <v>31101</v>
      </c>
      <c r="C39" s="798" t="s">
        <v>83</v>
      </c>
      <c r="D39" s="151">
        <v>362000</v>
      </c>
      <c r="E39" s="177">
        <v>0</v>
      </c>
      <c r="F39" s="177">
        <v>0</v>
      </c>
      <c r="G39" s="151">
        <v>362000</v>
      </c>
      <c r="H39" s="177">
        <v>13997</v>
      </c>
      <c r="I39" s="151">
        <v>348003</v>
      </c>
      <c r="J39" s="1257"/>
    </row>
    <row r="40" spans="2:10" s="698" customFormat="1" ht="22.5" customHeight="1" x14ac:dyDescent="0.25">
      <c r="B40" s="798">
        <v>31301</v>
      </c>
      <c r="C40" s="798" t="s">
        <v>84</v>
      </c>
      <c r="D40" s="151">
        <v>60000</v>
      </c>
      <c r="E40" s="177">
        <v>0</v>
      </c>
      <c r="F40" s="177">
        <v>0</v>
      </c>
      <c r="G40" s="151">
        <v>60000</v>
      </c>
      <c r="H40" s="177">
        <v>55468</v>
      </c>
      <c r="I40" s="151">
        <v>4532</v>
      </c>
      <c r="J40" s="1257"/>
    </row>
    <row r="41" spans="2:10" s="698" customFormat="1" ht="22.5" customHeight="1" x14ac:dyDescent="0.25">
      <c r="B41" s="798">
        <v>31401</v>
      </c>
      <c r="C41" s="798" t="s">
        <v>161</v>
      </c>
      <c r="D41" s="151">
        <v>90000</v>
      </c>
      <c r="E41" s="177">
        <v>0</v>
      </c>
      <c r="F41" s="177">
        <v>0</v>
      </c>
      <c r="G41" s="151">
        <v>90000</v>
      </c>
      <c r="H41" s="177">
        <v>82199</v>
      </c>
      <c r="I41" s="151">
        <v>7801</v>
      </c>
      <c r="J41" s="1257"/>
    </row>
    <row r="42" spans="2:10" s="698" customFormat="1" ht="22.5" customHeight="1" x14ac:dyDescent="0.25">
      <c r="B42" s="798">
        <v>31602</v>
      </c>
      <c r="C42" s="798" t="s">
        <v>393</v>
      </c>
      <c r="D42" s="151">
        <v>22000</v>
      </c>
      <c r="E42" s="177">
        <v>0</v>
      </c>
      <c r="F42" s="177">
        <v>0</v>
      </c>
      <c r="G42" s="151">
        <v>22000</v>
      </c>
      <c r="H42" s="177">
        <v>10298</v>
      </c>
      <c r="I42" s="151">
        <v>11702</v>
      </c>
      <c r="J42" s="1257"/>
    </row>
    <row r="43" spans="2:10" s="698" customFormat="1" ht="22.5" customHeight="1" x14ac:dyDescent="0.25">
      <c r="B43" s="798">
        <v>31801</v>
      </c>
      <c r="C43" s="798" t="s">
        <v>271</v>
      </c>
      <c r="D43" s="151">
        <v>14000</v>
      </c>
      <c r="E43" s="177">
        <v>0</v>
      </c>
      <c r="F43" s="177">
        <v>0</v>
      </c>
      <c r="G43" s="151">
        <v>14000</v>
      </c>
      <c r="H43" s="177">
        <v>6131</v>
      </c>
      <c r="I43" s="151">
        <v>7869</v>
      </c>
      <c r="J43" s="1257"/>
    </row>
    <row r="44" spans="2:10" s="698" customFormat="1" ht="22.5" customHeight="1" x14ac:dyDescent="0.25">
      <c r="B44" s="798">
        <v>31902</v>
      </c>
      <c r="C44" s="798" t="s">
        <v>381</v>
      </c>
      <c r="D44" s="151">
        <v>20000</v>
      </c>
      <c r="E44" s="177">
        <v>0</v>
      </c>
      <c r="F44" s="177">
        <v>0</v>
      </c>
      <c r="G44" s="151">
        <v>20000</v>
      </c>
      <c r="H44" s="177">
        <v>5800</v>
      </c>
      <c r="I44" s="151">
        <v>14200</v>
      </c>
      <c r="J44" s="1257"/>
    </row>
    <row r="45" spans="2:10" s="698" customFormat="1" ht="22.5" customHeight="1" x14ac:dyDescent="0.25">
      <c r="B45" s="798">
        <v>32201</v>
      </c>
      <c r="C45" s="798" t="s">
        <v>85</v>
      </c>
      <c r="D45" s="151">
        <v>730917</v>
      </c>
      <c r="E45" s="177">
        <v>0</v>
      </c>
      <c r="F45" s="177">
        <v>0</v>
      </c>
      <c r="G45" s="151">
        <v>730917</v>
      </c>
      <c r="H45" s="177">
        <v>730917</v>
      </c>
      <c r="I45" s="151">
        <v>0</v>
      </c>
      <c r="J45" s="1257"/>
    </row>
    <row r="46" spans="2:10" s="698" customFormat="1" ht="22.5" customHeight="1" x14ac:dyDescent="0.25">
      <c r="B46" s="798">
        <v>32303</v>
      </c>
      <c r="C46" s="798" t="s">
        <v>325</v>
      </c>
      <c r="D46" s="151">
        <v>150000</v>
      </c>
      <c r="E46" s="177">
        <v>0</v>
      </c>
      <c r="F46" s="177">
        <v>0</v>
      </c>
      <c r="G46" s="151">
        <v>150000</v>
      </c>
      <c r="H46" s="177">
        <v>121734</v>
      </c>
      <c r="I46" s="151">
        <v>28266</v>
      </c>
      <c r="J46" s="1257"/>
    </row>
    <row r="47" spans="2:10" s="698" customFormat="1" ht="39.75" customHeight="1" x14ac:dyDescent="0.25">
      <c r="B47" s="798">
        <v>33101</v>
      </c>
      <c r="C47" s="798" t="s">
        <v>235</v>
      </c>
      <c r="D47" s="151">
        <v>1099590</v>
      </c>
      <c r="E47" s="177">
        <v>180000</v>
      </c>
      <c r="F47" s="177">
        <v>50000</v>
      </c>
      <c r="G47" s="151">
        <v>1229590</v>
      </c>
      <c r="H47" s="177">
        <v>292732</v>
      </c>
      <c r="I47" s="151">
        <v>936858</v>
      </c>
      <c r="J47" s="1257"/>
    </row>
    <row r="48" spans="2:10" s="698" customFormat="1" ht="39.75" customHeight="1" x14ac:dyDescent="0.25">
      <c r="B48" s="798">
        <v>33104</v>
      </c>
      <c r="C48" s="798" t="s">
        <v>517</v>
      </c>
      <c r="D48" s="151">
        <v>2755205</v>
      </c>
      <c r="E48" s="177">
        <v>0</v>
      </c>
      <c r="F48" s="177">
        <v>0</v>
      </c>
      <c r="G48" s="151">
        <v>2755205</v>
      </c>
      <c r="H48" s="177">
        <v>2369393</v>
      </c>
      <c r="I48" s="151">
        <v>385812</v>
      </c>
      <c r="J48" s="1257"/>
    </row>
    <row r="49" spans="2:11" s="698" customFormat="1" ht="39.75" customHeight="1" x14ac:dyDescent="0.25">
      <c r="B49" s="798">
        <v>33106</v>
      </c>
      <c r="C49" s="798" t="s">
        <v>518</v>
      </c>
      <c r="D49" s="151">
        <v>650000</v>
      </c>
      <c r="E49" s="177">
        <v>0</v>
      </c>
      <c r="F49" s="177">
        <v>0</v>
      </c>
      <c r="G49" s="151">
        <v>650000</v>
      </c>
      <c r="H49" s="177">
        <v>617120</v>
      </c>
      <c r="I49" s="151">
        <v>32880</v>
      </c>
      <c r="J49" s="1257"/>
    </row>
    <row r="50" spans="2:11" s="698" customFormat="1" ht="22.5" customHeight="1" x14ac:dyDescent="0.25">
      <c r="B50" s="798">
        <v>33301</v>
      </c>
      <c r="C50" s="798" t="s">
        <v>213</v>
      </c>
      <c r="D50" s="151">
        <v>600000</v>
      </c>
      <c r="E50" s="177">
        <v>50000</v>
      </c>
      <c r="F50" s="177">
        <v>0</v>
      </c>
      <c r="G50" s="151">
        <v>650000</v>
      </c>
      <c r="H50" s="177">
        <v>604410</v>
      </c>
      <c r="I50" s="151">
        <v>45590</v>
      </c>
      <c r="J50" s="1257"/>
    </row>
    <row r="51" spans="2:11" s="79" customFormat="1" ht="32.25" customHeight="1" x14ac:dyDescent="0.25">
      <c r="B51" s="798">
        <v>33603</v>
      </c>
      <c r="C51" s="798" t="s">
        <v>314</v>
      </c>
      <c r="D51" s="151">
        <v>13000</v>
      </c>
      <c r="E51" s="177">
        <v>0</v>
      </c>
      <c r="F51" s="177">
        <v>0</v>
      </c>
      <c r="G51" s="151">
        <v>13000</v>
      </c>
      <c r="H51" s="177">
        <v>2346</v>
      </c>
      <c r="I51" s="151">
        <v>10654</v>
      </c>
      <c r="J51" s="798"/>
      <c r="K51" s="698"/>
    </row>
    <row r="52" spans="2:11" s="79" customFormat="1" ht="40.5" customHeight="1" x14ac:dyDescent="0.25">
      <c r="B52" s="798">
        <v>33604</v>
      </c>
      <c r="C52" s="798" t="s">
        <v>293</v>
      </c>
      <c r="D52" s="151">
        <v>30000</v>
      </c>
      <c r="E52" s="177">
        <v>0</v>
      </c>
      <c r="F52" s="177">
        <v>0</v>
      </c>
      <c r="G52" s="151">
        <v>30000</v>
      </c>
      <c r="H52" s="177">
        <v>24571</v>
      </c>
      <c r="I52" s="151">
        <v>5429</v>
      </c>
      <c r="J52" s="798"/>
      <c r="K52" s="698"/>
    </row>
    <row r="53" spans="2:11" s="79" customFormat="1" ht="22.5" customHeight="1" x14ac:dyDescent="0.25">
      <c r="B53" s="798">
        <v>33801</v>
      </c>
      <c r="C53" s="798" t="s">
        <v>162</v>
      </c>
      <c r="D53" s="151">
        <v>367603</v>
      </c>
      <c r="E53" s="177">
        <v>0</v>
      </c>
      <c r="F53" s="177">
        <v>0</v>
      </c>
      <c r="G53" s="151">
        <v>367603</v>
      </c>
      <c r="H53" s="177">
        <v>338140</v>
      </c>
      <c r="I53" s="151">
        <v>29463</v>
      </c>
      <c r="J53" s="798"/>
    </row>
    <row r="54" spans="2:11" s="79" customFormat="1" ht="22.5" customHeight="1" x14ac:dyDescent="0.25">
      <c r="B54" s="798">
        <v>34101</v>
      </c>
      <c r="C54" s="798" t="s">
        <v>87</v>
      </c>
      <c r="D54" s="151">
        <v>700000</v>
      </c>
      <c r="E54" s="177">
        <v>100000</v>
      </c>
      <c r="F54" s="177">
        <v>0</v>
      </c>
      <c r="G54" s="151">
        <v>800000</v>
      </c>
      <c r="H54" s="177">
        <v>651163</v>
      </c>
      <c r="I54" s="151">
        <v>148837</v>
      </c>
      <c r="J54" s="798"/>
    </row>
    <row r="55" spans="2:11" s="79" customFormat="1" ht="33.75" customHeight="1" x14ac:dyDescent="0.25">
      <c r="B55" s="798">
        <v>34201</v>
      </c>
      <c r="C55" s="798" t="s">
        <v>416</v>
      </c>
      <c r="D55" s="151">
        <v>200000</v>
      </c>
      <c r="E55" s="177">
        <v>0</v>
      </c>
      <c r="F55" s="177">
        <v>0</v>
      </c>
      <c r="G55" s="151">
        <v>200000</v>
      </c>
      <c r="H55" s="177">
        <v>17849</v>
      </c>
      <c r="I55" s="151">
        <v>182151</v>
      </c>
      <c r="J55" s="798"/>
    </row>
    <row r="56" spans="2:11" s="79" customFormat="1" ht="22.5" customHeight="1" x14ac:dyDescent="0.25">
      <c r="B56" s="798">
        <v>34501</v>
      </c>
      <c r="C56" s="798" t="s">
        <v>179</v>
      </c>
      <c r="D56" s="151">
        <v>50000</v>
      </c>
      <c r="E56" s="177">
        <v>0</v>
      </c>
      <c r="F56" s="177">
        <v>0</v>
      </c>
      <c r="G56" s="151">
        <v>50000</v>
      </c>
      <c r="H56" s="177">
        <v>28692</v>
      </c>
      <c r="I56" s="151">
        <v>21308</v>
      </c>
      <c r="J56" s="798"/>
    </row>
    <row r="57" spans="2:11" s="79" customFormat="1" ht="22.5" customHeight="1" x14ac:dyDescent="0.25">
      <c r="B57" s="798">
        <v>34701</v>
      </c>
      <c r="C57" s="798" t="s">
        <v>382</v>
      </c>
      <c r="D57" s="151">
        <v>100000</v>
      </c>
      <c r="E57" s="177">
        <v>0</v>
      </c>
      <c r="F57" s="177">
        <v>0</v>
      </c>
      <c r="G57" s="151">
        <v>100000</v>
      </c>
      <c r="H57" s="177">
        <v>2320</v>
      </c>
      <c r="I57" s="151">
        <v>97680</v>
      </c>
      <c r="J57" s="798"/>
    </row>
    <row r="58" spans="2:11" s="79" customFormat="1" ht="39.75" customHeight="1" x14ac:dyDescent="0.25">
      <c r="B58" s="798">
        <v>35101</v>
      </c>
      <c r="C58" s="798" t="s">
        <v>236</v>
      </c>
      <c r="D58" s="151">
        <v>85000</v>
      </c>
      <c r="E58" s="177">
        <v>0</v>
      </c>
      <c r="F58" s="177">
        <v>0</v>
      </c>
      <c r="G58" s="151">
        <v>85000</v>
      </c>
      <c r="H58" s="177">
        <v>61841</v>
      </c>
      <c r="I58" s="151">
        <v>23159</v>
      </c>
      <c r="J58" s="798"/>
    </row>
    <row r="59" spans="2:11" s="79" customFormat="1" ht="39.75" customHeight="1" x14ac:dyDescent="0.25">
      <c r="B59" s="798">
        <v>35201</v>
      </c>
      <c r="C59" s="798" t="s">
        <v>237</v>
      </c>
      <c r="D59" s="151">
        <v>50000</v>
      </c>
      <c r="E59" s="177">
        <v>0</v>
      </c>
      <c r="F59" s="177">
        <v>0</v>
      </c>
      <c r="G59" s="151">
        <v>50000</v>
      </c>
      <c r="H59" s="177">
        <v>28860</v>
      </c>
      <c r="I59" s="151">
        <v>21140</v>
      </c>
      <c r="J59" s="798"/>
    </row>
    <row r="60" spans="2:11" s="79" customFormat="1" ht="39.75" customHeight="1" x14ac:dyDescent="0.25">
      <c r="B60" s="798">
        <v>35301</v>
      </c>
      <c r="C60" s="798" t="s">
        <v>268</v>
      </c>
      <c r="D60" s="151">
        <v>52000</v>
      </c>
      <c r="E60" s="177">
        <v>0</v>
      </c>
      <c r="F60" s="177">
        <v>0</v>
      </c>
      <c r="G60" s="151">
        <v>52000</v>
      </c>
      <c r="H60" s="177">
        <v>27177</v>
      </c>
      <c r="I60" s="151">
        <v>24823</v>
      </c>
      <c r="J60" s="798"/>
    </row>
    <row r="61" spans="2:11" s="79" customFormat="1" ht="39.75" customHeight="1" x14ac:dyDescent="0.25">
      <c r="B61" s="798">
        <v>35501</v>
      </c>
      <c r="C61" s="798" t="s">
        <v>415</v>
      </c>
      <c r="D61" s="151">
        <v>400000</v>
      </c>
      <c r="E61" s="177">
        <v>0</v>
      </c>
      <c r="F61" s="177">
        <v>0</v>
      </c>
      <c r="G61" s="151">
        <v>400000</v>
      </c>
      <c r="H61" s="177">
        <v>324807</v>
      </c>
      <c r="I61" s="151">
        <v>75193</v>
      </c>
      <c r="J61" s="798"/>
    </row>
    <row r="62" spans="2:11" s="698" customFormat="1" ht="22.5" customHeight="1" x14ac:dyDescent="0.25">
      <c r="B62" s="798">
        <v>35801</v>
      </c>
      <c r="C62" s="798" t="s">
        <v>229</v>
      </c>
      <c r="D62" s="151">
        <v>296000</v>
      </c>
      <c r="E62" s="177">
        <v>0</v>
      </c>
      <c r="F62" s="177">
        <v>0</v>
      </c>
      <c r="G62" s="151">
        <v>296000</v>
      </c>
      <c r="H62" s="177">
        <v>282000</v>
      </c>
      <c r="I62" s="151">
        <v>14000</v>
      </c>
      <c r="J62" s="1257"/>
      <c r="K62" s="79"/>
    </row>
    <row r="63" spans="2:11" s="698" customFormat="1" ht="22.5" customHeight="1" x14ac:dyDescent="0.25">
      <c r="B63" s="798">
        <v>35901</v>
      </c>
      <c r="C63" s="798" t="s">
        <v>239</v>
      </c>
      <c r="D63" s="151">
        <v>80000</v>
      </c>
      <c r="E63" s="177">
        <v>0</v>
      </c>
      <c r="F63" s="177">
        <v>0</v>
      </c>
      <c r="G63" s="151">
        <v>80000</v>
      </c>
      <c r="H63" s="177">
        <v>28036</v>
      </c>
      <c r="I63" s="151">
        <v>51964</v>
      </c>
      <c r="J63" s="1257"/>
      <c r="K63" s="79"/>
    </row>
    <row r="64" spans="2:11" s="698" customFormat="1" ht="30" x14ac:dyDescent="0.25">
      <c r="B64" s="798">
        <v>36201</v>
      </c>
      <c r="C64" s="798" t="s">
        <v>358</v>
      </c>
      <c r="D64" s="151">
        <v>80000</v>
      </c>
      <c r="E64" s="177">
        <v>0</v>
      </c>
      <c r="F64" s="177">
        <v>0</v>
      </c>
      <c r="G64" s="151">
        <v>80000</v>
      </c>
      <c r="H64" s="177">
        <v>34088</v>
      </c>
      <c r="I64" s="151">
        <v>45912</v>
      </c>
      <c r="J64" s="1257"/>
      <c r="K64" s="79"/>
    </row>
    <row r="65" spans="1:11" s="698" customFormat="1" ht="32.25" customHeight="1" x14ac:dyDescent="0.25">
      <c r="B65" s="798">
        <v>37101</v>
      </c>
      <c r="C65" s="798" t="s">
        <v>542</v>
      </c>
      <c r="D65" s="151">
        <v>10000</v>
      </c>
      <c r="E65" s="177">
        <v>0</v>
      </c>
      <c r="F65" s="177">
        <v>0</v>
      </c>
      <c r="G65" s="151">
        <v>10000</v>
      </c>
      <c r="H65" s="177">
        <v>0</v>
      </c>
      <c r="I65" s="151">
        <v>10000</v>
      </c>
      <c r="J65" s="1257"/>
    </row>
    <row r="66" spans="1:11" s="698" customFormat="1" ht="39.75" customHeight="1" x14ac:dyDescent="0.25">
      <c r="A66" s="698">
        <v>39.75</v>
      </c>
      <c r="B66" s="798">
        <v>37201</v>
      </c>
      <c r="C66" s="798" t="s">
        <v>241</v>
      </c>
      <c r="D66" s="151">
        <v>15000</v>
      </c>
      <c r="E66" s="177">
        <v>0</v>
      </c>
      <c r="F66" s="177">
        <v>0</v>
      </c>
      <c r="G66" s="151">
        <v>15000</v>
      </c>
      <c r="H66" s="177">
        <v>10673</v>
      </c>
      <c r="I66" s="151">
        <v>4327</v>
      </c>
      <c r="J66" s="1257"/>
    </row>
    <row r="67" spans="1:11" s="698" customFormat="1" ht="39.75" customHeight="1" x14ac:dyDescent="0.25">
      <c r="B67" s="798">
        <v>37501</v>
      </c>
      <c r="C67" s="798" t="s">
        <v>240</v>
      </c>
      <c r="D67" s="151">
        <v>600000</v>
      </c>
      <c r="E67" s="177">
        <v>0</v>
      </c>
      <c r="F67" s="177">
        <v>0</v>
      </c>
      <c r="G67" s="151">
        <v>600000</v>
      </c>
      <c r="H67" s="177">
        <v>279363</v>
      </c>
      <c r="I67" s="151">
        <v>320637</v>
      </c>
      <c r="J67" s="1257"/>
    </row>
    <row r="68" spans="1:11" s="698" customFormat="1" ht="22.5" customHeight="1" x14ac:dyDescent="0.25">
      <c r="B68" s="798">
        <v>38201</v>
      </c>
      <c r="C68" s="798" t="s">
        <v>243</v>
      </c>
      <c r="D68" s="151">
        <v>5000</v>
      </c>
      <c r="E68" s="177">
        <v>0</v>
      </c>
      <c r="F68" s="177">
        <v>0</v>
      </c>
      <c r="G68" s="151">
        <v>5000</v>
      </c>
      <c r="H68" s="177">
        <v>3776</v>
      </c>
      <c r="I68" s="151">
        <v>1224</v>
      </c>
      <c r="J68" s="1257"/>
    </row>
    <row r="69" spans="1:11" s="698" customFormat="1" ht="22.5" customHeight="1" x14ac:dyDescent="0.25">
      <c r="B69" s="798">
        <v>38301</v>
      </c>
      <c r="C69" s="798" t="s">
        <v>182</v>
      </c>
      <c r="D69" s="151">
        <v>20000</v>
      </c>
      <c r="E69" s="177">
        <v>0</v>
      </c>
      <c r="F69" s="177">
        <v>0</v>
      </c>
      <c r="G69" s="151">
        <v>20000</v>
      </c>
      <c r="H69" s="177">
        <v>0</v>
      </c>
      <c r="I69" s="151">
        <v>20000</v>
      </c>
      <c r="J69" s="1257"/>
    </row>
    <row r="70" spans="1:11" s="698" customFormat="1" ht="22.5" customHeight="1" x14ac:dyDescent="0.25">
      <c r="B70" s="798">
        <v>39203</v>
      </c>
      <c r="C70" s="798" t="s">
        <v>183</v>
      </c>
      <c r="D70" s="151">
        <v>180000</v>
      </c>
      <c r="E70" s="177">
        <v>0</v>
      </c>
      <c r="F70" s="177">
        <v>0</v>
      </c>
      <c r="G70" s="151">
        <v>180000</v>
      </c>
      <c r="H70" s="177">
        <v>0</v>
      </c>
      <c r="I70" s="151">
        <v>180000</v>
      </c>
      <c r="J70" s="1257"/>
    </row>
    <row r="71" spans="1:11" s="698" customFormat="1" ht="22.5" customHeight="1" x14ac:dyDescent="0.25">
      <c r="B71" s="798">
        <v>39207</v>
      </c>
      <c r="C71" s="798" t="s">
        <v>323</v>
      </c>
      <c r="D71" s="151">
        <v>300000</v>
      </c>
      <c r="E71" s="177">
        <v>0</v>
      </c>
      <c r="F71" s="177">
        <v>0</v>
      </c>
      <c r="G71" s="151">
        <v>300000</v>
      </c>
      <c r="H71" s="177">
        <v>31620</v>
      </c>
      <c r="I71" s="151">
        <v>268380</v>
      </c>
      <c r="J71" s="1257"/>
    </row>
    <row r="72" spans="1:11" s="667" customFormat="1" ht="22.5" customHeight="1" x14ac:dyDescent="0.25">
      <c r="B72" s="777"/>
      <c r="C72" s="799" t="s">
        <v>91</v>
      </c>
      <c r="D72" s="187">
        <v>10187315</v>
      </c>
      <c r="E72" s="377">
        <v>330000</v>
      </c>
      <c r="F72" s="377">
        <v>50000</v>
      </c>
      <c r="G72" s="187">
        <v>10467315</v>
      </c>
      <c r="H72" s="217">
        <v>7087521</v>
      </c>
      <c r="I72" s="187">
        <v>3379794</v>
      </c>
      <c r="J72" s="778">
        <v>0.32289025409094885</v>
      </c>
    </row>
    <row r="73" spans="1:11" s="475" customFormat="1" ht="22.5" customHeight="1" x14ac:dyDescent="0.25">
      <c r="B73" s="782" t="s">
        <v>402</v>
      </c>
      <c r="C73" s="800"/>
      <c r="D73" s="188"/>
      <c r="E73" s="188"/>
      <c r="F73" s="188"/>
      <c r="G73" s="807"/>
      <c r="H73" s="178"/>
      <c r="I73" s="188"/>
      <c r="J73" s="801"/>
      <c r="K73" s="667"/>
    </row>
    <row r="74" spans="1:11" s="79" customFormat="1" ht="39.75" customHeight="1" x14ac:dyDescent="0.25">
      <c r="B74" s="798">
        <v>43903</v>
      </c>
      <c r="C74" s="1257" t="s">
        <v>414</v>
      </c>
      <c r="D74" s="177">
        <v>0</v>
      </c>
      <c r="E74" s="177">
        <v>1620000</v>
      </c>
      <c r="F74" s="177">
        <v>0</v>
      </c>
      <c r="G74" s="177">
        <v>1620000</v>
      </c>
      <c r="H74" s="177">
        <v>1620000</v>
      </c>
      <c r="I74" s="151">
        <v>0</v>
      </c>
      <c r="J74" s="801"/>
    </row>
    <row r="75" spans="1:11" s="79" customFormat="1" ht="39.75" customHeight="1" x14ac:dyDescent="0.25">
      <c r="B75" s="798">
        <v>44103</v>
      </c>
      <c r="C75" s="1257" t="s">
        <v>185</v>
      </c>
      <c r="D75" s="177">
        <v>30000</v>
      </c>
      <c r="E75" s="177">
        <v>0</v>
      </c>
      <c r="F75" s="177">
        <v>0</v>
      </c>
      <c r="G75" s="177">
        <v>30000</v>
      </c>
      <c r="H75" s="177">
        <v>5000</v>
      </c>
      <c r="I75" s="151">
        <v>25000</v>
      </c>
      <c r="J75" s="801"/>
    </row>
    <row r="76" spans="1:11" s="79" customFormat="1" ht="22.5" customHeight="1" x14ac:dyDescent="0.25">
      <c r="B76" s="798">
        <v>44106</v>
      </c>
      <c r="C76" s="1257" t="s">
        <v>516</v>
      </c>
      <c r="D76" s="177">
        <v>6000</v>
      </c>
      <c r="E76" s="177">
        <v>0</v>
      </c>
      <c r="F76" s="177">
        <v>0</v>
      </c>
      <c r="G76" s="177">
        <v>6000</v>
      </c>
      <c r="H76" s="177">
        <v>0</v>
      </c>
      <c r="I76" s="151">
        <v>6000</v>
      </c>
      <c r="J76" s="801"/>
    </row>
    <row r="77" spans="1:11" s="475" customFormat="1" ht="22.5" customHeight="1" x14ac:dyDescent="0.25">
      <c r="B77" s="784"/>
      <c r="C77" s="785" t="s">
        <v>92</v>
      </c>
      <c r="D77" s="191">
        <v>36000</v>
      </c>
      <c r="E77" s="377">
        <v>1620000</v>
      </c>
      <c r="F77" s="377">
        <v>0</v>
      </c>
      <c r="G77" s="191">
        <v>1656000</v>
      </c>
      <c r="H77" s="217">
        <v>1625000</v>
      </c>
      <c r="I77" s="191">
        <v>31000</v>
      </c>
      <c r="J77" s="778">
        <v>1.8719806763285024E-2</v>
      </c>
    </row>
    <row r="78" spans="1:11" s="667" customFormat="1" ht="22.5" customHeight="1" x14ac:dyDescent="0.25">
      <c r="B78" s="782" t="s">
        <v>403</v>
      </c>
      <c r="C78" s="782"/>
      <c r="D78" s="192"/>
      <c r="E78" s="807"/>
      <c r="F78" s="807"/>
      <c r="G78" s="807"/>
      <c r="H78" s="178"/>
      <c r="I78" s="807"/>
      <c r="J78" s="801"/>
    </row>
    <row r="79" spans="1:11" s="698" customFormat="1" ht="22.5" customHeight="1" x14ac:dyDescent="0.25">
      <c r="B79" s="798">
        <v>51101</v>
      </c>
      <c r="C79" s="798" t="s">
        <v>93</v>
      </c>
      <c r="D79" s="151">
        <v>15000</v>
      </c>
      <c r="E79" s="177">
        <v>0</v>
      </c>
      <c r="F79" s="177">
        <v>0</v>
      </c>
      <c r="G79" s="644">
        <v>15000</v>
      </c>
      <c r="H79" s="177">
        <v>0</v>
      </c>
      <c r="I79" s="177">
        <v>15000</v>
      </c>
      <c r="J79" s="616"/>
    </row>
    <row r="80" spans="1:11" s="698" customFormat="1" ht="22.5" customHeight="1" x14ac:dyDescent="0.25">
      <c r="B80" s="798">
        <v>51501</v>
      </c>
      <c r="C80" s="798" t="s">
        <v>94</v>
      </c>
      <c r="D80" s="151">
        <v>80000</v>
      </c>
      <c r="E80" s="177">
        <v>0</v>
      </c>
      <c r="F80" s="177">
        <v>0</v>
      </c>
      <c r="G80" s="644">
        <v>80000</v>
      </c>
      <c r="H80" s="177">
        <v>0</v>
      </c>
      <c r="I80" s="177">
        <v>80000</v>
      </c>
      <c r="J80" s="616"/>
    </row>
    <row r="81" spans="2:12" s="698" customFormat="1" ht="22.5" customHeight="1" x14ac:dyDescent="0.25">
      <c r="B81" s="798">
        <v>51901</v>
      </c>
      <c r="C81" s="798" t="s">
        <v>291</v>
      </c>
      <c r="D81" s="151">
        <v>20000</v>
      </c>
      <c r="E81" s="177">
        <v>0</v>
      </c>
      <c r="F81" s="177">
        <v>0</v>
      </c>
      <c r="G81" s="644">
        <v>20000</v>
      </c>
      <c r="H81" s="177">
        <v>7500</v>
      </c>
      <c r="I81" s="177">
        <v>12500</v>
      </c>
      <c r="J81" s="616"/>
    </row>
    <row r="82" spans="2:12" s="698" customFormat="1" ht="45" x14ac:dyDescent="0.25">
      <c r="B82" s="1257">
        <v>54103</v>
      </c>
      <c r="C82" s="798" t="s">
        <v>530</v>
      </c>
      <c r="D82" s="151">
        <v>660000</v>
      </c>
      <c r="E82" s="177">
        <v>0</v>
      </c>
      <c r="F82" s="177">
        <v>0</v>
      </c>
      <c r="G82" s="644">
        <v>660000</v>
      </c>
      <c r="H82" s="177">
        <v>0</v>
      </c>
      <c r="I82" s="177">
        <v>660000</v>
      </c>
      <c r="J82" s="616"/>
    </row>
    <row r="83" spans="2:12" s="698" customFormat="1" ht="22.5" customHeight="1" x14ac:dyDescent="0.25">
      <c r="B83" s="798">
        <v>59101</v>
      </c>
      <c r="C83" s="798" t="s">
        <v>246</v>
      </c>
      <c r="D83" s="151">
        <v>300000</v>
      </c>
      <c r="E83" s="177">
        <v>0</v>
      </c>
      <c r="F83" s="177">
        <v>0</v>
      </c>
      <c r="G83" s="644">
        <v>300000</v>
      </c>
      <c r="H83" s="177">
        <v>0</v>
      </c>
      <c r="I83" s="177">
        <v>300000</v>
      </c>
      <c r="J83" s="616"/>
    </row>
    <row r="84" spans="2:12" s="667" customFormat="1" ht="22.5" customHeight="1" x14ac:dyDescent="0.25">
      <c r="B84" s="784"/>
      <c r="C84" s="785" t="s">
        <v>95</v>
      </c>
      <c r="D84" s="381">
        <v>1075000</v>
      </c>
      <c r="E84" s="381">
        <v>0</v>
      </c>
      <c r="F84" s="381">
        <v>0</v>
      </c>
      <c r="G84" s="381">
        <v>1075000</v>
      </c>
      <c r="H84" s="381">
        <v>7500</v>
      </c>
      <c r="I84" s="381">
        <v>1067500</v>
      </c>
      <c r="J84" s="778">
        <v>0.99302325581395345</v>
      </c>
    </row>
    <row r="85" spans="2:12" s="667" customFormat="1" ht="22.5" customHeight="1" x14ac:dyDescent="0.25">
      <c r="B85" s="782" t="s">
        <v>164</v>
      </c>
      <c r="C85" s="782"/>
      <c r="D85" s="562"/>
      <c r="E85" s="563"/>
      <c r="F85" s="563"/>
      <c r="G85" s="563"/>
      <c r="H85" s="564"/>
      <c r="I85" s="563"/>
      <c r="J85" s="801"/>
    </row>
    <row r="86" spans="2:12" s="698" customFormat="1" ht="49.5" customHeight="1" x14ac:dyDescent="0.25">
      <c r="B86" s="1257">
        <v>72301</v>
      </c>
      <c r="C86" s="776" t="s">
        <v>386</v>
      </c>
      <c r="D86" s="673">
        <v>0</v>
      </c>
      <c r="E86" s="565">
        <v>0</v>
      </c>
      <c r="F86" s="565">
        <v>0</v>
      </c>
      <c r="G86" s="636">
        <v>0</v>
      </c>
      <c r="H86" s="565">
        <v>0</v>
      </c>
      <c r="I86" s="565">
        <v>0</v>
      </c>
      <c r="J86" s="616"/>
    </row>
    <row r="87" spans="2:12" s="667" customFormat="1" ht="22.5" customHeight="1" x14ac:dyDescent="0.25">
      <c r="B87" s="784"/>
      <c r="C87" s="785" t="s">
        <v>269</v>
      </c>
      <c r="D87" s="381">
        <v>0</v>
      </c>
      <c r="E87" s="381">
        <v>0</v>
      </c>
      <c r="F87" s="381">
        <v>0</v>
      </c>
      <c r="G87" s="381">
        <v>0</v>
      </c>
      <c r="H87" s="381">
        <v>0</v>
      </c>
      <c r="I87" s="381">
        <v>0</v>
      </c>
      <c r="J87" s="778" t="e">
        <v>#DIV/0!</v>
      </c>
    </row>
    <row r="88" spans="2:12" s="667" customFormat="1" ht="22.5" customHeight="1" x14ac:dyDescent="0.25">
      <c r="B88" s="802" t="s">
        <v>570</v>
      </c>
      <c r="C88" s="1308"/>
      <c r="D88" s="378">
        <v>13377815</v>
      </c>
      <c r="E88" s="378">
        <v>2190000</v>
      </c>
      <c r="F88" s="378">
        <v>50000</v>
      </c>
      <c r="G88" s="378">
        <v>15517815</v>
      </c>
      <c r="H88" s="378">
        <v>10189677</v>
      </c>
      <c r="I88" s="378">
        <v>5328138</v>
      </c>
      <c r="J88" s="792">
        <v>0.34335620059911787</v>
      </c>
    </row>
    <row r="90" spans="2:12" s="475" customFormat="1" ht="19.5" customHeight="1" x14ac:dyDescent="0.25">
      <c r="B90" s="803"/>
      <c r="C90" s="1277"/>
      <c r="D90" s="807"/>
      <c r="E90" s="807"/>
      <c r="F90" s="806"/>
      <c r="G90" s="807"/>
      <c r="H90" s="178"/>
      <c r="I90" s="807"/>
      <c r="J90" s="801"/>
      <c r="K90" s="667"/>
    </row>
    <row r="91" spans="2:12" s="475" customFormat="1" ht="19.5" customHeight="1" x14ac:dyDescent="0.25">
      <c r="B91" s="803"/>
      <c r="C91" s="1277"/>
      <c r="D91" s="807"/>
      <c r="E91" s="807"/>
      <c r="F91" s="806"/>
      <c r="G91" s="807"/>
      <c r="H91" s="178"/>
      <c r="I91" s="807"/>
      <c r="J91" s="801"/>
      <c r="K91" s="667"/>
    </row>
    <row r="92" spans="2:12" s="475" customFormat="1" ht="22.5" customHeight="1" x14ac:dyDescent="0.25">
      <c r="B92" s="803"/>
      <c r="C92" s="804"/>
      <c r="D92" s="807"/>
      <c r="E92" s="807"/>
      <c r="F92" s="471"/>
      <c r="G92" s="472"/>
      <c r="H92" s="647"/>
      <c r="I92" s="474"/>
      <c r="J92" s="801"/>
      <c r="L92" s="686"/>
    </row>
    <row r="93" spans="2:12" s="475" customFormat="1" ht="15.75" x14ac:dyDescent="0.25">
      <c r="B93" s="803"/>
      <c r="C93" s="1277"/>
      <c r="D93" s="791"/>
      <c r="E93" s="477"/>
      <c r="F93" s="477"/>
      <c r="H93" s="633">
        <v>0</v>
      </c>
      <c r="J93" s="801"/>
      <c r="L93" s="667"/>
    </row>
    <row r="94" spans="2:12" s="587" customFormat="1" ht="15.75" x14ac:dyDescent="0.25">
      <c r="B94" s="631"/>
      <c r="C94" s="705"/>
      <c r="D94" s="598"/>
      <c r="E94" s="811"/>
      <c r="F94" s="811"/>
      <c r="H94" s="595"/>
      <c r="K94" s="475"/>
      <c r="L94" s="475"/>
    </row>
    <row r="95" spans="2:12" s="587" customFormat="1" ht="15.75" x14ac:dyDescent="0.25">
      <c r="B95" s="631"/>
      <c r="C95" s="705"/>
      <c r="D95" s="598"/>
      <c r="E95" s="811"/>
      <c r="F95" s="811"/>
      <c r="H95" s="595"/>
      <c r="K95" s="475"/>
      <c r="L95" s="475"/>
    </row>
    <row r="96" spans="2:12" s="587" customFormat="1" ht="15.75" x14ac:dyDescent="0.25">
      <c r="B96" s="631"/>
      <c r="C96" s="705"/>
      <c r="D96" s="598"/>
      <c r="E96" s="811"/>
      <c r="F96" s="811"/>
      <c r="H96" s="595"/>
    </row>
    <row r="97" spans="2:11" s="587" customFormat="1" ht="15.75" x14ac:dyDescent="0.25">
      <c r="B97" s="631"/>
      <c r="C97" s="705"/>
      <c r="D97" s="598"/>
      <c r="E97" s="811"/>
      <c r="F97" s="811"/>
      <c r="H97" s="595"/>
    </row>
    <row r="98" spans="2:11" s="587" customFormat="1" ht="15.75" x14ac:dyDescent="0.25">
      <c r="B98" s="631"/>
      <c r="C98" s="705"/>
      <c r="D98" s="598"/>
      <c r="E98" s="811"/>
      <c r="F98" s="811"/>
      <c r="H98" s="595"/>
    </row>
    <row r="99" spans="2:11" s="587" customFormat="1" ht="15.75" x14ac:dyDescent="0.25">
      <c r="B99" s="631"/>
      <c r="C99" s="705"/>
      <c r="D99" s="598"/>
      <c r="E99" s="811"/>
      <c r="F99" s="811"/>
      <c r="H99" s="595"/>
    </row>
    <row r="100" spans="2:11" s="587" customFormat="1" ht="15.75" x14ac:dyDescent="0.25">
      <c r="B100" s="631"/>
      <c r="C100" s="705"/>
      <c r="D100" s="598"/>
      <c r="E100" s="811"/>
      <c r="F100" s="811"/>
      <c r="G100" s="846"/>
      <c r="H100" s="691"/>
      <c r="I100" s="811"/>
    </row>
    <row r="101" spans="2:11" s="587" customFormat="1" ht="15.75" x14ac:dyDescent="0.25">
      <c r="B101" s="631"/>
      <c r="C101" s="705"/>
      <c r="D101" s="598"/>
      <c r="E101" s="637"/>
      <c r="F101" s="811"/>
      <c r="G101" s="846"/>
      <c r="H101" s="691"/>
      <c r="I101" s="811"/>
    </row>
    <row r="102" spans="2:11" s="587" customFormat="1" ht="15.75" x14ac:dyDescent="0.25">
      <c r="B102" s="688"/>
      <c r="C102" s="619"/>
      <c r="D102" s="688"/>
      <c r="E102" s="246"/>
      <c r="F102" s="811"/>
      <c r="G102" s="593"/>
      <c r="H102" s="608"/>
      <c r="I102" s="593"/>
      <c r="J102" s="681"/>
    </row>
    <row r="103" spans="2:11" s="587" customFormat="1" ht="15.75" x14ac:dyDescent="0.25">
      <c r="B103" s="632"/>
      <c r="C103" s="640"/>
      <c r="D103" s="632"/>
      <c r="E103" s="255"/>
      <c r="F103" s="812"/>
      <c r="G103" s="694"/>
      <c r="H103" s="668"/>
      <c r="I103" s="694"/>
      <c r="J103" s="681"/>
      <c r="K103" s="632"/>
    </row>
    <row r="104" spans="2:11" s="587" customFormat="1" ht="15.75" x14ac:dyDescent="0.25">
      <c r="B104" s="632"/>
      <c r="C104" s="606"/>
      <c r="D104" s="632"/>
      <c r="E104" s="588"/>
      <c r="F104" s="642"/>
      <c r="G104" s="632"/>
      <c r="H104" s="608"/>
      <c r="I104" s="632"/>
      <c r="J104" s="632"/>
      <c r="K104" s="632"/>
    </row>
    <row r="105" spans="2:11" s="587" customFormat="1" ht="15.75" x14ac:dyDescent="0.25">
      <c r="B105" s="632"/>
      <c r="C105" s="606"/>
      <c r="D105" s="632"/>
      <c r="E105" s="703"/>
      <c r="F105" s="642"/>
      <c r="G105" s="694"/>
      <c r="H105" s="668"/>
      <c r="I105" s="694"/>
      <c r="J105" s="632"/>
      <c r="K105" s="632"/>
    </row>
    <row r="106" spans="2:11" s="587" customFormat="1" ht="15.75" x14ac:dyDescent="0.25">
      <c r="B106" s="632"/>
      <c r="C106" s="638"/>
      <c r="D106" s="632"/>
      <c r="E106" s="812"/>
      <c r="F106" s="812"/>
      <c r="G106" s="694"/>
      <c r="H106" s="668"/>
      <c r="I106" s="694"/>
      <c r="J106" s="632"/>
      <c r="K106" s="632"/>
    </row>
    <row r="107" spans="2:11" s="587" customFormat="1" ht="15.75" x14ac:dyDescent="0.25">
      <c r="B107" s="632"/>
      <c r="C107" s="606"/>
      <c r="D107" s="632"/>
      <c r="E107" s="812"/>
      <c r="F107" s="642"/>
      <c r="G107" s="632"/>
      <c r="H107" s="608"/>
      <c r="I107" s="632"/>
      <c r="J107" s="632"/>
      <c r="K107" s="632"/>
    </row>
    <row r="108" spans="2:11" s="620" customFormat="1" ht="15.75" x14ac:dyDescent="0.25">
      <c r="B108" s="729"/>
      <c r="C108" s="700"/>
      <c r="D108" s="729"/>
      <c r="E108" s="648"/>
      <c r="F108" s="630"/>
      <c r="G108" s="729"/>
      <c r="H108" s="613"/>
      <c r="I108" s="729"/>
      <c r="J108" s="729"/>
      <c r="K108" s="632"/>
    </row>
    <row r="109" spans="2:11" s="620" customFormat="1" ht="15.75" x14ac:dyDescent="0.25">
      <c r="C109" s="675"/>
      <c r="E109" s="678"/>
      <c r="F109" s="683"/>
      <c r="G109" s="666"/>
      <c r="H109" s="610"/>
      <c r="K109" s="729"/>
    </row>
    <row r="110" spans="2:11" s="620" customFormat="1" ht="15.75" x14ac:dyDescent="0.25">
      <c r="C110" s="675"/>
      <c r="E110" s="704"/>
      <c r="F110" s="704"/>
      <c r="G110" s="666"/>
      <c r="H110" s="610"/>
    </row>
    <row r="111" spans="2:11" s="620" customFormat="1" ht="15.75" x14ac:dyDescent="0.25">
      <c r="C111" s="675"/>
      <c r="E111" s="791"/>
      <c r="F111" s="879"/>
      <c r="G111" s="791"/>
      <c r="H111" s="442"/>
      <c r="I111" s="791"/>
    </row>
    <row r="112" spans="2:11" s="620" customFormat="1" ht="15.75" x14ac:dyDescent="0.25">
      <c r="C112" s="675"/>
      <c r="E112" s="791"/>
      <c r="F112" s="880"/>
      <c r="G112" s="791"/>
      <c r="H112" s="442"/>
      <c r="I112" s="791"/>
    </row>
    <row r="113" spans="3:9" s="620" customFormat="1" ht="15.75" x14ac:dyDescent="0.25">
      <c r="C113" s="675"/>
      <c r="E113" s="704"/>
      <c r="F113" s="704"/>
      <c r="G113" s="881"/>
      <c r="H113" s="882"/>
      <c r="I113" s="704"/>
    </row>
    <row r="114" spans="3:9" s="620" customFormat="1" ht="15.75" x14ac:dyDescent="0.25">
      <c r="C114" s="675"/>
      <c r="E114" s="704"/>
      <c r="F114" s="704"/>
      <c r="G114" s="881"/>
      <c r="H114" s="882"/>
      <c r="I114" s="704"/>
    </row>
    <row r="115" spans="3:9" s="620" customFormat="1" ht="15.75" x14ac:dyDescent="0.25">
      <c r="C115" s="675"/>
      <c r="E115" s="704"/>
      <c r="F115" s="704"/>
      <c r="G115" s="881"/>
      <c r="H115" s="882"/>
      <c r="I115" s="704"/>
    </row>
    <row r="116" spans="3:9" s="620" customFormat="1" ht="15.75" x14ac:dyDescent="0.25">
      <c r="C116" s="675"/>
      <c r="E116" s="704"/>
      <c r="F116" s="704"/>
      <c r="G116" s="881"/>
      <c r="H116" s="882"/>
      <c r="I116" s="704"/>
    </row>
    <row r="117" spans="3:9" s="620" customFormat="1" ht="15.75" x14ac:dyDescent="0.25">
      <c r="C117" s="675"/>
      <c r="E117" s="704"/>
      <c r="F117" s="704"/>
      <c r="G117" s="881"/>
      <c r="H117" s="882"/>
      <c r="I117" s="704"/>
    </row>
    <row r="118" spans="3:9" s="620" customFormat="1" ht="15.75" x14ac:dyDescent="0.25">
      <c r="C118" s="675"/>
      <c r="E118" s="704"/>
      <c r="F118" s="704"/>
      <c r="G118" s="666"/>
      <c r="H118" s="610"/>
    </row>
    <row r="119" spans="3:9" s="620" customFormat="1" ht="15.75" x14ac:dyDescent="0.25">
      <c r="C119" s="675"/>
      <c r="E119" s="704"/>
      <c r="F119" s="704"/>
      <c r="G119" s="666"/>
      <c r="H119" s="610"/>
    </row>
    <row r="120" spans="3:9" s="620" customFormat="1" ht="15.75" x14ac:dyDescent="0.25">
      <c r="C120" s="675"/>
      <c r="E120" s="704"/>
      <c r="F120" s="704"/>
      <c r="G120" s="666"/>
      <c r="H120" s="610"/>
    </row>
    <row r="121" spans="3:9" s="620" customFormat="1" ht="15.75" x14ac:dyDescent="0.25">
      <c r="C121" s="675"/>
      <c r="E121" s="704"/>
      <c r="F121" s="704"/>
      <c r="G121" s="666"/>
      <c r="H121" s="610"/>
    </row>
    <row r="122" spans="3:9" s="620" customFormat="1" ht="15.75" x14ac:dyDescent="0.25">
      <c r="C122" s="675"/>
      <c r="E122" s="704"/>
      <c r="F122" s="704"/>
      <c r="G122" s="666"/>
      <c r="H122" s="610"/>
    </row>
    <row r="123" spans="3:9" s="620" customFormat="1" ht="15.75" x14ac:dyDescent="0.25">
      <c r="C123" s="675"/>
      <c r="E123" s="704"/>
      <c r="F123" s="704"/>
      <c r="G123" s="666"/>
      <c r="H123" s="610"/>
    </row>
    <row r="124" spans="3:9" s="620" customFormat="1" ht="15.75" x14ac:dyDescent="0.25">
      <c r="C124" s="675"/>
      <c r="E124" s="704"/>
      <c r="F124" s="704"/>
      <c r="G124" s="666"/>
      <c r="H124" s="610"/>
    </row>
    <row r="125" spans="3:9" x14ac:dyDescent="0.25">
      <c r="G125" s="699"/>
    </row>
    <row r="126" spans="3:9" x14ac:dyDescent="0.25">
      <c r="G126" s="699"/>
    </row>
    <row r="127" spans="3:9" x14ac:dyDescent="0.25">
      <c r="G127" s="699"/>
    </row>
    <row r="128" spans="3:9" x14ac:dyDescent="0.25">
      <c r="G128" s="699"/>
    </row>
    <row r="129" spans="7:7" x14ac:dyDescent="0.25">
      <c r="G129" s="699"/>
    </row>
    <row r="130" spans="7:7" x14ac:dyDescent="0.25">
      <c r="G130" s="699"/>
    </row>
    <row r="131" spans="7:7" x14ac:dyDescent="0.25">
      <c r="G131" s="699"/>
    </row>
    <row r="132" spans="7:7" x14ac:dyDescent="0.25">
      <c r="G132" s="699"/>
    </row>
    <row r="133" spans="7:7" x14ac:dyDescent="0.25">
      <c r="G133" s="699"/>
    </row>
    <row r="134" spans="7:7" x14ac:dyDescent="0.25">
      <c r="G134" s="699"/>
    </row>
    <row r="135" spans="7:7" x14ac:dyDescent="0.25">
      <c r="G135" s="699"/>
    </row>
    <row r="136" spans="7:7" x14ac:dyDescent="0.25">
      <c r="G136" s="699"/>
    </row>
    <row r="137" spans="7:7" x14ac:dyDescent="0.25">
      <c r="G137" s="699"/>
    </row>
    <row r="138" spans="7:7" x14ac:dyDescent="0.25">
      <c r="G138" s="699"/>
    </row>
    <row r="139" spans="7:7" x14ac:dyDescent="0.25">
      <c r="G139" s="699"/>
    </row>
    <row r="140" spans="7:7" x14ac:dyDescent="0.25">
      <c r="G140" s="699"/>
    </row>
    <row r="141" spans="7:7" x14ac:dyDescent="0.25">
      <c r="G141" s="699"/>
    </row>
    <row r="142" spans="7:7" x14ac:dyDescent="0.25">
      <c r="G142" s="699"/>
    </row>
    <row r="143" spans="7:7" x14ac:dyDescent="0.25">
      <c r="G143" s="699"/>
    </row>
    <row r="144" spans="7:7" x14ac:dyDescent="0.25">
      <c r="G144" s="699"/>
    </row>
    <row r="145" spans="7:7" x14ac:dyDescent="0.25">
      <c r="G145" s="699"/>
    </row>
    <row r="146" spans="7:7" x14ac:dyDescent="0.25">
      <c r="G146" s="699"/>
    </row>
    <row r="147" spans="7:7" x14ac:dyDescent="0.25">
      <c r="G147" s="699"/>
    </row>
    <row r="148" spans="7:7" x14ac:dyDescent="0.25">
      <c r="G148" s="699"/>
    </row>
    <row r="149" spans="7:7" x14ac:dyDescent="0.25">
      <c r="G149" s="699"/>
    </row>
    <row r="150" spans="7:7" x14ac:dyDescent="0.25">
      <c r="G150" s="699"/>
    </row>
    <row r="151" spans="7:7" x14ac:dyDescent="0.25">
      <c r="G151" s="699"/>
    </row>
    <row r="152" spans="7:7" x14ac:dyDescent="0.25">
      <c r="G152" s="699"/>
    </row>
    <row r="153" spans="7:7" x14ac:dyDescent="0.25">
      <c r="G153" s="699"/>
    </row>
    <row r="154" spans="7:7" x14ac:dyDescent="0.25">
      <c r="G154" s="699"/>
    </row>
    <row r="155" spans="7:7" x14ac:dyDescent="0.25">
      <c r="G155" s="699"/>
    </row>
    <row r="156" spans="7:7" x14ac:dyDescent="0.25">
      <c r="G156" s="699"/>
    </row>
    <row r="157" spans="7:7" x14ac:dyDescent="0.25">
      <c r="G157" s="699"/>
    </row>
    <row r="158" spans="7:7" x14ac:dyDescent="0.25">
      <c r="G158" s="699"/>
    </row>
    <row r="159" spans="7:7" x14ac:dyDescent="0.25">
      <c r="G159" s="699"/>
    </row>
    <row r="160" spans="7:7" x14ac:dyDescent="0.25">
      <c r="G160" s="699"/>
    </row>
    <row r="161" spans="7:7" x14ac:dyDescent="0.25">
      <c r="G161" s="699"/>
    </row>
    <row r="162" spans="7:7" x14ac:dyDescent="0.25">
      <c r="G162" s="699"/>
    </row>
    <row r="163" spans="7:7" x14ac:dyDescent="0.25">
      <c r="G163" s="699"/>
    </row>
    <row r="164" spans="7:7" x14ac:dyDescent="0.25">
      <c r="G164" s="699"/>
    </row>
    <row r="165" spans="7:7" x14ac:dyDescent="0.25">
      <c r="G165" s="699"/>
    </row>
    <row r="166" spans="7:7" x14ac:dyDescent="0.25">
      <c r="G166" s="699"/>
    </row>
    <row r="167" spans="7:7" x14ac:dyDescent="0.25">
      <c r="G167" s="699"/>
    </row>
    <row r="168" spans="7:7" x14ac:dyDescent="0.25">
      <c r="G168" s="699"/>
    </row>
    <row r="169" spans="7:7" x14ac:dyDescent="0.25">
      <c r="G169" s="699"/>
    </row>
    <row r="170" spans="7:7" x14ac:dyDescent="0.25">
      <c r="G170" s="699"/>
    </row>
    <row r="171" spans="7:7" x14ac:dyDescent="0.25">
      <c r="G171" s="699"/>
    </row>
    <row r="172" spans="7:7" x14ac:dyDescent="0.25">
      <c r="G172" s="699"/>
    </row>
    <row r="173" spans="7:7" x14ac:dyDescent="0.25">
      <c r="G173" s="699"/>
    </row>
    <row r="174" spans="7:7" x14ac:dyDescent="0.25">
      <c r="G174" s="699"/>
    </row>
    <row r="175" spans="7:7" x14ac:dyDescent="0.25">
      <c r="G175" s="699"/>
    </row>
    <row r="176" spans="7:7" x14ac:dyDescent="0.25">
      <c r="G176" s="699"/>
    </row>
    <row r="177" spans="7:7" x14ac:dyDescent="0.25">
      <c r="G177" s="699"/>
    </row>
    <row r="178" spans="7:7" x14ac:dyDescent="0.25">
      <c r="G178" s="699"/>
    </row>
    <row r="179" spans="7:7" x14ac:dyDescent="0.25">
      <c r="G179" s="699"/>
    </row>
    <row r="180" spans="7:7" x14ac:dyDescent="0.25">
      <c r="G180" s="699"/>
    </row>
    <row r="181" spans="7:7" x14ac:dyDescent="0.25">
      <c r="G181" s="699"/>
    </row>
    <row r="182" spans="7:7" x14ac:dyDescent="0.25">
      <c r="G182" s="699"/>
    </row>
    <row r="183" spans="7:7" x14ac:dyDescent="0.25">
      <c r="G183" s="699"/>
    </row>
    <row r="184" spans="7:7" x14ac:dyDescent="0.25">
      <c r="G184" s="699"/>
    </row>
    <row r="185" spans="7:7" x14ac:dyDescent="0.25">
      <c r="G185" s="699"/>
    </row>
    <row r="186" spans="7:7" x14ac:dyDescent="0.25">
      <c r="G186" s="699"/>
    </row>
    <row r="187" spans="7:7" x14ac:dyDescent="0.25">
      <c r="G187" s="699"/>
    </row>
    <row r="188" spans="7:7" x14ac:dyDescent="0.25">
      <c r="G188" s="699"/>
    </row>
    <row r="189" spans="7:7" x14ac:dyDescent="0.25">
      <c r="G189" s="699"/>
    </row>
    <row r="190" spans="7:7" x14ac:dyDescent="0.25">
      <c r="G190" s="699"/>
    </row>
    <row r="191" spans="7:7" x14ac:dyDescent="0.25">
      <c r="G191" s="699"/>
    </row>
    <row r="192" spans="7:7" x14ac:dyDescent="0.25">
      <c r="G192" s="699"/>
    </row>
    <row r="193" spans="7:7" x14ac:dyDescent="0.25">
      <c r="G193" s="699"/>
    </row>
    <row r="194" spans="7:7" x14ac:dyDescent="0.25">
      <c r="G194" s="699"/>
    </row>
    <row r="195" spans="7:7" x14ac:dyDescent="0.25">
      <c r="G195" s="699"/>
    </row>
    <row r="196" spans="7:7" x14ac:dyDescent="0.25">
      <c r="G196" s="699"/>
    </row>
    <row r="197" spans="7:7" x14ac:dyDescent="0.25">
      <c r="G197" s="699"/>
    </row>
    <row r="198" spans="7:7" x14ac:dyDescent="0.25">
      <c r="G198" s="699"/>
    </row>
    <row r="199" spans="7:7" x14ac:dyDescent="0.25">
      <c r="G199" s="699"/>
    </row>
    <row r="200" spans="7:7" x14ac:dyDescent="0.25">
      <c r="G200" s="699"/>
    </row>
    <row r="201" spans="7:7" x14ac:dyDescent="0.25">
      <c r="G201" s="699"/>
    </row>
    <row r="202" spans="7:7" x14ac:dyDescent="0.25">
      <c r="G202" s="699"/>
    </row>
    <row r="203" spans="7:7" x14ac:dyDescent="0.25">
      <c r="G203" s="699"/>
    </row>
    <row r="204" spans="7:7" x14ac:dyDescent="0.25">
      <c r="G204" s="699"/>
    </row>
    <row r="205" spans="7:7" x14ac:dyDescent="0.25">
      <c r="G205" s="699"/>
    </row>
    <row r="206" spans="7:7" x14ac:dyDescent="0.25">
      <c r="G206" s="699"/>
    </row>
    <row r="207" spans="7:7" x14ac:dyDescent="0.25">
      <c r="G207" s="699"/>
    </row>
    <row r="208" spans="7:7" x14ac:dyDescent="0.25">
      <c r="G208" s="699"/>
    </row>
    <row r="209" spans="7:7" x14ac:dyDescent="0.25">
      <c r="G209" s="699"/>
    </row>
    <row r="210" spans="7:7" x14ac:dyDescent="0.25">
      <c r="G210" s="699"/>
    </row>
    <row r="211" spans="7:7" x14ac:dyDescent="0.25">
      <c r="G211" s="699"/>
    </row>
    <row r="212" spans="7:7" x14ac:dyDescent="0.25">
      <c r="G212" s="699"/>
    </row>
    <row r="213" spans="7:7" x14ac:dyDescent="0.25">
      <c r="G213" s="699"/>
    </row>
    <row r="214" spans="7:7" x14ac:dyDescent="0.25">
      <c r="G214" s="699"/>
    </row>
    <row r="215" spans="7:7" x14ac:dyDescent="0.25">
      <c r="G215" s="699"/>
    </row>
    <row r="216" spans="7:7" x14ac:dyDescent="0.25">
      <c r="G216" s="699"/>
    </row>
    <row r="217" spans="7:7" x14ac:dyDescent="0.25">
      <c r="G217" s="699"/>
    </row>
    <row r="218" spans="7:7" x14ac:dyDescent="0.25">
      <c r="G218" s="699"/>
    </row>
    <row r="219" spans="7:7" x14ac:dyDescent="0.25">
      <c r="G219" s="699"/>
    </row>
    <row r="220" spans="7:7" x14ac:dyDescent="0.25">
      <c r="G220" s="699"/>
    </row>
    <row r="221" spans="7:7" x14ac:dyDescent="0.25">
      <c r="G221" s="699"/>
    </row>
    <row r="222" spans="7:7" x14ac:dyDescent="0.25">
      <c r="G222" s="699"/>
    </row>
    <row r="223" spans="7:7" x14ac:dyDescent="0.25">
      <c r="G223" s="699"/>
    </row>
  </sheetData>
  <mergeCells count="8">
    <mergeCell ref="B10:C10"/>
    <mergeCell ref="E10:F10"/>
    <mergeCell ref="G10:I10"/>
    <mergeCell ref="B3:J3"/>
    <mergeCell ref="B5:J5"/>
    <mergeCell ref="B8:J8"/>
    <mergeCell ref="B7:J7"/>
    <mergeCell ref="B6:J6"/>
  </mergeCells>
  <pageMargins left="0.51181102362204722" right="0" top="0.55118110236220474" bottom="0.31496062992125984" header="0.55118110236220474" footer="0.35433070866141736"/>
  <pageSetup scale="55" fitToHeight="0" orientation="portrait" r:id="rId1"/>
  <headerFooter>
    <oddFooter>&amp;C&amp;P de &amp;N</oddFooter>
  </headerFooter>
  <rowBreaks count="1" manualBreakCount="1">
    <brk id="57" max="11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2:J249"/>
  <sheetViews>
    <sheetView showGridLines="0" zoomScale="70" zoomScaleNormal="70" workbookViewId="0"/>
  </sheetViews>
  <sheetFormatPr baseColWidth="10" defaultColWidth="15.7109375" defaultRowHeight="15" x14ac:dyDescent="0.25"/>
  <cols>
    <col min="1" max="1" width="0.140625" style="695" customWidth="1"/>
    <col min="2" max="2" width="11.140625" style="695" customWidth="1"/>
    <col min="3" max="3" width="52.140625" style="571" customWidth="1"/>
    <col min="4" max="4" width="18.140625" style="695" customWidth="1"/>
    <col min="5" max="6" width="16.7109375" style="695" customWidth="1"/>
    <col min="7" max="7" width="20.42578125" style="695" customWidth="1"/>
    <col min="8" max="8" width="19.28515625" style="695" customWidth="1"/>
    <col min="9" max="9" width="23.42578125" style="695" customWidth="1"/>
    <col min="10" max="10" width="15.140625" style="695" bestFit="1" customWidth="1"/>
    <col min="11" max="11" width="15.28515625" style="695" customWidth="1"/>
    <col min="12" max="155" width="11.42578125" style="695" customWidth="1"/>
    <col min="156" max="156" width="15.140625" style="695" customWidth="1"/>
    <col min="157" max="157" width="60.42578125" style="695" customWidth="1"/>
    <col min="158" max="160" width="19.85546875" style="695" customWidth="1"/>
    <col min="161" max="161" width="23.5703125" style="695" customWidth="1"/>
    <col min="162" max="162" width="20.140625" style="695" customWidth="1"/>
    <col min="163" max="163" width="18.7109375" style="695" customWidth="1"/>
    <col min="164" max="164" width="14.140625" style="695" customWidth="1"/>
    <col min="165" max="165" width="11.5703125" style="695" bestFit="1" customWidth="1"/>
    <col min="166" max="227" width="11.42578125" style="695" customWidth="1"/>
    <col min="228" max="228" width="0.140625" style="695" customWidth="1"/>
    <col min="229" max="229" width="14" style="695" customWidth="1"/>
    <col min="230" max="230" width="54.140625" style="695" customWidth="1"/>
    <col min="231" max="233" width="15.7109375" style="695"/>
    <col min="234" max="234" width="0.140625" style="695" customWidth="1"/>
    <col min="235" max="235" width="11.140625" style="695" customWidth="1"/>
    <col min="236" max="236" width="54.140625" style="695" customWidth="1"/>
    <col min="237" max="237" width="15.7109375" style="695" customWidth="1"/>
    <col min="238" max="238" width="14.28515625" style="695" customWidth="1"/>
    <col min="239" max="239" width="15.140625" style="695" customWidth="1"/>
    <col min="240" max="240" width="14.7109375" style="695" customWidth="1"/>
    <col min="241" max="241" width="15.5703125" style="695" customWidth="1"/>
    <col min="242" max="242" width="16.28515625" style="695" customWidth="1"/>
    <col min="243" max="243" width="11.7109375" style="695" customWidth="1"/>
    <col min="244" max="244" width="11.42578125" style="695" customWidth="1"/>
    <col min="245" max="245" width="16.28515625" style="695" customWidth="1"/>
    <col min="246" max="411" width="11.42578125" style="695" customWidth="1"/>
    <col min="412" max="412" width="15.140625" style="695" customWidth="1"/>
    <col min="413" max="413" width="60.42578125" style="695" customWidth="1"/>
    <col min="414" max="416" width="19.85546875" style="695" customWidth="1"/>
    <col min="417" max="417" width="23.5703125" style="695" customWidth="1"/>
    <col min="418" max="418" width="20.140625" style="695" customWidth="1"/>
    <col min="419" max="419" width="18.7109375" style="695" customWidth="1"/>
    <col min="420" max="420" width="14.140625" style="695" customWidth="1"/>
    <col min="421" max="421" width="11.5703125" style="695" bestFit="1" customWidth="1"/>
    <col min="422" max="483" width="11.42578125" style="695" customWidth="1"/>
    <col min="484" max="484" width="0.140625" style="695" customWidth="1"/>
    <col min="485" max="485" width="14" style="695" customWidth="1"/>
    <col min="486" max="486" width="54.140625" style="695" customWidth="1"/>
    <col min="487" max="489" width="15.7109375" style="695"/>
    <col min="490" max="490" width="0.140625" style="695" customWidth="1"/>
    <col min="491" max="491" width="11.140625" style="695" customWidth="1"/>
    <col min="492" max="492" width="54.140625" style="695" customWidth="1"/>
    <col min="493" max="493" width="15.7109375" style="695" customWidth="1"/>
    <col min="494" max="494" width="14.28515625" style="695" customWidth="1"/>
    <col min="495" max="495" width="15.140625" style="695" customWidth="1"/>
    <col min="496" max="496" width="14.7109375" style="695" customWidth="1"/>
    <col min="497" max="497" width="15.5703125" style="695" customWidth="1"/>
    <col min="498" max="498" width="16.28515625" style="695" customWidth="1"/>
    <col min="499" max="499" width="11.7109375" style="695" customWidth="1"/>
    <col min="500" max="500" width="11.42578125" style="695" customWidth="1"/>
    <col min="501" max="501" width="16.28515625" style="695" customWidth="1"/>
    <col min="502" max="667" width="11.42578125" style="695" customWidth="1"/>
    <col min="668" max="668" width="15.140625" style="695" customWidth="1"/>
    <col min="669" max="669" width="60.42578125" style="695" customWidth="1"/>
    <col min="670" max="672" width="19.85546875" style="695" customWidth="1"/>
    <col min="673" max="673" width="23.5703125" style="695" customWidth="1"/>
    <col min="674" max="674" width="20.140625" style="695" customWidth="1"/>
    <col min="675" max="675" width="18.7109375" style="695" customWidth="1"/>
    <col min="676" max="676" width="14.140625" style="695" customWidth="1"/>
    <col min="677" max="677" width="11.5703125" style="695" bestFit="1" customWidth="1"/>
    <col min="678" max="739" width="11.42578125" style="695" customWidth="1"/>
    <col min="740" max="740" width="0.140625" style="695" customWidth="1"/>
    <col min="741" max="741" width="14" style="695" customWidth="1"/>
    <col min="742" max="742" width="54.140625" style="695" customWidth="1"/>
    <col min="743" max="745" width="15.7109375" style="695"/>
    <col min="746" max="746" width="0.140625" style="695" customWidth="1"/>
    <col min="747" max="747" width="11.140625" style="695" customWidth="1"/>
    <col min="748" max="748" width="54.140625" style="695" customWidth="1"/>
    <col min="749" max="749" width="15.7109375" style="695" customWidth="1"/>
    <col min="750" max="750" width="14.28515625" style="695" customWidth="1"/>
    <col min="751" max="751" width="15.140625" style="695" customWidth="1"/>
    <col min="752" max="752" width="14.7109375" style="695" customWidth="1"/>
    <col min="753" max="753" width="15.5703125" style="695" customWidth="1"/>
    <col min="754" max="754" width="16.28515625" style="695" customWidth="1"/>
    <col min="755" max="755" width="11.7109375" style="695" customWidth="1"/>
    <col min="756" max="756" width="11.42578125" style="695" customWidth="1"/>
    <col min="757" max="757" width="16.28515625" style="695" customWidth="1"/>
    <col min="758" max="923" width="11.42578125" style="695" customWidth="1"/>
    <col min="924" max="924" width="15.140625" style="695" customWidth="1"/>
    <col min="925" max="925" width="60.42578125" style="695" customWidth="1"/>
    <col min="926" max="928" width="19.85546875" style="695" customWidth="1"/>
    <col min="929" max="929" width="23.5703125" style="695" customWidth="1"/>
    <col min="930" max="930" width="20.140625" style="695" customWidth="1"/>
    <col min="931" max="931" width="18.7109375" style="695" customWidth="1"/>
    <col min="932" max="932" width="14.140625" style="695" customWidth="1"/>
    <col min="933" max="933" width="11.5703125" style="695" bestFit="1" customWidth="1"/>
    <col min="934" max="995" width="11.42578125" style="695" customWidth="1"/>
    <col min="996" max="996" width="0.140625" style="695" customWidth="1"/>
    <col min="997" max="997" width="14" style="695" customWidth="1"/>
    <col min="998" max="998" width="54.140625" style="695" customWidth="1"/>
    <col min="999" max="1001" width="15.7109375" style="695"/>
    <col min="1002" max="1002" width="0.140625" style="695" customWidth="1"/>
    <col min="1003" max="1003" width="11.140625" style="695" customWidth="1"/>
    <col min="1004" max="1004" width="54.140625" style="695" customWidth="1"/>
    <col min="1005" max="1005" width="15.7109375" style="695" customWidth="1"/>
    <col min="1006" max="1006" width="14.28515625" style="695" customWidth="1"/>
    <col min="1007" max="1007" width="15.140625" style="695" customWidth="1"/>
    <col min="1008" max="1008" width="14.7109375" style="695" customWidth="1"/>
    <col min="1009" max="1009" width="15.5703125" style="695" customWidth="1"/>
    <col min="1010" max="1010" width="16.28515625" style="695" customWidth="1"/>
    <col min="1011" max="1011" width="11.7109375" style="695" customWidth="1"/>
    <col min="1012" max="1012" width="11.42578125" style="695" customWidth="1"/>
    <col min="1013" max="1013" width="16.28515625" style="695" customWidth="1"/>
    <col min="1014" max="1179" width="11.42578125" style="695" customWidth="1"/>
    <col min="1180" max="1180" width="15.140625" style="695" customWidth="1"/>
    <col min="1181" max="1181" width="60.42578125" style="695" customWidth="1"/>
    <col min="1182" max="1184" width="19.85546875" style="695" customWidth="1"/>
    <col min="1185" max="1185" width="23.5703125" style="695" customWidth="1"/>
    <col min="1186" max="1186" width="20.140625" style="695" customWidth="1"/>
    <col min="1187" max="1187" width="18.7109375" style="695" customWidth="1"/>
    <col min="1188" max="1188" width="14.140625" style="695" customWidth="1"/>
    <col min="1189" max="1189" width="11.5703125" style="695" bestFit="1" customWidth="1"/>
    <col min="1190" max="1251" width="11.42578125" style="695" customWidth="1"/>
    <col min="1252" max="1252" width="0.140625" style="695" customWidth="1"/>
    <col min="1253" max="1253" width="14" style="695" customWidth="1"/>
    <col min="1254" max="1254" width="54.140625" style="695" customWidth="1"/>
    <col min="1255" max="1257" width="15.7109375" style="695"/>
    <col min="1258" max="1258" width="0.140625" style="695" customWidth="1"/>
    <col min="1259" max="1259" width="11.140625" style="695" customWidth="1"/>
    <col min="1260" max="1260" width="54.140625" style="695" customWidth="1"/>
    <col min="1261" max="1261" width="15.7109375" style="695" customWidth="1"/>
    <col min="1262" max="1262" width="14.28515625" style="695" customWidth="1"/>
    <col min="1263" max="1263" width="15.140625" style="695" customWidth="1"/>
    <col min="1264" max="1264" width="14.7109375" style="695" customWidth="1"/>
    <col min="1265" max="1265" width="15.5703125" style="695" customWidth="1"/>
    <col min="1266" max="1266" width="16.28515625" style="695" customWidth="1"/>
    <col min="1267" max="1267" width="11.7109375" style="695" customWidth="1"/>
    <col min="1268" max="1268" width="11.42578125" style="695" customWidth="1"/>
    <col min="1269" max="1269" width="16.28515625" style="695" customWidth="1"/>
    <col min="1270" max="1435" width="11.42578125" style="695" customWidth="1"/>
    <col min="1436" max="1436" width="15.140625" style="695" customWidth="1"/>
    <col min="1437" max="1437" width="60.42578125" style="695" customWidth="1"/>
    <col min="1438" max="1440" width="19.85546875" style="695" customWidth="1"/>
    <col min="1441" max="1441" width="23.5703125" style="695" customWidth="1"/>
    <col min="1442" max="1442" width="20.140625" style="695" customWidth="1"/>
    <col min="1443" max="1443" width="18.7109375" style="695" customWidth="1"/>
    <col min="1444" max="1444" width="14.140625" style="695" customWidth="1"/>
    <col min="1445" max="1445" width="11.5703125" style="695" bestFit="1" customWidth="1"/>
    <col min="1446" max="1507" width="11.42578125" style="695" customWidth="1"/>
    <col min="1508" max="1508" width="0.140625" style="695" customWidth="1"/>
    <col min="1509" max="1509" width="14" style="695" customWidth="1"/>
    <col min="1510" max="1510" width="54.140625" style="695" customWidth="1"/>
    <col min="1511" max="1513" width="15.7109375" style="695"/>
    <col min="1514" max="1514" width="0.140625" style="695" customWidth="1"/>
    <col min="1515" max="1515" width="11.140625" style="695" customWidth="1"/>
    <col min="1516" max="1516" width="54.140625" style="695" customWidth="1"/>
    <col min="1517" max="1517" width="15.7109375" style="695" customWidth="1"/>
    <col min="1518" max="1518" width="14.28515625" style="695" customWidth="1"/>
    <col min="1519" max="1519" width="15.140625" style="695" customWidth="1"/>
    <col min="1520" max="1520" width="14.7109375" style="695" customWidth="1"/>
    <col min="1521" max="1521" width="15.5703125" style="695" customWidth="1"/>
    <col min="1522" max="1522" width="16.28515625" style="695" customWidth="1"/>
    <col min="1523" max="1523" width="11.7109375" style="695" customWidth="1"/>
    <col min="1524" max="1524" width="11.42578125" style="695" customWidth="1"/>
    <col min="1525" max="1525" width="16.28515625" style="695" customWidth="1"/>
    <col min="1526" max="1691" width="11.42578125" style="695" customWidth="1"/>
    <col min="1692" max="1692" width="15.140625" style="695" customWidth="1"/>
    <col min="1693" max="1693" width="60.42578125" style="695" customWidth="1"/>
    <col min="1694" max="1696" width="19.85546875" style="695" customWidth="1"/>
    <col min="1697" max="1697" width="23.5703125" style="695" customWidth="1"/>
    <col min="1698" max="1698" width="20.140625" style="695" customWidth="1"/>
    <col min="1699" max="1699" width="18.7109375" style="695" customWidth="1"/>
    <col min="1700" max="1700" width="14.140625" style="695" customWidth="1"/>
    <col min="1701" max="1701" width="11.5703125" style="695" bestFit="1" customWidth="1"/>
    <col min="1702" max="1763" width="11.42578125" style="695" customWidth="1"/>
    <col min="1764" max="1764" width="0.140625" style="695" customWidth="1"/>
    <col min="1765" max="1765" width="14" style="695" customWidth="1"/>
    <col min="1766" max="1766" width="54.140625" style="695" customWidth="1"/>
    <col min="1767" max="1769" width="15.7109375" style="695"/>
    <col min="1770" max="1770" width="0.140625" style="695" customWidth="1"/>
    <col min="1771" max="1771" width="11.140625" style="695" customWidth="1"/>
    <col min="1772" max="1772" width="54.140625" style="695" customWidth="1"/>
    <col min="1773" max="1773" width="15.7109375" style="695" customWidth="1"/>
    <col min="1774" max="1774" width="14.28515625" style="695" customWidth="1"/>
    <col min="1775" max="1775" width="15.140625" style="695" customWidth="1"/>
    <col min="1776" max="1776" width="14.7109375" style="695" customWidth="1"/>
    <col min="1777" max="1777" width="15.5703125" style="695" customWidth="1"/>
    <col min="1778" max="1778" width="16.28515625" style="695" customWidth="1"/>
    <col min="1779" max="1779" width="11.7109375" style="695" customWidth="1"/>
    <col min="1780" max="1780" width="11.42578125" style="695" customWidth="1"/>
    <col min="1781" max="1781" width="16.28515625" style="695" customWidth="1"/>
    <col min="1782" max="1947" width="11.42578125" style="695" customWidth="1"/>
    <col min="1948" max="1948" width="15.140625" style="695" customWidth="1"/>
    <col min="1949" max="1949" width="60.42578125" style="695" customWidth="1"/>
    <col min="1950" max="1952" width="19.85546875" style="695" customWidth="1"/>
    <col min="1953" max="1953" width="23.5703125" style="695" customWidth="1"/>
    <col min="1954" max="1954" width="20.140625" style="695" customWidth="1"/>
    <col min="1955" max="1955" width="18.7109375" style="695" customWidth="1"/>
    <col min="1956" max="1956" width="14.140625" style="695" customWidth="1"/>
    <col min="1957" max="1957" width="11.5703125" style="695" bestFit="1" customWidth="1"/>
    <col min="1958" max="2019" width="11.42578125" style="695" customWidth="1"/>
    <col min="2020" max="2020" width="0.140625" style="695" customWidth="1"/>
    <col min="2021" max="2021" width="14" style="695" customWidth="1"/>
    <col min="2022" max="2022" width="54.140625" style="695" customWidth="1"/>
    <col min="2023" max="2025" width="15.7109375" style="695"/>
    <col min="2026" max="2026" width="0.140625" style="695" customWidth="1"/>
    <col min="2027" max="2027" width="11.140625" style="695" customWidth="1"/>
    <col min="2028" max="2028" width="54.140625" style="695" customWidth="1"/>
    <col min="2029" max="2029" width="15.7109375" style="695" customWidth="1"/>
    <col min="2030" max="2030" width="14.28515625" style="695" customWidth="1"/>
    <col min="2031" max="2031" width="15.140625" style="695" customWidth="1"/>
    <col min="2032" max="2032" width="14.7109375" style="695" customWidth="1"/>
    <col min="2033" max="2033" width="15.5703125" style="695" customWidth="1"/>
    <col min="2034" max="2034" width="16.28515625" style="695" customWidth="1"/>
    <col min="2035" max="2035" width="11.7109375" style="695" customWidth="1"/>
    <col min="2036" max="2036" width="11.42578125" style="695" customWidth="1"/>
    <col min="2037" max="2037" width="16.28515625" style="695" customWidth="1"/>
    <col min="2038" max="2203" width="11.42578125" style="695" customWidth="1"/>
    <col min="2204" max="2204" width="15.140625" style="695" customWidth="1"/>
    <col min="2205" max="2205" width="60.42578125" style="695" customWidth="1"/>
    <col min="2206" max="2208" width="19.85546875" style="695" customWidth="1"/>
    <col min="2209" max="2209" width="23.5703125" style="695" customWidth="1"/>
    <col min="2210" max="2210" width="20.140625" style="695" customWidth="1"/>
    <col min="2211" max="2211" width="18.7109375" style="695" customWidth="1"/>
    <col min="2212" max="2212" width="14.140625" style="695" customWidth="1"/>
    <col min="2213" max="2213" width="11.5703125" style="695" bestFit="1" customWidth="1"/>
    <col min="2214" max="2275" width="11.42578125" style="695" customWidth="1"/>
    <col min="2276" max="2276" width="0.140625" style="695" customWidth="1"/>
    <col min="2277" max="2277" width="14" style="695" customWidth="1"/>
    <col min="2278" max="2278" width="54.140625" style="695" customWidth="1"/>
    <col min="2279" max="2281" width="15.7109375" style="695"/>
    <col min="2282" max="2282" width="0.140625" style="695" customWidth="1"/>
    <col min="2283" max="2283" width="11.140625" style="695" customWidth="1"/>
    <col min="2284" max="2284" width="54.140625" style="695" customWidth="1"/>
    <col min="2285" max="2285" width="15.7109375" style="695" customWidth="1"/>
    <col min="2286" max="2286" width="14.28515625" style="695" customWidth="1"/>
    <col min="2287" max="2287" width="15.140625" style="695" customWidth="1"/>
    <col min="2288" max="2288" width="14.7109375" style="695" customWidth="1"/>
    <col min="2289" max="2289" width="15.5703125" style="695" customWidth="1"/>
    <col min="2290" max="2290" width="16.28515625" style="695" customWidth="1"/>
    <col min="2291" max="2291" width="11.7109375" style="695" customWidth="1"/>
    <col min="2292" max="2292" width="11.42578125" style="695" customWidth="1"/>
    <col min="2293" max="2293" width="16.28515625" style="695" customWidth="1"/>
    <col min="2294" max="2459" width="11.42578125" style="695" customWidth="1"/>
    <col min="2460" max="2460" width="15.140625" style="695" customWidth="1"/>
    <col min="2461" max="2461" width="60.42578125" style="695" customWidth="1"/>
    <col min="2462" max="2464" width="19.85546875" style="695" customWidth="1"/>
    <col min="2465" max="2465" width="23.5703125" style="695" customWidth="1"/>
    <col min="2466" max="2466" width="20.140625" style="695" customWidth="1"/>
    <col min="2467" max="2467" width="18.7109375" style="695" customWidth="1"/>
    <col min="2468" max="2468" width="14.140625" style="695" customWidth="1"/>
    <col min="2469" max="2469" width="11.5703125" style="695" bestFit="1" customWidth="1"/>
    <col min="2470" max="2531" width="11.42578125" style="695" customWidth="1"/>
    <col min="2532" max="2532" width="0.140625" style="695" customWidth="1"/>
    <col min="2533" max="2533" width="14" style="695" customWidth="1"/>
    <col min="2534" max="2534" width="54.140625" style="695" customWidth="1"/>
    <col min="2535" max="2537" width="15.7109375" style="695"/>
    <col min="2538" max="2538" width="0.140625" style="695" customWidth="1"/>
    <col min="2539" max="2539" width="11.140625" style="695" customWidth="1"/>
    <col min="2540" max="2540" width="54.140625" style="695" customWidth="1"/>
    <col min="2541" max="2541" width="15.7109375" style="695" customWidth="1"/>
    <col min="2542" max="2542" width="14.28515625" style="695" customWidth="1"/>
    <col min="2543" max="2543" width="15.140625" style="695" customWidth="1"/>
    <col min="2544" max="2544" width="14.7109375" style="695" customWidth="1"/>
    <col min="2545" max="2545" width="15.5703125" style="695" customWidth="1"/>
    <col min="2546" max="2546" width="16.28515625" style="695" customWidth="1"/>
    <col min="2547" max="2547" width="11.7109375" style="695" customWidth="1"/>
    <col min="2548" max="2548" width="11.42578125" style="695" customWidth="1"/>
    <col min="2549" max="2549" width="16.28515625" style="695" customWidth="1"/>
    <col min="2550" max="2715" width="11.42578125" style="695" customWidth="1"/>
    <col min="2716" max="2716" width="15.140625" style="695" customWidth="1"/>
    <col min="2717" max="2717" width="60.42578125" style="695" customWidth="1"/>
    <col min="2718" max="2720" width="19.85546875" style="695" customWidth="1"/>
    <col min="2721" max="2721" width="23.5703125" style="695" customWidth="1"/>
    <col min="2722" max="2722" width="20.140625" style="695" customWidth="1"/>
    <col min="2723" max="2723" width="18.7109375" style="695" customWidth="1"/>
    <col min="2724" max="2724" width="14.140625" style="695" customWidth="1"/>
    <col min="2725" max="2725" width="11.5703125" style="695" bestFit="1" customWidth="1"/>
    <col min="2726" max="2787" width="11.42578125" style="695" customWidth="1"/>
    <col min="2788" max="2788" width="0.140625" style="695" customWidth="1"/>
    <col min="2789" max="2789" width="14" style="695" customWidth="1"/>
    <col min="2790" max="2790" width="54.140625" style="695" customWidth="1"/>
    <col min="2791" max="2793" width="15.7109375" style="695"/>
    <col min="2794" max="2794" width="0.140625" style="695" customWidth="1"/>
    <col min="2795" max="2795" width="11.140625" style="695" customWidth="1"/>
    <col min="2796" max="2796" width="54.140625" style="695" customWidth="1"/>
    <col min="2797" max="2797" width="15.7109375" style="695" customWidth="1"/>
    <col min="2798" max="2798" width="14.28515625" style="695" customWidth="1"/>
    <col min="2799" max="2799" width="15.140625" style="695" customWidth="1"/>
    <col min="2800" max="2800" width="14.7109375" style="695" customWidth="1"/>
    <col min="2801" max="2801" width="15.5703125" style="695" customWidth="1"/>
    <col min="2802" max="2802" width="16.28515625" style="695" customWidth="1"/>
    <col min="2803" max="2803" width="11.7109375" style="695" customWidth="1"/>
    <col min="2804" max="2804" width="11.42578125" style="695" customWidth="1"/>
    <col min="2805" max="2805" width="16.28515625" style="695" customWidth="1"/>
    <col min="2806" max="2971" width="11.42578125" style="695" customWidth="1"/>
    <col min="2972" max="2972" width="15.140625" style="695" customWidth="1"/>
    <col min="2973" max="2973" width="60.42578125" style="695" customWidth="1"/>
    <col min="2974" max="2976" width="19.85546875" style="695" customWidth="1"/>
    <col min="2977" max="2977" width="23.5703125" style="695" customWidth="1"/>
    <col min="2978" max="2978" width="20.140625" style="695" customWidth="1"/>
    <col min="2979" max="2979" width="18.7109375" style="695" customWidth="1"/>
    <col min="2980" max="2980" width="14.140625" style="695" customWidth="1"/>
    <col min="2981" max="2981" width="11.5703125" style="695" bestFit="1" customWidth="1"/>
    <col min="2982" max="3043" width="11.42578125" style="695" customWidth="1"/>
    <col min="3044" max="3044" width="0.140625" style="695" customWidth="1"/>
    <col min="3045" max="3045" width="14" style="695" customWidth="1"/>
    <col min="3046" max="3046" width="54.140625" style="695" customWidth="1"/>
    <col min="3047" max="3049" width="15.7109375" style="695"/>
    <col min="3050" max="3050" width="0.140625" style="695" customWidth="1"/>
    <col min="3051" max="3051" width="11.140625" style="695" customWidth="1"/>
    <col min="3052" max="3052" width="54.140625" style="695" customWidth="1"/>
    <col min="3053" max="3053" width="15.7109375" style="695" customWidth="1"/>
    <col min="3054" max="3054" width="14.28515625" style="695" customWidth="1"/>
    <col min="3055" max="3055" width="15.140625" style="695" customWidth="1"/>
    <col min="3056" max="3056" width="14.7109375" style="695" customWidth="1"/>
    <col min="3057" max="3057" width="15.5703125" style="695" customWidth="1"/>
    <col min="3058" max="3058" width="16.28515625" style="695" customWidth="1"/>
    <col min="3059" max="3059" width="11.7109375" style="695" customWidth="1"/>
    <col min="3060" max="3060" width="11.42578125" style="695" customWidth="1"/>
    <col min="3061" max="3061" width="16.28515625" style="695" customWidth="1"/>
    <col min="3062" max="3227" width="11.42578125" style="695" customWidth="1"/>
    <col min="3228" max="3228" width="15.140625" style="695" customWidth="1"/>
    <col min="3229" max="3229" width="60.42578125" style="695" customWidth="1"/>
    <col min="3230" max="3232" width="19.85546875" style="695" customWidth="1"/>
    <col min="3233" max="3233" width="23.5703125" style="695" customWidth="1"/>
    <col min="3234" max="3234" width="20.140625" style="695" customWidth="1"/>
    <col min="3235" max="3235" width="18.7109375" style="695" customWidth="1"/>
    <col min="3236" max="3236" width="14.140625" style="695" customWidth="1"/>
    <col min="3237" max="3237" width="11.5703125" style="695" bestFit="1" customWidth="1"/>
    <col min="3238" max="3299" width="11.42578125" style="695" customWidth="1"/>
    <col min="3300" max="3300" width="0.140625" style="695" customWidth="1"/>
    <col min="3301" max="3301" width="14" style="695" customWidth="1"/>
    <col min="3302" max="3302" width="54.140625" style="695" customWidth="1"/>
    <col min="3303" max="3305" width="15.7109375" style="695"/>
    <col min="3306" max="3306" width="0.140625" style="695" customWidth="1"/>
    <col min="3307" max="3307" width="11.140625" style="695" customWidth="1"/>
    <col min="3308" max="3308" width="54.140625" style="695" customWidth="1"/>
    <col min="3309" max="3309" width="15.7109375" style="695" customWidth="1"/>
    <col min="3310" max="3310" width="14.28515625" style="695" customWidth="1"/>
    <col min="3311" max="3311" width="15.140625" style="695" customWidth="1"/>
    <col min="3312" max="3312" width="14.7109375" style="695" customWidth="1"/>
    <col min="3313" max="3313" width="15.5703125" style="695" customWidth="1"/>
    <col min="3314" max="3314" width="16.28515625" style="695" customWidth="1"/>
    <col min="3315" max="3315" width="11.7109375" style="695" customWidth="1"/>
    <col min="3316" max="3316" width="11.42578125" style="695" customWidth="1"/>
    <col min="3317" max="3317" width="16.28515625" style="695" customWidth="1"/>
    <col min="3318" max="3483" width="11.42578125" style="695" customWidth="1"/>
    <col min="3484" max="3484" width="15.140625" style="695" customWidth="1"/>
    <col min="3485" max="3485" width="60.42578125" style="695" customWidth="1"/>
    <col min="3486" max="3488" width="19.85546875" style="695" customWidth="1"/>
    <col min="3489" max="3489" width="23.5703125" style="695" customWidth="1"/>
    <col min="3490" max="3490" width="20.140625" style="695" customWidth="1"/>
    <col min="3491" max="3491" width="18.7109375" style="695" customWidth="1"/>
    <col min="3492" max="3492" width="14.140625" style="695" customWidth="1"/>
    <col min="3493" max="3493" width="11.5703125" style="695" bestFit="1" customWidth="1"/>
    <col min="3494" max="3555" width="11.42578125" style="695" customWidth="1"/>
    <col min="3556" max="3556" width="0.140625" style="695" customWidth="1"/>
    <col min="3557" max="3557" width="14" style="695" customWidth="1"/>
    <col min="3558" max="3558" width="54.140625" style="695" customWidth="1"/>
    <col min="3559" max="3561" width="15.7109375" style="695"/>
    <col min="3562" max="3562" width="0.140625" style="695" customWidth="1"/>
    <col min="3563" max="3563" width="11.140625" style="695" customWidth="1"/>
    <col min="3564" max="3564" width="54.140625" style="695" customWidth="1"/>
    <col min="3565" max="3565" width="15.7109375" style="695" customWidth="1"/>
    <col min="3566" max="3566" width="14.28515625" style="695" customWidth="1"/>
    <col min="3567" max="3567" width="15.140625" style="695" customWidth="1"/>
    <col min="3568" max="3568" width="14.7109375" style="695" customWidth="1"/>
    <col min="3569" max="3569" width="15.5703125" style="695" customWidth="1"/>
    <col min="3570" max="3570" width="16.28515625" style="695" customWidth="1"/>
    <col min="3571" max="3571" width="11.7109375" style="695" customWidth="1"/>
    <col min="3572" max="3572" width="11.42578125" style="695" customWidth="1"/>
    <col min="3573" max="3573" width="16.28515625" style="695" customWidth="1"/>
    <col min="3574" max="3739" width="11.42578125" style="695" customWidth="1"/>
    <col min="3740" max="3740" width="15.140625" style="695" customWidth="1"/>
    <col min="3741" max="3741" width="60.42578125" style="695" customWidth="1"/>
    <col min="3742" max="3744" width="19.85546875" style="695" customWidth="1"/>
    <col min="3745" max="3745" width="23.5703125" style="695" customWidth="1"/>
    <col min="3746" max="3746" width="20.140625" style="695" customWidth="1"/>
    <col min="3747" max="3747" width="18.7109375" style="695" customWidth="1"/>
    <col min="3748" max="3748" width="14.140625" style="695" customWidth="1"/>
    <col min="3749" max="3749" width="11.5703125" style="695" bestFit="1" customWidth="1"/>
    <col min="3750" max="3811" width="11.42578125" style="695" customWidth="1"/>
    <col min="3812" max="3812" width="0.140625" style="695" customWidth="1"/>
    <col min="3813" max="3813" width="14" style="695" customWidth="1"/>
    <col min="3814" max="3814" width="54.140625" style="695" customWidth="1"/>
    <col min="3815" max="3817" width="15.7109375" style="695"/>
    <col min="3818" max="3818" width="0.140625" style="695" customWidth="1"/>
    <col min="3819" max="3819" width="11.140625" style="695" customWidth="1"/>
    <col min="3820" max="3820" width="54.140625" style="695" customWidth="1"/>
    <col min="3821" max="3821" width="15.7109375" style="695" customWidth="1"/>
    <col min="3822" max="3822" width="14.28515625" style="695" customWidth="1"/>
    <col min="3823" max="3823" width="15.140625" style="695" customWidth="1"/>
    <col min="3824" max="3824" width="14.7109375" style="695" customWidth="1"/>
    <col min="3825" max="3825" width="15.5703125" style="695" customWidth="1"/>
    <col min="3826" max="3826" width="16.28515625" style="695" customWidth="1"/>
    <col min="3827" max="3827" width="11.7109375" style="695" customWidth="1"/>
    <col min="3828" max="3828" width="11.42578125" style="695" customWidth="1"/>
    <col min="3829" max="3829" width="16.28515625" style="695" customWidth="1"/>
    <col min="3830" max="3995" width="11.42578125" style="695" customWidth="1"/>
    <col min="3996" max="3996" width="15.140625" style="695" customWidth="1"/>
    <col min="3997" max="3997" width="60.42578125" style="695" customWidth="1"/>
    <col min="3998" max="4000" width="19.85546875" style="695" customWidth="1"/>
    <col min="4001" max="4001" width="23.5703125" style="695" customWidth="1"/>
    <col min="4002" max="4002" width="20.140625" style="695" customWidth="1"/>
    <col min="4003" max="4003" width="18.7109375" style="695" customWidth="1"/>
    <col min="4004" max="4004" width="14.140625" style="695" customWidth="1"/>
    <col min="4005" max="4005" width="11.5703125" style="695" bestFit="1" customWidth="1"/>
    <col min="4006" max="4067" width="11.42578125" style="695" customWidth="1"/>
    <col min="4068" max="4068" width="0.140625" style="695" customWidth="1"/>
    <col min="4069" max="4069" width="14" style="695" customWidth="1"/>
    <col min="4070" max="4070" width="54.140625" style="695" customWidth="1"/>
    <col min="4071" max="4073" width="15.7109375" style="695"/>
    <col min="4074" max="4074" width="0.140625" style="695" customWidth="1"/>
    <col min="4075" max="4075" width="11.140625" style="695" customWidth="1"/>
    <col min="4076" max="4076" width="54.140625" style="695" customWidth="1"/>
    <col min="4077" max="4077" width="15.7109375" style="695" customWidth="1"/>
    <col min="4078" max="4078" width="14.28515625" style="695" customWidth="1"/>
    <col min="4079" max="4079" width="15.140625" style="695" customWidth="1"/>
    <col min="4080" max="4080" width="14.7109375" style="695" customWidth="1"/>
    <col min="4081" max="4081" width="15.5703125" style="695" customWidth="1"/>
    <col min="4082" max="4082" width="16.28515625" style="695" customWidth="1"/>
    <col min="4083" max="4083" width="11.7109375" style="695" customWidth="1"/>
    <col min="4084" max="4084" width="11.42578125" style="695" customWidth="1"/>
    <col min="4085" max="4085" width="16.28515625" style="695" customWidth="1"/>
    <col min="4086" max="4251" width="11.42578125" style="695" customWidth="1"/>
    <col min="4252" max="4252" width="15.140625" style="695" customWidth="1"/>
    <col min="4253" max="4253" width="60.42578125" style="695" customWidth="1"/>
    <col min="4254" max="4256" width="19.85546875" style="695" customWidth="1"/>
    <col min="4257" max="4257" width="23.5703125" style="695" customWidth="1"/>
    <col min="4258" max="4258" width="20.140625" style="695" customWidth="1"/>
    <col min="4259" max="4259" width="18.7109375" style="695" customWidth="1"/>
    <col min="4260" max="4260" width="14.140625" style="695" customWidth="1"/>
    <col min="4261" max="4261" width="11.5703125" style="695" bestFit="1" customWidth="1"/>
    <col min="4262" max="4323" width="11.42578125" style="695" customWidth="1"/>
    <col min="4324" max="4324" width="0.140625" style="695" customWidth="1"/>
    <col min="4325" max="4325" width="14" style="695" customWidth="1"/>
    <col min="4326" max="4326" width="54.140625" style="695" customWidth="1"/>
    <col min="4327" max="4329" width="15.7109375" style="695"/>
    <col min="4330" max="4330" width="0.140625" style="695" customWidth="1"/>
    <col min="4331" max="4331" width="11.140625" style="695" customWidth="1"/>
    <col min="4332" max="4332" width="54.140625" style="695" customWidth="1"/>
    <col min="4333" max="4333" width="15.7109375" style="695" customWidth="1"/>
    <col min="4334" max="4334" width="14.28515625" style="695" customWidth="1"/>
    <col min="4335" max="4335" width="15.140625" style="695" customWidth="1"/>
    <col min="4336" max="4336" width="14.7109375" style="695" customWidth="1"/>
    <col min="4337" max="4337" width="15.5703125" style="695" customWidth="1"/>
    <col min="4338" max="4338" width="16.28515625" style="695" customWidth="1"/>
    <col min="4339" max="4339" width="11.7109375" style="695" customWidth="1"/>
    <col min="4340" max="4340" width="11.42578125" style="695" customWidth="1"/>
    <col min="4341" max="4341" width="16.28515625" style="695" customWidth="1"/>
    <col min="4342" max="4507" width="11.42578125" style="695" customWidth="1"/>
    <col min="4508" max="4508" width="15.140625" style="695" customWidth="1"/>
    <col min="4509" max="4509" width="60.42578125" style="695" customWidth="1"/>
    <col min="4510" max="4512" width="19.85546875" style="695" customWidth="1"/>
    <col min="4513" max="4513" width="23.5703125" style="695" customWidth="1"/>
    <col min="4514" max="4514" width="20.140625" style="695" customWidth="1"/>
    <col min="4515" max="4515" width="18.7109375" style="695" customWidth="1"/>
    <col min="4516" max="4516" width="14.140625" style="695" customWidth="1"/>
    <col min="4517" max="4517" width="11.5703125" style="695" bestFit="1" customWidth="1"/>
    <col min="4518" max="4579" width="11.42578125" style="695" customWidth="1"/>
    <col min="4580" max="4580" width="0.140625" style="695" customWidth="1"/>
    <col min="4581" max="4581" width="14" style="695" customWidth="1"/>
    <col min="4582" max="4582" width="54.140625" style="695" customWidth="1"/>
    <col min="4583" max="4585" width="15.7109375" style="695"/>
    <col min="4586" max="4586" width="0.140625" style="695" customWidth="1"/>
    <col min="4587" max="4587" width="11.140625" style="695" customWidth="1"/>
    <col min="4588" max="4588" width="54.140625" style="695" customWidth="1"/>
    <col min="4589" max="4589" width="15.7109375" style="695" customWidth="1"/>
    <col min="4590" max="4590" width="14.28515625" style="695" customWidth="1"/>
    <col min="4591" max="4591" width="15.140625" style="695" customWidth="1"/>
    <col min="4592" max="4592" width="14.7109375" style="695" customWidth="1"/>
    <col min="4593" max="4593" width="15.5703125" style="695" customWidth="1"/>
    <col min="4594" max="4594" width="16.28515625" style="695" customWidth="1"/>
    <col min="4595" max="4595" width="11.7109375" style="695" customWidth="1"/>
    <col min="4596" max="4596" width="11.42578125" style="695" customWidth="1"/>
    <col min="4597" max="4597" width="16.28515625" style="695" customWidth="1"/>
    <col min="4598" max="4763" width="11.42578125" style="695" customWidth="1"/>
    <col min="4764" max="4764" width="15.140625" style="695" customWidth="1"/>
    <col min="4765" max="4765" width="60.42578125" style="695" customWidth="1"/>
    <col min="4766" max="4768" width="19.85546875" style="695" customWidth="1"/>
    <col min="4769" max="4769" width="23.5703125" style="695" customWidth="1"/>
    <col min="4770" max="4770" width="20.140625" style="695" customWidth="1"/>
    <col min="4771" max="4771" width="18.7109375" style="695" customWidth="1"/>
    <col min="4772" max="4772" width="14.140625" style="695" customWidth="1"/>
    <col min="4773" max="4773" width="11.5703125" style="695" bestFit="1" customWidth="1"/>
    <col min="4774" max="4835" width="11.42578125" style="695" customWidth="1"/>
    <col min="4836" max="4836" width="0.140625" style="695" customWidth="1"/>
    <col min="4837" max="4837" width="14" style="695" customWidth="1"/>
    <col min="4838" max="4838" width="54.140625" style="695" customWidth="1"/>
    <col min="4839" max="4841" width="15.7109375" style="695"/>
    <col min="4842" max="4842" width="0.140625" style="695" customWidth="1"/>
    <col min="4843" max="4843" width="11.140625" style="695" customWidth="1"/>
    <col min="4844" max="4844" width="54.140625" style="695" customWidth="1"/>
    <col min="4845" max="4845" width="15.7109375" style="695" customWidth="1"/>
    <col min="4846" max="4846" width="14.28515625" style="695" customWidth="1"/>
    <col min="4847" max="4847" width="15.140625" style="695" customWidth="1"/>
    <col min="4848" max="4848" width="14.7109375" style="695" customWidth="1"/>
    <col min="4849" max="4849" width="15.5703125" style="695" customWidth="1"/>
    <col min="4850" max="4850" width="16.28515625" style="695" customWidth="1"/>
    <col min="4851" max="4851" width="11.7109375" style="695" customWidth="1"/>
    <col min="4852" max="4852" width="11.42578125" style="695" customWidth="1"/>
    <col min="4853" max="4853" width="16.28515625" style="695" customWidth="1"/>
    <col min="4854" max="5019" width="11.42578125" style="695" customWidth="1"/>
    <col min="5020" max="5020" width="15.140625" style="695" customWidth="1"/>
    <col min="5021" max="5021" width="60.42578125" style="695" customWidth="1"/>
    <col min="5022" max="5024" width="19.85546875" style="695" customWidth="1"/>
    <col min="5025" max="5025" width="23.5703125" style="695" customWidth="1"/>
    <col min="5026" max="5026" width="20.140625" style="695" customWidth="1"/>
    <col min="5027" max="5027" width="18.7109375" style="695" customWidth="1"/>
    <col min="5028" max="5028" width="14.140625" style="695" customWidth="1"/>
    <col min="5029" max="5029" width="11.5703125" style="695" bestFit="1" customWidth="1"/>
    <col min="5030" max="5091" width="11.42578125" style="695" customWidth="1"/>
    <col min="5092" max="5092" width="0.140625" style="695" customWidth="1"/>
    <col min="5093" max="5093" width="14" style="695" customWidth="1"/>
    <col min="5094" max="5094" width="54.140625" style="695" customWidth="1"/>
    <col min="5095" max="5097" width="15.7109375" style="695"/>
    <col min="5098" max="5098" width="0.140625" style="695" customWidth="1"/>
    <col min="5099" max="5099" width="11.140625" style="695" customWidth="1"/>
    <col min="5100" max="5100" width="54.140625" style="695" customWidth="1"/>
    <col min="5101" max="5101" width="15.7109375" style="695" customWidth="1"/>
    <col min="5102" max="5102" width="14.28515625" style="695" customWidth="1"/>
    <col min="5103" max="5103" width="15.140625" style="695" customWidth="1"/>
    <col min="5104" max="5104" width="14.7109375" style="695" customWidth="1"/>
    <col min="5105" max="5105" width="15.5703125" style="695" customWidth="1"/>
    <col min="5106" max="5106" width="16.28515625" style="695" customWidth="1"/>
    <col min="5107" max="5107" width="11.7109375" style="695" customWidth="1"/>
    <col min="5108" max="5108" width="11.42578125" style="695" customWidth="1"/>
    <col min="5109" max="5109" width="16.28515625" style="695" customWidth="1"/>
    <col min="5110" max="5275" width="11.42578125" style="695" customWidth="1"/>
    <col min="5276" max="5276" width="15.140625" style="695" customWidth="1"/>
    <col min="5277" max="5277" width="60.42578125" style="695" customWidth="1"/>
    <col min="5278" max="5280" width="19.85546875" style="695" customWidth="1"/>
    <col min="5281" max="5281" width="23.5703125" style="695" customWidth="1"/>
    <col min="5282" max="5282" width="20.140625" style="695" customWidth="1"/>
    <col min="5283" max="5283" width="18.7109375" style="695" customWidth="1"/>
    <col min="5284" max="5284" width="14.140625" style="695" customWidth="1"/>
    <col min="5285" max="5285" width="11.5703125" style="695" bestFit="1" customWidth="1"/>
    <col min="5286" max="5347" width="11.42578125" style="695" customWidth="1"/>
    <col min="5348" max="5348" width="0.140625" style="695" customWidth="1"/>
    <col min="5349" max="5349" width="14" style="695" customWidth="1"/>
    <col min="5350" max="5350" width="54.140625" style="695" customWidth="1"/>
    <col min="5351" max="5353" width="15.7109375" style="695"/>
    <col min="5354" max="5354" width="0.140625" style="695" customWidth="1"/>
    <col min="5355" max="5355" width="11.140625" style="695" customWidth="1"/>
    <col min="5356" max="5356" width="54.140625" style="695" customWidth="1"/>
    <col min="5357" max="5357" width="15.7109375" style="695" customWidth="1"/>
    <col min="5358" max="5358" width="14.28515625" style="695" customWidth="1"/>
    <col min="5359" max="5359" width="15.140625" style="695" customWidth="1"/>
    <col min="5360" max="5360" width="14.7109375" style="695" customWidth="1"/>
    <col min="5361" max="5361" width="15.5703125" style="695" customWidth="1"/>
    <col min="5362" max="5362" width="16.28515625" style="695" customWidth="1"/>
    <col min="5363" max="5363" width="11.7109375" style="695" customWidth="1"/>
    <col min="5364" max="5364" width="11.42578125" style="695" customWidth="1"/>
    <col min="5365" max="5365" width="16.28515625" style="695" customWidth="1"/>
    <col min="5366" max="5531" width="11.42578125" style="695" customWidth="1"/>
    <col min="5532" max="5532" width="15.140625" style="695" customWidth="1"/>
    <col min="5533" max="5533" width="60.42578125" style="695" customWidth="1"/>
    <col min="5534" max="5536" width="19.85546875" style="695" customWidth="1"/>
    <col min="5537" max="5537" width="23.5703125" style="695" customWidth="1"/>
    <col min="5538" max="5538" width="20.140625" style="695" customWidth="1"/>
    <col min="5539" max="5539" width="18.7109375" style="695" customWidth="1"/>
    <col min="5540" max="5540" width="14.140625" style="695" customWidth="1"/>
    <col min="5541" max="5541" width="11.5703125" style="695" bestFit="1" customWidth="1"/>
    <col min="5542" max="5603" width="11.42578125" style="695" customWidth="1"/>
    <col min="5604" max="5604" width="0.140625" style="695" customWidth="1"/>
    <col min="5605" max="5605" width="14" style="695" customWidth="1"/>
    <col min="5606" max="5606" width="54.140625" style="695" customWidth="1"/>
    <col min="5607" max="5609" width="15.7109375" style="695"/>
    <col min="5610" max="5610" width="0.140625" style="695" customWidth="1"/>
    <col min="5611" max="5611" width="11.140625" style="695" customWidth="1"/>
    <col min="5612" max="5612" width="54.140625" style="695" customWidth="1"/>
    <col min="5613" max="5613" width="15.7109375" style="695" customWidth="1"/>
    <col min="5614" max="5614" width="14.28515625" style="695" customWidth="1"/>
    <col min="5615" max="5615" width="15.140625" style="695" customWidth="1"/>
    <col min="5616" max="5616" width="14.7109375" style="695" customWidth="1"/>
    <col min="5617" max="5617" width="15.5703125" style="695" customWidth="1"/>
    <col min="5618" max="5618" width="16.28515625" style="695" customWidth="1"/>
    <col min="5619" max="5619" width="11.7109375" style="695" customWidth="1"/>
    <col min="5620" max="5620" width="11.42578125" style="695" customWidth="1"/>
    <col min="5621" max="5621" width="16.28515625" style="695" customWidth="1"/>
    <col min="5622" max="5787" width="11.42578125" style="695" customWidth="1"/>
    <col min="5788" max="5788" width="15.140625" style="695" customWidth="1"/>
    <col min="5789" max="5789" width="60.42578125" style="695" customWidth="1"/>
    <col min="5790" max="5792" width="19.85546875" style="695" customWidth="1"/>
    <col min="5793" max="5793" width="23.5703125" style="695" customWidth="1"/>
    <col min="5794" max="5794" width="20.140625" style="695" customWidth="1"/>
    <col min="5795" max="5795" width="18.7109375" style="695" customWidth="1"/>
    <col min="5796" max="5796" width="14.140625" style="695" customWidth="1"/>
    <col min="5797" max="5797" width="11.5703125" style="695" bestFit="1" customWidth="1"/>
    <col min="5798" max="5859" width="11.42578125" style="695" customWidth="1"/>
    <col min="5860" max="5860" width="0.140625" style="695" customWidth="1"/>
    <col min="5861" max="5861" width="14" style="695" customWidth="1"/>
    <col min="5862" max="5862" width="54.140625" style="695" customWidth="1"/>
    <col min="5863" max="5865" width="15.7109375" style="695"/>
    <col min="5866" max="5866" width="0.140625" style="695" customWidth="1"/>
    <col min="5867" max="5867" width="11.140625" style="695" customWidth="1"/>
    <col min="5868" max="5868" width="54.140625" style="695" customWidth="1"/>
    <col min="5869" max="5869" width="15.7109375" style="695" customWidth="1"/>
    <col min="5870" max="5870" width="14.28515625" style="695" customWidth="1"/>
    <col min="5871" max="5871" width="15.140625" style="695" customWidth="1"/>
    <col min="5872" max="5872" width="14.7109375" style="695" customWidth="1"/>
    <col min="5873" max="5873" width="15.5703125" style="695" customWidth="1"/>
    <col min="5874" max="5874" width="16.28515625" style="695" customWidth="1"/>
    <col min="5875" max="5875" width="11.7109375" style="695" customWidth="1"/>
    <col min="5876" max="5876" width="11.42578125" style="695" customWidth="1"/>
    <col min="5877" max="5877" width="16.28515625" style="695" customWidth="1"/>
    <col min="5878" max="6043" width="11.42578125" style="695" customWidth="1"/>
    <col min="6044" max="6044" width="15.140625" style="695" customWidth="1"/>
    <col min="6045" max="6045" width="60.42578125" style="695" customWidth="1"/>
    <col min="6046" max="6048" width="19.85546875" style="695" customWidth="1"/>
    <col min="6049" max="6049" width="23.5703125" style="695" customWidth="1"/>
    <col min="6050" max="6050" width="20.140625" style="695" customWidth="1"/>
    <col min="6051" max="6051" width="18.7109375" style="695" customWidth="1"/>
    <col min="6052" max="6052" width="14.140625" style="695" customWidth="1"/>
    <col min="6053" max="6053" width="11.5703125" style="695" bestFit="1" customWidth="1"/>
    <col min="6054" max="6115" width="11.42578125" style="695" customWidth="1"/>
    <col min="6116" max="6116" width="0.140625" style="695" customWidth="1"/>
    <col min="6117" max="6117" width="14" style="695" customWidth="1"/>
    <col min="6118" max="6118" width="54.140625" style="695" customWidth="1"/>
    <col min="6119" max="6121" width="15.7109375" style="695"/>
    <col min="6122" max="6122" width="0.140625" style="695" customWidth="1"/>
    <col min="6123" max="6123" width="11.140625" style="695" customWidth="1"/>
    <col min="6124" max="6124" width="54.140625" style="695" customWidth="1"/>
    <col min="6125" max="6125" width="15.7109375" style="695" customWidth="1"/>
    <col min="6126" max="6126" width="14.28515625" style="695" customWidth="1"/>
    <col min="6127" max="6127" width="15.140625" style="695" customWidth="1"/>
    <col min="6128" max="6128" width="14.7109375" style="695" customWidth="1"/>
    <col min="6129" max="6129" width="15.5703125" style="695" customWidth="1"/>
    <col min="6130" max="6130" width="16.28515625" style="695" customWidth="1"/>
    <col min="6131" max="6131" width="11.7109375" style="695" customWidth="1"/>
    <col min="6132" max="6132" width="11.42578125" style="695" customWidth="1"/>
    <col min="6133" max="6133" width="16.28515625" style="695" customWidth="1"/>
    <col min="6134" max="6299" width="11.42578125" style="695" customWidth="1"/>
    <col min="6300" max="6300" width="15.140625" style="695" customWidth="1"/>
    <col min="6301" max="6301" width="60.42578125" style="695" customWidth="1"/>
    <col min="6302" max="6304" width="19.85546875" style="695" customWidth="1"/>
    <col min="6305" max="6305" width="23.5703125" style="695" customWidth="1"/>
    <col min="6306" max="6306" width="20.140625" style="695" customWidth="1"/>
    <col min="6307" max="6307" width="18.7109375" style="695" customWidth="1"/>
    <col min="6308" max="6308" width="14.140625" style="695" customWidth="1"/>
    <col min="6309" max="6309" width="11.5703125" style="695" bestFit="1" customWidth="1"/>
    <col min="6310" max="6371" width="11.42578125" style="695" customWidth="1"/>
    <col min="6372" max="6372" width="0.140625" style="695" customWidth="1"/>
    <col min="6373" max="6373" width="14" style="695" customWidth="1"/>
    <col min="6374" max="6374" width="54.140625" style="695" customWidth="1"/>
    <col min="6375" max="6377" width="15.7109375" style="695"/>
    <col min="6378" max="6378" width="0.140625" style="695" customWidth="1"/>
    <col min="6379" max="6379" width="11.140625" style="695" customWidth="1"/>
    <col min="6380" max="6380" width="54.140625" style="695" customWidth="1"/>
    <col min="6381" max="6381" width="15.7109375" style="695" customWidth="1"/>
    <col min="6382" max="6382" width="14.28515625" style="695" customWidth="1"/>
    <col min="6383" max="6383" width="15.140625" style="695" customWidth="1"/>
    <col min="6384" max="6384" width="14.7109375" style="695" customWidth="1"/>
    <col min="6385" max="6385" width="15.5703125" style="695" customWidth="1"/>
    <col min="6386" max="6386" width="16.28515625" style="695" customWidth="1"/>
    <col min="6387" max="6387" width="11.7109375" style="695" customWidth="1"/>
    <col min="6388" max="6388" width="11.42578125" style="695" customWidth="1"/>
    <col min="6389" max="6389" width="16.28515625" style="695" customWidth="1"/>
    <col min="6390" max="6555" width="11.42578125" style="695" customWidth="1"/>
    <col min="6556" max="6556" width="15.140625" style="695" customWidth="1"/>
    <col min="6557" max="6557" width="60.42578125" style="695" customWidth="1"/>
    <col min="6558" max="6560" width="19.85546875" style="695" customWidth="1"/>
    <col min="6561" max="6561" width="23.5703125" style="695" customWidth="1"/>
    <col min="6562" max="6562" width="20.140625" style="695" customWidth="1"/>
    <col min="6563" max="6563" width="18.7109375" style="695" customWidth="1"/>
    <col min="6564" max="6564" width="14.140625" style="695" customWidth="1"/>
    <col min="6565" max="6565" width="11.5703125" style="695" bestFit="1" customWidth="1"/>
    <col min="6566" max="6627" width="11.42578125" style="695" customWidth="1"/>
    <col min="6628" max="6628" width="0.140625" style="695" customWidth="1"/>
    <col min="6629" max="6629" width="14" style="695" customWidth="1"/>
    <col min="6630" max="6630" width="54.140625" style="695" customWidth="1"/>
    <col min="6631" max="6633" width="15.7109375" style="695"/>
    <col min="6634" max="6634" width="0.140625" style="695" customWidth="1"/>
    <col min="6635" max="6635" width="11.140625" style="695" customWidth="1"/>
    <col min="6636" max="6636" width="54.140625" style="695" customWidth="1"/>
    <col min="6637" max="6637" width="15.7109375" style="695" customWidth="1"/>
    <col min="6638" max="6638" width="14.28515625" style="695" customWidth="1"/>
    <col min="6639" max="6639" width="15.140625" style="695" customWidth="1"/>
    <col min="6640" max="6640" width="14.7109375" style="695" customWidth="1"/>
    <col min="6641" max="6641" width="15.5703125" style="695" customWidth="1"/>
    <col min="6642" max="6642" width="16.28515625" style="695" customWidth="1"/>
    <col min="6643" max="6643" width="11.7109375" style="695" customWidth="1"/>
    <col min="6644" max="6644" width="11.42578125" style="695" customWidth="1"/>
    <col min="6645" max="6645" width="16.28515625" style="695" customWidth="1"/>
    <col min="6646" max="6811" width="11.42578125" style="695" customWidth="1"/>
    <col min="6812" max="6812" width="15.140625" style="695" customWidth="1"/>
    <col min="6813" max="6813" width="60.42578125" style="695" customWidth="1"/>
    <col min="6814" max="6816" width="19.85546875" style="695" customWidth="1"/>
    <col min="6817" max="6817" width="23.5703125" style="695" customWidth="1"/>
    <col min="6818" max="6818" width="20.140625" style="695" customWidth="1"/>
    <col min="6819" max="6819" width="18.7109375" style="695" customWidth="1"/>
    <col min="6820" max="6820" width="14.140625" style="695" customWidth="1"/>
    <col min="6821" max="6821" width="11.5703125" style="695" bestFit="1" customWidth="1"/>
    <col min="6822" max="6883" width="11.42578125" style="695" customWidth="1"/>
    <col min="6884" max="6884" width="0.140625" style="695" customWidth="1"/>
    <col min="6885" max="6885" width="14" style="695" customWidth="1"/>
    <col min="6886" max="6886" width="54.140625" style="695" customWidth="1"/>
    <col min="6887" max="6889" width="15.7109375" style="695"/>
    <col min="6890" max="6890" width="0.140625" style="695" customWidth="1"/>
    <col min="6891" max="6891" width="11.140625" style="695" customWidth="1"/>
    <col min="6892" max="6892" width="54.140625" style="695" customWidth="1"/>
    <col min="6893" max="6893" width="15.7109375" style="695" customWidth="1"/>
    <col min="6894" max="6894" width="14.28515625" style="695" customWidth="1"/>
    <col min="6895" max="6895" width="15.140625" style="695" customWidth="1"/>
    <col min="6896" max="6896" width="14.7109375" style="695" customWidth="1"/>
    <col min="6897" max="6897" width="15.5703125" style="695" customWidth="1"/>
    <col min="6898" max="6898" width="16.28515625" style="695" customWidth="1"/>
    <col min="6899" max="6899" width="11.7109375" style="695" customWidth="1"/>
    <col min="6900" max="6900" width="11.42578125" style="695" customWidth="1"/>
    <col min="6901" max="6901" width="16.28515625" style="695" customWidth="1"/>
    <col min="6902" max="7067" width="11.42578125" style="695" customWidth="1"/>
    <col min="7068" max="7068" width="15.140625" style="695" customWidth="1"/>
    <col min="7069" max="7069" width="60.42578125" style="695" customWidth="1"/>
    <col min="7070" max="7072" width="19.85546875" style="695" customWidth="1"/>
    <col min="7073" max="7073" width="23.5703125" style="695" customWidth="1"/>
    <col min="7074" max="7074" width="20.140625" style="695" customWidth="1"/>
    <col min="7075" max="7075" width="18.7109375" style="695" customWidth="1"/>
    <col min="7076" max="7076" width="14.140625" style="695" customWidth="1"/>
    <col min="7077" max="7077" width="11.5703125" style="695" bestFit="1" customWidth="1"/>
    <col min="7078" max="7139" width="11.42578125" style="695" customWidth="1"/>
    <col min="7140" max="7140" width="0.140625" style="695" customWidth="1"/>
    <col min="7141" max="7141" width="14" style="695" customWidth="1"/>
    <col min="7142" max="7142" width="54.140625" style="695" customWidth="1"/>
    <col min="7143" max="7145" width="15.7109375" style="695"/>
    <col min="7146" max="7146" width="0.140625" style="695" customWidth="1"/>
    <col min="7147" max="7147" width="11.140625" style="695" customWidth="1"/>
    <col min="7148" max="7148" width="54.140625" style="695" customWidth="1"/>
    <col min="7149" max="7149" width="15.7109375" style="695" customWidth="1"/>
    <col min="7150" max="7150" width="14.28515625" style="695" customWidth="1"/>
    <col min="7151" max="7151" width="15.140625" style="695" customWidth="1"/>
    <col min="7152" max="7152" width="14.7109375" style="695" customWidth="1"/>
    <col min="7153" max="7153" width="15.5703125" style="695" customWidth="1"/>
    <col min="7154" max="7154" width="16.28515625" style="695" customWidth="1"/>
    <col min="7155" max="7155" width="11.7109375" style="695" customWidth="1"/>
    <col min="7156" max="7156" width="11.42578125" style="695" customWidth="1"/>
    <col min="7157" max="7157" width="16.28515625" style="695" customWidth="1"/>
    <col min="7158" max="7323" width="11.42578125" style="695" customWidth="1"/>
    <col min="7324" max="7324" width="15.140625" style="695" customWidth="1"/>
    <col min="7325" max="7325" width="60.42578125" style="695" customWidth="1"/>
    <col min="7326" max="7328" width="19.85546875" style="695" customWidth="1"/>
    <col min="7329" max="7329" width="23.5703125" style="695" customWidth="1"/>
    <col min="7330" max="7330" width="20.140625" style="695" customWidth="1"/>
    <col min="7331" max="7331" width="18.7109375" style="695" customWidth="1"/>
    <col min="7332" max="7332" width="14.140625" style="695" customWidth="1"/>
    <col min="7333" max="7333" width="11.5703125" style="695" bestFit="1" customWidth="1"/>
    <col min="7334" max="7395" width="11.42578125" style="695" customWidth="1"/>
    <col min="7396" max="7396" width="0.140625" style="695" customWidth="1"/>
    <col min="7397" max="7397" width="14" style="695" customWidth="1"/>
    <col min="7398" max="7398" width="54.140625" style="695" customWidth="1"/>
    <col min="7399" max="7401" width="15.7109375" style="695"/>
    <col min="7402" max="7402" width="0.140625" style="695" customWidth="1"/>
    <col min="7403" max="7403" width="11.140625" style="695" customWidth="1"/>
    <col min="7404" max="7404" width="54.140625" style="695" customWidth="1"/>
    <col min="7405" max="7405" width="15.7109375" style="695" customWidth="1"/>
    <col min="7406" max="7406" width="14.28515625" style="695" customWidth="1"/>
    <col min="7407" max="7407" width="15.140625" style="695" customWidth="1"/>
    <col min="7408" max="7408" width="14.7109375" style="695" customWidth="1"/>
    <col min="7409" max="7409" width="15.5703125" style="695" customWidth="1"/>
    <col min="7410" max="7410" width="16.28515625" style="695" customWidth="1"/>
    <col min="7411" max="7411" width="11.7109375" style="695" customWidth="1"/>
    <col min="7412" max="7412" width="11.42578125" style="695" customWidth="1"/>
    <col min="7413" max="7413" width="16.28515625" style="695" customWidth="1"/>
    <col min="7414" max="7579" width="11.42578125" style="695" customWidth="1"/>
    <col min="7580" max="7580" width="15.140625" style="695" customWidth="1"/>
    <col min="7581" max="7581" width="60.42578125" style="695" customWidth="1"/>
    <col min="7582" max="7584" width="19.85546875" style="695" customWidth="1"/>
    <col min="7585" max="7585" width="23.5703125" style="695" customWidth="1"/>
    <col min="7586" max="7586" width="20.140625" style="695" customWidth="1"/>
    <col min="7587" max="7587" width="18.7109375" style="695" customWidth="1"/>
    <col min="7588" max="7588" width="14.140625" style="695" customWidth="1"/>
    <col min="7589" max="7589" width="11.5703125" style="695" bestFit="1" customWidth="1"/>
    <col min="7590" max="7651" width="11.42578125" style="695" customWidth="1"/>
    <col min="7652" max="7652" width="0.140625" style="695" customWidth="1"/>
    <col min="7653" max="7653" width="14" style="695" customWidth="1"/>
    <col min="7654" max="7654" width="54.140625" style="695" customWidth="1"/>
    <col min="7655" max="7657" width="15.7109375" style="695"/>
    <col min="7658" max="7658" width="0.140625" style="695" customWidth="1"/>
    <col min="7659" max="7659" width="11.140625" style="695" customWidth="1"/>
    <col min="7660" max="7660" width="54.140625" style="695" customWidth="1"/>
    <col min="7661" max="7661" width="15.7109375" style="695" customWidth="1"/>
    <col min="7662" max="7662" width="14.28515625" style="695" customWidth="1"/>
    <col min="7663" max="7663" width="15.140625" style="695" customWidth="1"/>
    <col min="7664" max="7664" width="14.7109375" style="695" customWidth="1"/>
    <col min="7665" max="7665" width="15.5703125" style="695" customWidth="1"/>
    <col min="7666" max="7666" width="16.28515625" style="695" customWidth="1"/>
    <col min="7667" max="7667" width="11.7109375" style="695" customWidth="1"/>
    <col min="7668" max="7668" width="11.42578125" style="695" customWidth="1"/>
    <col min="7669" max="7669" width="16.28515625" style="695" customWidth="1"/>
    <col min="7670" max="7835" width="11.42578125" style="695" customWidth="1"/>
    <col min="7836" max="7836" width="15.140625" style="695" customWidth="1"/>
    <col min="7837" max="7837" width="60.42578125" style="695" customWidth="1"/>
    <col min="7838" max="7840" width="19.85546875" style="695" customWidth="1"/>
    <col min="7841" max="7841" width="23.5703125" style="695" customWidth="1"/>
    <col min="7842" max="7842" width="20.140625" style="695" customWidth="1"/>
    <col min="7843" max="7843" width="18.7109375" style="695" customWidth="1"/>
    <col min="7844" max="7844" width="14.140625" style="695" customWidth="1"/>
    <col min="7845" max="7845" width="11.5703125" style="695" bestFit="1" customWidth="1"/>
    <col min="7846" max="7907" width="11.42578125" style="695" customWidth="1"/>
    <col min="7908" max="7908" width="0.140625" style="695" customWidth="1"/>
    <col min="7909" max="7909" width="14" style="695" customWidth="1"/>
    <col min="7910" max="7910" width="54.140625" style="695" customWidth="1"/>
    <col min="7911" max="7913" width="15.7109375" style="695"/>
    <col min="7914" max="7914" width="0.140625" style="695" customWidth="1"/>
    <col min="7915" max="7915" width="11.140625" style="695" customWidth="1"/>
    <col min="7916" max="7916" width="54.140625" style="695" customWidth="1"/>
    <col min="7917" max="7917" width="15.7109375" style="695" customWidth="1"/>
    <col min="7918" max="7918" width="14.28515625" style="695" customWidth="1"/>
    <col min="7919" max="7919" width="15.140625" style="695" customWidth="1"/>
    <col min="7920" max="7920" width="14.7109375" style="695" customWidth="1"/>
    <col min="7921" max="7921" width="15.5703125" style="695" customWidth="1"/>
    <col min="7922" max="7922" width="16.28515625" style="695" customWidth="1"/>
    <col min="7923" max="7923" width="11.7109375" style="695" customWidth="1"/>
    <col min="7924" max="7924" width="11.42578125" style="695" customWidth="1"/>
    <col min="7925" max="7925" width="16.28515625" style="695" customWidth="1"/>
    <col min="7926" max="8091" width="11.42578125" style="695" customWidth="1"/>
    <col min="8092" max="8092" width="15.140625" style="695" customWidth="1"/>
    <col min="8093" max="8093" width="60.42578125" style="695" customWidth="1"/>
    <col min="8094" max="8096" width="19.85546875" style="695" customWidth="1"/>
    <col min="8097" max="8097" width="23.5703125" style="695" customWidth="1"/>
    <col min="8098" max="8098" width="20.140625" style="695" customWidth="1"/>
    <col min="8099" max="8099" width="18.7109375" style="695" customWidth="1"/>
    <col min="8100" max="8100" width="14.140625" style="695" customWidth="1"/>
    <col min="8101" max="8101" width="11.5703125" style="695" bestFit="1" customWidth="1"/>
    <col min="8102" max="8163" width="11.42578125" style="695" customWidth="1"/>
    <col min="8164" max="8164" width="0.140625" style="695" customWidth="1"/>
    <col min="8165" max="8165" width="14" style="695" customWidth="1"/>
    <col min="8166" max="8166" width="54.140625" style="695" customWidth="1"/>
    <col min="8167" max="8169" width="15.7109375" style="695"/>
    <col min="8170" max="8170" width="0.140625" style="695" customWidth="1"/>
    <col min="8171" max="8171" width="11.140625" style="695" customWidth="1"/>
    <col min="8172" max="8172" width="54.140625" style="695" customWidth="1"/>
    <col min="8173" max="8173" width="15.7109375" style="695" customWidth="1"/>
    <col min="8174" max="8174" width="14.28515625" style="695" customWidth="1"/>
    <col min="8175" max="8175" width="15.140625" style="695" customWidth="1"/>
    <col min="8176" max="8176" width="14.7109375" style="695" customWidth="1"/>
    <col min="8177" max="8177" width="15.5703125" style="695" customWidth="1"/>
    <col min="8178" max="8178" width="16.28515625" style="695" customWidth="1"/>
    <col min="8179" max="8179" width="11.7109375" style="695" customWidth="1"/>
    <col min="8180" max="8180" width="11.42578125" style="695" customWidth="1"/>
    <col min="8181" max="8181" width="16.28515625" style="695" customWidth="1"/>
    <col min="8182" max="8347" width="11.42578125" style="695" customWidth="1"/>
    <col min="8348" max="8348" width="15.140625" style="695" customWidth="1"/>
    <col min="8349" max="8349" width="60.42578125" style="695" customWidth="1"/>
    <col min="8350" max="8352" width="19.85546875" style="695" customWidth="1"/>
    <col min="8353" max="8353" width="23.5703125" style="695" customWidth="1"/>
    <col min="8354" max="8354" width="20.140625" style="695" customWidth="1"/>
    <col min="8355" max="8355" width="18.7109375" style="695" customWidth="1"/>
    <col min="8356" max="8356" width="14.140625" style="695" customWidth="1"/>
    <col min="8357" max="8357" width="11.5703125" style="695" bestFit="1" customWidth="1"/>
    <col min="8358" max="8419" width="11.42578125" style="695" customWidth="1"/>
    <col min="8420" max="8420" width="0.140625" style="695" customWidth="1"/>
    <col min="8421" max="8421" width="14" style="695" customWidth="1"/>
    <col min="8422" max="8422" width="54.140625" style="695" customWidth="1"/>
    <col min="8423" max="8425" width="15.7109375" style="695"/>
    <col min="8426" max="8426" width="0.140625" style="695" customWidth="1"/>
    <col min="8427" max="8427" width="11.140625" style="695" customWidth="1"/>
    <col min="8428" max="8428" width="54.140625" style="695" customWidth="1"/>
    <col min="8429" max="8429" width="15.7109375" style="695" customWidth="1"/>
    <col min="8430" max="8430" width="14.28515625" style="695" customWidth="1"/>
    <col min="8431" max="8431" width="15.140625" style="695" customWidth="1"/>
    <col min="8432" max="8432" width="14.7109375" style="695" customWidth="1"/>
    <col min="8433" max="8433" width="15.5703125" style="695" customWidth="1"/>
    <col min="8434" max="8434" width="16.28515625" style="695" customWidth="1"/>
    <col min="8435" max="8435" width="11.7109375" style="695" customWidth="1"/>
    <col min="8436" max="8436" width="11.42578125" style="695" customWidth="1"/>
    <col min="8437" max="8437" width="16.28515625" style="695" customWidth="1"/>
    <col min="8438" max="8603" width="11.42578125" style="695" customWidth="1"/>
    <col min="8604" max="8604" width="15.140625" style="695" customWidth="1"/>
    <col min="8605" max="8605" width="60.42578125" style="695" customWidth="1"/>
    <col min="8606" max="8608" width="19.85546875" style="695" customWidth="1"/>
    <col min="8609" max="8609" width="23.5703125" style="695" customWidth="1"/>
    <col min="8610" max="8610" width="20.140625" style="695" customWidth="1"/>
    <col min="8611" max="8611" width="18.7109375" style="695" customWidth="1"/>
    <col min="8612" max="8612" width="14.140625" style="695" customWidth="1"/>
    <col min="8613" max="8613" width="11.5703125" style="695" bestFit="1" customWidth="1"/>
    <col min="8614" max="8675" width="11.42578125" style="695" customWidth="1"/>
    <col min="8676" max="8676" width="0.140625" style="695" customWidth="1"/>
    <col min="8677" max="8677" width="14" style="695" customWidth="1"/>
    <col min="8678" max="8678" width="54.140625" style="695" customWidth="1"/>
    <col min="8679" max="8681" width="15.7109375" style="695"/>
    <col min="8682" max="8682" width="0.140625" style="695" customWidth="1"/>
    <col min="8683" max="8683" width="11.140625" style="695" customWidth="1"/>
    <col min="8684" max="8684" width="54.140625" style="695" customWidth="1"/>
    <col min="8685" max="8685" width="15.7109375" style="695" customWidth="1"/>
    <col min="8686" max="8686" width="14.28515625" style="695" customWidth="1"/>
    <col min="8687" max="8687" width="15.140625" style="695" customWidth="1"/>
    <col min="8688" max="8688" width="14.7109375" style="695" customWidth="1"/>
    <col min="8689" max="8689" width="15.5703125" style="695" customWidth="1"/>
    <col min="8690" max="8690" width="16.28515625" style="695" customWidth="1"/>
    <col min="8691" max="8691" width="11.7109375" style="695" customWidth="1"/>
    <col min="8692" max="8692" width="11.42578125" style="695" customWidth="1"/>
    <col min="8693" max="8693" width="16.28515625" style="695" customWidth="1"/>
    <col min="8694" max="8859" width="11.42578125" style="695" customWidth="1"/>
    <col min="8860" max="8860" width="15.140625" style="695" customWidth="1"/>
    <col min="8861" max="8861" width="60.42578125" style="695" customWidth="1"/>
    <col min="8862" max="8864" width="19.85546875" style="695" customWidth="1"/>
    <col min="8865" max="8865" width="23.5703125" style="695" customWidth="1"/>
    <col min="8866" max="8866" width="20.140625" style="695" customWidth="1"/>
    <col min="8867" max="8867" width="18.7109375" style="695" customWidth="1"/>
    <col min="8868" max="8868" width="14.140625" style="695" customWidth="1"/>
    <col min="8869" max="8869" width="11.5703125" style="695" bestFit="1" customWidth="1"/>
    <col min="8870" max="8931" width="11.42578125" style="695" customWidth="1"/>
    <col min="8932" max="8932" width="0.140625" style="695" customWidth="1"/>
    <col min="8933" max="8933" width="14" style="695" customWidth="1"/>
    <col min="8934" max="8934" width="54.140625" style="695" customWidth="1"/>
    <col min="8935" max="8937" width="15.7109375" style="695"/>
    <col min="8938" max="8938" width="0.140625" style="695" customWidth="1"/>
    <col min="8939" max="8939" width="11.140625" style="695" customWidth="1"/>
    <col min="8940" max="8940" width="54.140625" style="695" customWidth="1"/>
    <col min="8941" max="8941" width="15.7109375" style="695" customWidth="1"/>
    <col min="8942" max="8942" width="14.28515625" style="695" customWidth="1"/>
    <col min="8943" max="8943" width="15.140625" style="695" customWidth="1"/>
    <col min="8944" max="8944" width="14.7109375" style="695" customWidth="1"/>
    <col min="8945" max="8945" width="15.5703125" style="695" customWidth="1"/>
    <col min="8946" max="8946" width="16.28515625" style="695" customWidth="1"/>
    <col min="8947" max="8947" width="11.7109375" style="695" customWidth="1"/>
    <col min="8948" max="8948" width="11.42578125" style="695" customWidth="1"/>
    <col min="8949" max="8949" width="16.28515625" style="695" customWidth="1"/>
    <col min="8950" max="9115" width="11.42578125" style="695" customWidth="1"/>
    <col min="9116" max="9116" width="15.140625" style="695" customWidth="1"/>
    <col min="9117" max="9117" width="60.42578125" style="695" customWidth="1"/>
    <col min="9118" max="9120" width="19.85546875" style="695" customWidth="1"/>
    <col min="9121" max="9121" width="23.5703125" style="695" customWidth="1"/>
    <col min="9122" max="9122" width="20.140625" style="695" customWidth="1"/>
    <col min="9123" max="9123" width="18.7109375" style="695" customWidth="1"/>
    <col min="9124" max="9124" width="14.140625" style="695" customWidth="1"/>
    <col min="9125" max="9125" width="11.5703125" style="695" bestFit="1" customWidth="1"/>
    <col min="9126" max="9187" width="11.42578125" style="695" customWidth="1"/>
    <col min="9188" max="9188" width="0.140625" style="695" customWidth="1"/>
    <col min="9189" max="9189" width="14" style="695" customWidth="1"/>
    <col min="9190" max="9190" width="54.140625" style="695" customWidth="1"/>
    <col min="9191" max="9193" width="15.7109375" style="695"/>
    <col min="9194" max="9194" width="0.140625" style="695" customWidth="1"/>
    <col min="9195" max="9195" width="11.140625" style="695" customWidth="1"/>
    <col min="9196" max="9196" width="54.140625" style="695" customWidth="1"/>
    <col min="9197" max="9197" width="15.7109375" style="695" customWidth="1"/>
    <col min="9198" max="9198" width="14.28515625" style="695" customWidth="1"/>
    <col min="9199" max="9199" width="15.140625" style="695" customWidth="1"/>
    <col min="9200" max="9200" width="14.7109375" style="695" customWidth="1"/>
    <col min="9201" max="9201" width="15.5703125" style="695" customWidth="1"/>
    <col min="9202" max="9202" width="16.28515625" style="695" customWidth="1"/>
    <col min="9203" max="9203" width="11.7109375" style="695" customWidth="1"/>
    <col min="9204" max="9204" width="11.42578125" style="695" customWidth="1"/>
    <col min="9205" max="9205" width="16.28515625" style="695" customWidth="1"/>
    <col min="9206" max="9371" width="11.42578125" style="695" customWidth="1"/>
    <col min="9372" max="9372" width="15.140625" style="695" customWidth="1"/>
    <col min="9373" max="9373" width="60.42578125" style="695" customWidth="1"/>
    <col min="9374" max="9376" width="19.85546875" style="695" customWidth="1"/>
    <col min="9377" max="9377" width="23.5703125" style="695" customWidth="1"/>
    <col min="9378" max="9378" width="20.140625" style="695" customWidth="1"/>
    <col min="9379" max="9379" width="18.7109375" style="695" customWidth="1"/>
    <col min="9380" max="9380" width="14.140625" style="695" customWidth="1"/>
    <col min="9381" max="9381" width="11.5703125" style="695" bestFit="1" customWidth="1"/>
    <col min="9382" max="9443" width="11.42578125" style="695" customWidth="1"/>
    <col min="9444" max="9444" width="0.140625" style="695" customWidth="1"/>
    <col min="9445" max="9445" width="14" style="695" customWidth="1"/>
    <col min="9446" max="9446" width="54.140625" style="695" customWidth="1"/>
    <col min="9447" max="9449" width="15.7109375" style="695"/>
    <col min="9450" max="9450" width="0.140625" style="695" customWidth="1"/>
    <col min="9451" max="9451" width="11.140625" style="695" customWidth="1"/>
    <col min="9452" max="9452" width="54.140625" style="695" customWidth="1"/>
    <col min="9453" max="9453" width="15.7109375" style="695" customWidth="1"/>
    <col min="9454" max="9454" width="14.28515625" style="695" customWidth="1"/>
    <col min="9455" max="9455" width="15.140625" style="695" customWidth="1"/>
    <col min="9456" max="9456" width="14.7109375" style="695" customWidth="1"/>
    <col min="9457" max="9457" width="15.5703125" style="695" customWidth="1"/>
    <col min="9458" max="9458" width="16.28515625" style="695" customWidth="1"/>
    <col min="9459" max="9459" width="11.7109375" style="695" customWidth="1"/>
    <col min="9460" max="9460" width="11.42578125" style="695" customWidth="1"/>
    <col min="9461" max="9461" width="16.28515625" style="695" customWidth="1"/>
    <col min="9462" max="9627" width="11.42578125" style="695" customWidth="1"/>
    <col min="9628" max="9628" width="15.140625" style="695" customWidth="1"/>
    <col min="9629" max="9629" width="60.42578125" style="695" customWidth="1"/>
    <col min="9630" max="9632" width="19.85546875" style="695" customWidth="1"/>
    <col min="9633" max="9633" width="23.5703125" style="695" customWidth="1"/>
    <col min="9634" max="9634" width="20.140625" style="695" customWidth="1"/>
    <col min="9635" max="9635" width="18.7109375" style="695" customWidth="1"/>
    <col min="9636" max="9636" width="14.140625" style="695" customWidth="1"/>
    <col min="9637" max="9637" width="11.5703125" style="695" bestFit="1" customWidth="1"/>
    <col min="9638" max="9699" width="11.42578125" style="695" customWidth="1"/>
    <col min="9700" max="9700" width="0.140625" style="695" customWidth="1"/>
    <col min="9701" max="9701" width="14" style="695" customWidth="1"/>
    <col min="9702" max="9702" width="54.140625" style="695" customWidth="1"/>
    <col min="9703" max="9705" width="15.7109375" style="695"/>
    <col min="9706" max="9706" width="0.140625" style="695" customWidth="1"/>
    <col min="9707" max="9707" width="11.140625" style="695" customWidth="1"/>
    <col min="9708" max="9708" width="54.140625" style="695" customWidth="1"/>
    <col min="9709" max="9709" width="15.7109375" style="695" customWidth="1"/>
    <col min="9710" max="9710" width="14.28515625" style="695" customWidth="1"/>
    <col min="9711" max="9711" width="15.140625" style="695" customWidth="1"/>
    <col min="9712" max="9712" width="14.7109375" style="695" customWidth="1"/>
    <col min="9713" max="9713" width="15.5703125" style="695" customWidth="1"/>
    <col min="9714" max="9714" width="16.28515625" style="695" customWidth="1"/>
    <col min="9715" max="9715" width="11.7109375" style="695" customWidth="1"/>
    <col min="9716" max="9716" width="11.42578125" style="695" customWidth="1"/>
    <col min="9717" max="9717" width="16.28515625" style="695" customWidth="1"/>
    <col min="9718" max="9883" width="11.42578125" style="695" customWidth="1"/>
    <col min="9884" max="9884" width="15.140625" style="695" customWidth="1"/>
    <col min="9885" max="9885" width="60.42578125" style="695" customWidth="1"/>
    <col min="9886" max="9888" width="19.85546875" style="695" customWidth="1"/>
    <col min="9889" max="9889" width="23.5703125" style="695" customWidth="1"/>
    <col min="9890" max="9890" width="20.140625" style="695" customWidth="1"/>
    <col min="9891" max="9891" width="18.7109375" style="695" customWidth="1"/>
    <col min="9892" max="9892" width="14.140625" style="695" customWidth="1"/>
    <col min="9893" max="9893" width="11.5703125" style="695" bestFit="1" customWidth="1"/>
    <col min="9894" max="9955" width="11.42578125" style="695" customWidth="1"/>
    <col min="9956" max="9956" width="0.140625" style="695" customWidth="1"/>
    <col min="9957" max="9957" width="14" style="695" customWidth="1"/>
    <col min="9958" max="9958" width="54.140625" style="695" customWidth="1"/>
    <col min="9959" max="9961" width="15.7109375" style="695"/>
    <col min="9962" max="9962" width="0.140625" style="695" customWidth="1"/>
    <col min="9963" max="9963" width="11.140625" style="695" customWidth="1"/>
    <col min="9964" max="9964" width="54.140625" style="695" customWidth="1"/>
    <col min="9965" max="9965" width="15.7109375" style="695" customWidth="1"/>
    <col min="9966" max="9966" width="14.28515625" style="695" customWidth="1"/>
    <col min="9967" max="9967" width="15.140625" style="695" customWidth="1"/>
    <col min="9968" max="9968" width="14.7109375" style="695" customWidth="1"/>
    <col min="9969" max="9969" width="15.5703125" style="695" customWidth="1"/>
    <col min="9970" max="9970" width="16.28515625" style="695" customWidth="1"/>
    <col min="9971" max="9971" width="11.7109375" style="695" customWidth="1"/>
    <col min="9972" max="9972" width="11.42578125" style="695" customWidth="1"/>
    <col min="9973" max="9973" width="16.28515625" style="695" customWidth="1"/>
    <col min="9974" max="10139" width="11.42578125" style="695" customWidth="1"/>
    <col min="10140" max="10140" width="15.140625" style="695" customWidth="1"/>
    <col min="10141" max="10141" width="60.42578125" style="695" customWidth="1"/>
    <col min="10142" max="10144" width="19.85546875" style="695" customWidth="1"/>
    <col min="10145" max="10145" width="23.5703125" style="695" customWidth="1"/>
    <col min="10146" max="10146" width="20.140625" style="695" customWidth="1"/>
    <col min="10147" max="10147" width="18.7109375" style="695" customWidth="1"/>
    <col min="10148" max="10148" width="14.140625" style="695" customWidth="1"/>
    <col min="10149" max="10149" width="11.5703125" style="695" bestFit="1" customWidth="1"/>
    <col min="10150" max="10211" width="11.42578125" style="695" customWidth="1"/>
    <col min="10212" max="10212" width="0.140625" style="695" customWidth="1"/>
    <col min="10213" max="10213" width="14" style="695" customWidth="1"/>
    <col min="10214" max="10214" width="54.140625" style="695" customWidth="1"/>
    <col min="10215" max="10217" width="15.7109375" style="695"/>
    <col min="10218" max="10218" width="0.140625" style="695" customWidth="1"/>
    <col min="10219" max="10219" width="11.140625" style="695" customWidth="1"/>
    <col min="10220" max="10220" width="54.140625" style="695" customWidth="1"/>
    <col min="10221" max="10221" width="15.7109375" style="695" customWidth="1"/>
    <col min="10222" max="10222" width="14.28515625" style="695" customWidth="1"/>
    <col min="10223" max="10223" width="15.140625" style="695" customWidth="1"/>
    <col min="10224" max="10224" width="14.7109375" style="695" customWidth="1"/>
    <col min="10225" max="10225" width="15.5703125" style="695" customWidth="1"/>
    <col min="10226" max="10226" width="16.28515625" style="695" customWidth="1"/>
    <col min="10227" max="10227" width="11.7109375" style="695" customWidth="1"/>
    <col min="10228" max="10228" width="11.42578125" style="695" customWidth="1"/>
    <col min="10229" max="10229" width="16.28515625" style="695" customWidth="1"/>
    <col min="10230" max="10395" width="11.42578125" style="695" customWidth="1"/>
    <col min="10396" max="10396" width="15.140625" style="695" customWidth="1"/>
    <col min="10397" max="10397" width="60.42578125" style="695" customWidth="1"/>
    <col min="10398" max="10400" width="19.85546875" style="695" customWidth="1"/>
    <col min="10401" max="10401" width="23.5703125" style="695" customWidth="1"/>
    <col min="10402" max="10402" width="20.140625" style="695" customWidth="1"/>
    <col min="10403" max="10403" width="18.7109375" style="695" customWidth="1"/>
    <col min="10404" max="10404" width="14.140625" style="695" customWidth="1"/>
    <col min="10405" max="10405" width="11.5703125" style="695" bestFit="1" customWidth="1"/>
    <col min="10406" max="10467" width="11.42578125" style="695" customWidth="1"/>
    <col min="10468" max="10468" width="0.140625" style="695" customWidth="1"/>
    <col min="10469" max="10469" width="14" style="695" customWidth="1"/>
    <col min="10470" max="10470" width="54.140625" style="695" customWidth="1"/>
    <col min="10471" max="10473" width="15.7109375" style="695"/>
    <col min="10474" max="10474" width="0.140625" style="695" customWidth="1"/>
    <col min="10475" max="10475" width="11.140625" style="695" customWidth="1"/>
    <col min="10476" max="10476" width="54.140625" style="695" customWidth="1"/>
    <col min="10477" max="10477" width="15.7109375" style="695" customWidth="1"/>
    <col min="10478" max="10478" width="14.28515625" style="695" customWidth="1"/>
    <col min="10479" max="10479" width="15.140625" style="695" customWidth="1"/>
    <col min="10480" max="10480" width="14.7109375" style="695" customWidth="1"/>
    <col min="10481" max="10481" width="15.5703125" style="695" customWidth="1"/>
    <col min="10482" max="10482" width="16.28515625" style="695" customWidth="1"/>
    <col min="10483" max="10483" width="11.7109375" style="695" customWidth="1"/>
    <col min="10484" max="10484" width="11.42578125" style="695" customWidth="1"/>
    <col min="10485" max="10485" width="16.28515625" style="695" customWidth="1"/>
    <col min="10486" max="10651" width="11.42578125" style="695" customWidth="1"/>
    <col min="10652" max="10652" width="15.140625" style="695" customWidth="1"/>
    <col min="10653" max="10653" width="60.42578125" style="695" customWidth="1"/>
    <col min="10654" max="10656" width="19.85546875" style="695" customWidth="1"/>
    <col min="10657" max="10657" width="23.5703125" style="695" customWidth="1"/>
    <col min="10658" max="10658" width="20.140625" style="695" customWidth="1"/>
    <col min="10659" max="10659" width="18.7109375" style="695" customWidth="1"/>
    <col min="10660" max="10660" width="14.140625" style="695" customWidth="1"/>
    <col min="10661" max="10661" width="11.5703125" style="695" bestFit="1" customWidth="1"/>
    <col min="10662" max="10723" width="11.42578125" style="695" customWidth="1"/>
    <col min="10724" max="10724" width="0.140625" style="695" customWidth="1"/>
    <col min="10725" max="10725" width="14" style="695" customWidth="1"/>
    <col min="10726" max="10726" width="54.140625" style="695" customWidth="1"/>
    <col min="10727" max="10729" width="15.7109375" style="695"/>
    <col min="10730" max="10730" width="0.140625" style="695" customWidth="1"/>
    <col min="10731" max="10731" width="11.140625" style="695" customWidth="1"/>
    <col min="10732" max="10732" width="54.140625" style="695" customWidth="1"/>
    <col min="10733" max="10733" width="15.7109375" style="695" customWidth="1"/>
    <col min="10734" max="10734" width="14.28515625" style="695" customWidth="1"/>
    <col min="10735" max="10735" width="15.140625" style="695" customWidth="1"/>
    <col min="10736" max="10736" width="14.7109375" style="695" customWidth="1"/>
    <col min="10737" max="10737" width="15.5703125" style="695" customWidth="1"/>
    <col min="10738" max="10738" width="16.28515625" style="695" customWidth="1"/>
    <col min="10739" max="10739" width="11.7109375" style="695" customWidth="1"/>
    <col min="10740" max="10740" width="11.42578125" style="695" customWidth="1"/>
    <col min="10741" max="10741" width="16.28515625" style="695" customWidth="1"/>
    <col min="10742" max="10907" width="11.42578125" style="695" customWidth="1"/>
    <col min="10908" max="10908" width="15.140625" style="695" customWidth="1"/>
    <col min="10909" max="10909" width="60.42578125" style="695" customWidth="1"/>
    <col min="10910" max="10912" width="19.85546875" style="695" customWidth="1"/>
    <col min="10913" max="10913" width="23.5703125" style="695" customWidth="1"/>
    <col min="10914" max="10914" width="20.140625" style="695" customWidth="1"/>
    <col min="10915" max="10915" width="18.7109375" style="695" customWidth="1"/>
    <col min="10916" max="10916" width="14.140625" style="695" customWidth="1"/>
    <col min="10917" max="10917" width="11.5703125" style="695" bestFit="1" customWidth="1"/>
    <col min="10918" max="10979" width="11.42578125" style="695" customWidth="1"/>
    <col min="10980" max="10980" width="0.140625" style="695" customWidth="1"/>
    <col min="10981" max="10981" width="14" style="695" customWidth="1"/>
    <col min="10982" max="10982" width="54.140625" style="695" customWidth="1"/>
    <col min="10983" max="10985" width="15.7109375" style="695"/>
    <col min="10986" max="10986" width="0.140625" style="695" customWidth="1"/>
    <col min="10987" max="10987" width="11.140625" style="695" customWidth="1"/>
    <col min="10988" max="10988" width="54.140625" style="695" customWidth="1"/>
    <col min="10989" max="10989" width="15.7109375" style="695" customWidth="1"/>
    <col min="10990" max="10990" width="14.28515625" style="695" customWidth="1"/>
    <col min="10991" max="10991" width="15.140625" style="695" customWidth="1"/>
    <col min="10992" max="10992" width="14.7109375" style="695" customWidth="1"/>
    <col min="10993" max="10993" width="15.5703125" style="695" customWidth="1"/>
    <col min="10994" max="10994" width="16.28515625" style="695" customWidth="1"/>
    <col min="10995" max="10995" width="11.7109375" style="695" customWidth="1"/>
    <col min="10996" max="10996" width="11.42578125" style="695" customWidth="1"/>
    <col min="10997" max="10997" width="16.28515625" style="695" customWidth="1"/>
    <col min="10998" max="11163" width="11.42578125" style="695" customWidth="1"/>
    <col min="11164" max="11164" width="15.140625" style="695" customWidth="1"/>
    <col min="11165" max="11165" width="60.42578125" style="695" customWidth="1"/>
    <col min="11166" max="11168" width="19.85546875" style="695" customWidth="1"/>
    <col min="11169" max="11169" width="23.5703125" style="695" customWidth="1"/>
    <col min="11170" max="11170" width="20.140625" style="695" customWidth="1"/>
    <col min="11171" max="11171" width="18.7109375" style="695" customWidth="1"/>
    <col min="11172" max="11172" width="14.140625" style="695" customWidth="1"/>
    <col min="11173" max="11173" width="11.5703125" style="695" bestFit="1" customWidth="1"/>
    <col min="11174" max="11235" width="11.42578125" style="695" customWidth="1"/>
    <col min="11236" max="11236" width="0.140625" style="695" customWidth="1"/>
    <col min="11237" max="11237" width="14" style="695" customWidth="1"/>
    <col min="11238" max="11238" width="54.140625" style="695" customWidth="1"/>
    <col min="11239" max="11241" width="15.7109375" style="695"/>
    <col min="11242" max="11242" width="0.140625" style="695" customWidth="1"/>
    <col min="11243" max="11243" width="11.140625" style="695" customWidth="1"/>
    <col min="11244" max="11244" width="54.140625" style="695" customWidth="1"/>
    <col min="11245" max="11245" width="15.7109375" style="695" customWidth="1"/>
    <col min="11246" max="11246" width="14.28515625" style="695" customWidth="1"/>
    <col min="11247" max="11247" width="15.140625" style="695" customWidth="1"/>
    <col min="11248" max="11248" width="14.7109375" style="695" customWidth="1"/>
    <col min="11249" max="11249" width="15.5703125" style="695" customWidth="1"/>
    <col min="11250" max="11250" width="16.28515625" style="695" customWidth="1"/>
    <col min="11251" max="11251" width="11.7109375" style="695" customWidth="1"/>
    <col min="11252" max="11252" width="11.42578125" style="695" customWidth="1"/>
    <col min="11253" max="11253" width="16.28515625" style="695" customWidth="1"/>
    <col min="11254" max="11419" width="11.42578125" style="695" customWidth="1"/>
    <col min="11420" max="11420" width="15.140625" style="695" customWidth="1"/>
    <col min="11421" max="11421" width="60.42578125" style="695" customWidth="1"/>
    <col min="11422" max="11424" width="19.85546875" style="695" customWidth="1"/>
    <col min="11425" max="11425" width="23.5703125" style="695" customWidth="1"/>
    <col min="11426" max="11426" width="20.140625" style="695" customWidth="1"/>
    <col min="11427" max="11427" width="18.7109375" style="695" customWidth="1"/>
    <col min="11428" max="11428" width="14.140625" style="695" customWidth="1"/>
    <col min="11429" max="11429" width="11.5703125" style="695" bestFit="1" customWidth="1"/>
    <col min="11430" max="11491" width="11.42578125" style="695" customWidth="1"/>
    <col min="11492" max="11492" width="0.140625" style="695" customWidth="1"/>
    <col min="11493" max="11493" width="14" style="695" customWidth="1"/>
    <col min="11494" max="11494" width="54.140625" style="695" customWidth="1"/>
    <col min="11495" max="11497" width="15.7109375" style="695"/>
    <col min="11498" max="11498" width="0.140625" style="695" customWidth="1"/>
    <col min="11499" max="11499" width="11.140625" style="695" customWidth="1"/>
    <col min="11500" max="11500" width="54.140625" style="695" customWidth="1"/>
    <col min="11501" max="11501" width="15.7109375" style="695" customWidth="1"/>
    <col min="11502" max="11502" width="14.28515625" style="695" customWidth="1"/>
    <col min="11503" max="11503" width="15.140625" style="695" customWidth="1"/>
    <col min="11504" max="11504" width="14.7109375" style="695" customWidth="1"/>
    <col min="11505" max="11505" width="15.5703125" style="695" customWidth="1"/>
    <col min="11506" max="11506" width="16.28515625" style="695" customWidth="1"/>
    <col min="11507" max="11507" width="11.7109375" style="695" customWidth="1"/>
    <col min="11508" max="11508" width="11.42578125" style="695" customWidth="1"/>
    <col min="11509" max="11509" width="16.28515625" style="695" customWidth="1"/>
    <col min="11510" max="11675" width="11.42578125" style="695" customWidth="1"/>
    <col min="11676" max="11676" width="15.140625" style="695" customWidth="1"/>
    <col min="11677" max="11677" width="60.42578125" style="695" customWidth="1"/>
    <col min="11678" max="11680" width="19.85546875" style="695" customWidth="1"/>
    <col min="11681" max="11681" width="23.5703125" style="695" customWidth="1"/>
    <col min="11682" max="11682" width="20.140625" style="695" customWidth="1"/>
    <col min="11683" max="11683" width="18.7109375" style="695" customWidth="1"/>
    <col min="11684" max="11684" width="14.140625" style="695" customWidth="1"/>
    <col min="11685" max="11685" width="11.5703125" style="695" bestFit="1" customWidth="1"/>
    <col min="11686" max="11747" width="11.42578125" style="695" customWidth="1"/>
    <col min="11748" max="11748" width="0.140625" style="695" customWidth="1"/>
    <col min="11749" max="11749" width="14" style="695" customWidth="1"/>
    <col min="11750" max="11750" width="54.140625" style="695" customWidth="1"/>
    <col min="11751" max="11753" width="15.7109375" style="695"/>
    <col min="11754" max="11754" width="0.140625" style="695" customWidth="1"/>
    <col min="11755" max="11755" width="11.140625" style="695" customWidth="1"/>
    <col min="11756" max="11756" width="54.140625" style="695" customWidth="1"/>
    <col min="11757" max="11757" width="15.7109375" style="695" customWidth="1"/>
    <col min="11758" max="11758" width="14.28515625" style="695" customWidth="1"/>
    <col min="11759" max="11759" width="15.140625" style="695" customWidth="1"/>
    <col min="11760" max="11760" width="14.7109375" style="695" customWidth="1"/>
    <col min="11761" max="11761" width="15.5703125" style="695" customWidth="1"/>
    <col min="11762" max="11762" width="16.28515625" style="695" customWidth="1"/>
    <col min="11763" max="11763" width="11.7109375" style="695" customWidth="1"/>
    <col min="11764" max="11764" width="11.42578125" style="695" customWidth="1"/>
    <col min="11765" max="11765" width="16.28515625" style="695" customWidth="1"/>
    <col min="11766" max="11931" width="11.42578125" style="695" customWidth="1"/>
    <col min="11932" max="11932" width="15.140625" style="695" customWidth="1"/>
    <col min="11933" max="11933" width="60.42578125" style="695" customWidth="1"/>
    <col min="11934" max="11936" width="19.85546875" style="695" customWidth="1"/>
    <col min="11937" max="11937" width="23.5703125" style="695" customWidth="1"/>
    <col min="11938" max="11938" width="20.140625" style="695" customWidth="1"/>
    <col min="11939" max="11939" width="18.7109375" style="695" customWidth="1"/>
    <col min="11940" max="11940" width="14.140625" style="695" customWidth="1"/>
    <col min="11941" max="11941" width="11.5703125" style="695" bestFit="1" customWidth="1"/>
    <col min="11942" max="12003" width="11.42578125" style="695" customWidth="1"/>
    <col min="12004" max="12004" width="0.140625" style="695" customWidth="1"/>
    <col min="12005" max="12005" width="14" style="695" customWidth="1"/>
    <col min="12006" max="12006" width="54.140625" style="695" customWidth="1"/>
    <col min="12007" max="12009" width="15.7109375" style="695"/>
    <col min="12010" max="12010" width="0.140625" style="695" customWidth="1"/>
    <col min="12011" max="12011" width="11.140625" style="695" customWidth="1"/>
    <col min="12012" max="12012" width="54.140625" style="695" customWidth="1"/>
    <col min="12013" max="12013" width="15.7109375" style="695" customWidth="1"/>
    <col min="12014" max="12014" width="14.28515625" style="695" customWidth="1"/>
    <col min="12015" max="12015" width="15.140625" style="695" customWidth="1"/>
    <col min="12016" max="12016" width="14.7109375" style="695" customWidth="1"/>
    <col min="12017" max="12017" width="15.5703125" style="695" customWidth="1"/>
    <col min="12018" max="12018" width="16.28515625" style="695" customWidth="1"/>
    <col min="12019" max="12019" width="11.7109375" style="695" customWidth="1"/>
    <col min="12020" max="12020" width="11.42578125" style="695" customWidth="1"/>
    <col min="12021" max="12021" width="16.28515625" style="695" customWidth="1"/>
    <col min="12022" max="12187" width="11.42578125" style="695" customWidth="1"/>
    <col min="12188" max="12188" width="15.140625" style="695" customWidth="1"/>
    <col min="12189" max="12189" width="60.42578125" style="695" customWidth="1"/>
    <col min="12190" max="12192" width="19.85546875" style="695" customWidth="1"/>
    <col min="12193" max="12193" width="23.5703125" style="695" customWidth="1"/>
    <col min="12194" max="12194" width="20.140625" style="695" customWidth="1"/>
    <col min="12195" max="12195" width="18.7109375" style="695" customWidth="1"/>
    <col min="12196" max="12196" width="14.140625" style="695" customWidth="1"/>
    <col min="12197" max="12197" width="11.5703125" style="695" bestFit="1" customWidth="1"/>
    <col min="12198" max="12259" width="11.42578125" style="695" customWidth="1"/>
    <col min="12260" max="12260" width="0.140625" style="695" customWidth="1"/>
    <col min="12261" max="12261" width="14" style="695" customWidth="1"/>
    <col min="12262" max="12262" width="54.140625" style="695" customWidth="1"/>
    <col min="12263" max="12265" width="15.7109375" style="695"/>
    <col min="12266" max="12266" width="0.140625" style="695" customWidth="1"/>
    <col min="12267" max="12267" width="11.140625" style="695" customWidth="1"/>
    <col min="12268" max="12268" width="54.140625" style="695" customWidth="1"/>
    <col min="12269" max="12269" width="15.7109375" style="695" customWidth="1"/>
    <col min="12270" max="12270" width="14.28515625" style="695" customWidth="1"/>
    <col min="12271" max="12271" width="15.140625" style="695" customWidth="1"/>
    <col min="12272" max="12272" width="14.7109375" style="695" customWidth="1"/>
    <col min="12273" max="12273" width="15.5703125" style="695" customWidth="1"/>
    <col min="12274" max="12274" width="16.28515625" style="695" customWidth="1"/>
    <col min="12275" max="12275" width="11.7109375" style="695" customWidth="1"/>
    <col min="12276" max="12276" width="11.42578125" style="695" customWidth="1"/>
    <col min="12277" max="12277" width="16.28515625" style="695" customWidth="1"/>
    <col min="12278" max="12443" width="11.42578125" style="695" customWidth="1"/>
    <col min="12444" max="12444" width="15.140625" style="695" customWidth="1"/>
    <col min="12445" max="12445" width="60.42578125" style="695" customWidth="1"/>
    <col min="12446" max="12448" width="19.85546875" style="695" customWidth="1"/>
    <col min="12449" max="12449" width="23.5703125" style="695" customWidth="1"/>
    <col min="12450" max="12450" width="20.140625" style="695" customWidth="1"/>
    <col min="12451" max="12451" width="18.7109375" style="695" customWidth="1"/>
    <col min="12452" max="12452" width="14.140625" style="695" customWidth="1"/>
    <col min="12453" max="12453" width="11.5703125" style="695" bestFit="1" customWidth="1"/>
    <col min="12454" max="12515" width="11.42578125" style="695" customWidth="1"/>
    <col min="12516" max="12516" width="0.140625" style="695" customWidth="1"/>
    <col min="12517" max="12517" width="14" style="695" customWidth="1"/>
    <col min="12518" max="12518" width="54.140625" style="695" customWidth="1"/>
    <col min="12519" max="12521" width="15.7109375" style="695"/>
    <col min="12522" max="12522" width="0.140625" style="695" customWidth="1"/>
    <col min="12523" max="12523" width="11.140625" style="695" customWidth="1"/>
    <col min="12524" max="12524" width="54.140625" style="695" customWidth="1"/>
    <col min="12525" max="12525" width="15.7109375" style="695" customWidth="1"/>
    <col min="12526" max="12526" width="14.28515625" style="695" customWidth="1"/>
    <col min="12527" max="12527" width="15.140625" style="695" customWidth="1"/>
    <col min="12528" max="12528" width="14.7109375" style="695" customWidth="1"/>
    <col min="12529" max="12529" width="15.5703125" style="695" customWidth="1"/>
    <col min="12530" max="12530" width="16.28515625" style="695" customWidth="1"/>
    <col min="12531" max="12531" width="11.7109375" style="695" customWidth="1"/>
    <col min="12532" max="12532" width="11.42578125" style="695" customWidth="1"/>
    <col min="12533" max="12533" width="16.28515625" style="695" customWidth="1"/>
    <col min="12534" max="12699" width="11.42578125" style="695" customWidth="1"/>
    <col min="12700" max="12700" width="15.140625" style="695" customWidth="1"/>
    <col min="12701" max="12701" width="60.42578125" style="695" customWidth="1"/>
    <col min="12702" max="12704" width="19.85546875" style="695" customWidth="1"/>
    <col min="12705" max="12705" width="23.5703125" style="695" customWidth="1"/>
    <col min="12706" max="12706" width="20.140625" style="695" customWidth="1"/>
    <col min="12707" max="12707" width="18.7109375" style="695" customWidth="1"/>
    <col min="12708" max="12708" width="14.140625" style="695" customWidth="1"/>
    <col min="12709" max="12709" width="11.5703125" style="695" bestFit="1" customWidth="1"/>
    <col min="12710" max="12771" width="11.42578125" style="695" customWidth="1"/>
    <col min="12772" max="12772" width="0.140625" style="695" customWidth="1"/>
    <col min="12773" max="12773" width="14" style="695" customWidth="1"/>
    <col min="12774" max="12774" width="54.140625" style="695" customWidth="1"/>
    <col min="12775" max="12777" width="15.7109375" style="695"/>
    <col min="12778" max="12778" width="0.140625" style="695" customWidth="1"/>
    <col min="12779" max="12779" width="11.140625" style="695" customWidth="1"/>
    <col min="12780" max="12780" width="54.140625" style="695" customWidth="1"/>
    <col min="12781" max="12781" width="15.7109375" style="695" customWidth="1"/>
    <col min="12782" max="12782" width="14.28515625" style="695" customWidth="1"/>
    <col min="12783" max="12783" width="15.140625" style="695" customWidth="1"/>
    <col min="12784" max="12784" width="14.7109375" style="695" customWidth="1"/>
    <col min="12785" max="12785" width="15.5703125" style="695" customWidth="1"/>
    <col min="12786" max="12786" width="16.28515625" style="695" customWidth="1"/>
    <col min="12787" max="12787" width="11.7109375" style="695" customWidth="1"/>
    <col min="12788" max="12788" width="11.42578125" style="695" customWidth="1"/>
    <col min="12789" max="12789" width="16.28515625" style="695" customWidth="1"/>
    <col min="12790" max="12955" width="11.42578125" style="695" customWidth="1"/>
    <col min="12956" max="12956" width="15.140625" style="695" customWidth="1"/>
    <col min="12957" max="12957" width="60.42578125" style="695" customWidth="1"/>
    <col min="12958" max="12960" width="19.85546875" style="695" customWidth="1"/>
    <col min="12961" max="12961" width="23.5703125" style="695" customWidth="1"/>
    <col min="12962" max="12962" width="20.140625" style="695" customWidth="1"/>
    <col min="12963" max="12963" width="18.7109375" style="695" customWidth="1"/>
    <col min="12964" max="12964" width="14.140625" style="695" customWidth="1"/>
    <col min="12965" max="12965" width="11.5703125" style="695" bestFit="1" customWidth="1"/>
    <col min="12966" max="13027" width="11.42578125" style="695" customWidth="1"/>
    <col min="13028" max="13028" width="0.140625" style="695" customWidth="1"/>
    <col min="13029" max="13029" width="14" style="695" customWidth="1"/>
    <col min="13030" max="13030" width="54.140625" style="695" customWidth="1"/>
    <col min="13031" max="13033" width="15.7109375" style="695"/>
    <col min="13034" max="13034" width="0.140625" style="695" customWidth="1"/>
    <col min="13035" max="13035" width="11.140625" style="695" customWidth="1"/>
    <col min="13036" max="13036" width="54.140625" style="695" customWidth="1"/>
    <col min="13037" max="13037" width="15.7109375" style="695" customWidth="1"/>
    <col min="13038" max="13038" width="14.28515625" style="695" customWidth="1"/>
    <col min="13039" max="13039" width="15.140625" style="695" customWidth="1"/>
    <col min="13040" max="13040" width="14.7109375" style="695" customWidth="1"/>
    <col min="13041" max="13041" width="15.5703125" style="695" customWidth="1"/>
    <col min="13042" max="13042" width="16.28515625" style="695" customWidth="1"/>
    <col min="13043" max="13043" width="11.7109375" style="695" customWidth="1"/>
    <col min="13044" max="13044" width="11.42578125" style="695" customWidth="1"/>
    <col min="13045" max="13045" width="16.28515625" style="695" customWidth="1"/>
    <col min="13046" max="13211" width="11.42578125" style="695" customWidth="1"/>
    <col min="13212" max="13212" width="15.140625" style="695" customWidth="1"/>
    <col min="13213" max="13213" width="60.42578125" style="695" customWidth="1"/>
    <col min="13214" max="13216" width="19.85546875" style="695" customWidth="1"/>
    <col min="13217" max="13217" width="23.5703125" style="695" customWidth="1"/>
    <col min="13218" max="13218" width="20.140625" style="695" customWidth="1"/>
    <col min="13219" max="13219" width="18.7109375" style="695" customWidth="1"/>
    <col min="13220" max="13220" width="14.140625" style="695" customWidth="1"/>
    <col min="13221" max="13221" width="11.5703125" style="695" bestFit="1" customWidth="1"/>
    <col min="13222" max="13283" width="11.42578125" style="695" customWidth="1"/>
    <col min="13284" max="13284" width="0.140625" style="695" customWidth="1"/>
    <col min="13285" max="13285" width="14" style="695" customWidth="1"/>
    <col min="13286" max="13286" width="54.140625" style="695" customWidth="1"/>
    <col min="13287" max="13289" width="15.7109375" style="695"/>
    <col min="13290" max="13290" width="0.140625" style="695" customWidth="1"/>
    <col min="13291" max="13291" width="11.140625" style="695" customWidth="1"/>
    <col min="13292" max="13292" width="54.140625" style="695" customWidth="1"/>
    <col min="13293" max="13293" width="15.7109375" style="695" customWidth="1"/>
    <col min="13294" max="13294" width="14.28515625" style="695" customWidth="1"/>
    <col min="13295" max="13295" width="15.140625" style="695" customWidth="1"/>
    <col min="13296" max="13296" width="14.7109375" style="695" customWidth="1"/>
    <col min="13297" max="13297" width="15.5703125" style="695" customWidth="1"/>
    <col min="13298" max="13298" width="16.28515625" style="695" customWidth="1"/>
    <col min="13299" max="13299" width="11.7109375" style="695" customWidth="1"/>
    <col min="13300" max="13300" width="11.42578125" style="695" customWidth="1"/>
    <col min="13301" max="13301" width="16.28515625" style="695" customWidth="1"/>
    <col min="13302" max="13467" width="11.42578125" style="695" customWidth="1"/>
    <col min="13468" max="13468" width="15.140625" style="695" customWidth="1"/>
    <col min="13469" max="13469" width="60.42578125" style="695" customWidth="1"/>
    <col min="13470" max="13472" width="19.85546875" style="695" customWidth="1"/>
    <col min="13473" max="13473" width="23.5703125" style="695" customWidth="1"/>
    <col min="13474" max="13474" width="20.140625" style="695" customWidth="1"/>
    <col min="13475" max="13475" width="18.7109375" style="695" customWidth="1"/>
    <col min="13476" max="13476" width="14.140625" style="695" customWidth="1"/>
    <col min="13477" max="13477" width="11.5703125" style="695" bestFit="1" customWidth="1"/>
    <col min="13478" max="13539" width="11.42578125" style="695" customWidth="1"/>
    <col min="13540" max="13540" width="0.140625" style="695" customWidth="1"/>
    <col min="13541" max="13541" width="14" style="695" customWidth="1"/>
    <col min="13542" max="13542" width="54.140625" style="695" customWidth="1"/>
    <col min="13543" max="13545" width="15.7109375" style="695"/>
    <col min="13546" max="13546" width="0.140625" style="695" customWidth="1"/>
    <col min="13547" max="13547" width="11.140625" style="695" customWidth="1"/>
    <col min="13548" max="13548" width="54.140625" style="695" customWidth="1"/>
    <col min="13549" max="13549" width="15.7109375" style="695" customWidth="1"/>
    <col min="13550" max="13550" width="14.28515625" style="695" customWidth="1"/>
    <col min="13551" max="13551" width="15.140625" style="695" customWidth="1"/>
    <col min="13552" max="13552" width="14.7109375" style="695" customWidth="1"/>
    <col min="13553" max="13553" width="15.5703125" style="695" customWidth="1"/>
    <col min="13554" max="13554" width="16.28515625" style="695" customWidth="1"/>
    <col min="13555" max="13555" width="11.7109375" style="695" customWidth="1"/>
    <col min="13556" max="13556" width="11.42578125" style="695" customWidth="1"/>
    <col min="13557" max="13557" width="16.28515625" style="695" customWidth="1"/>
    <col min="13558" max="13723" width="11.42578125" style="695" customWidth="1"/>
    <col min="13724" max="13724" width="15.140625" style="695" customWidth="1"/>
    <col min="13725" max="13725" width="60.42578125" style="695" customWidth="1"/>
    <col min="13726" max="13728" width="19.85546875" style="695" customWidth="1"/>
    <col min="13729" max="13729" width="23.5703125" style="695" customWidth="1"/>
    <col min="13730" max="13730" width="20.140625" style="695" customWidth="1"/>
    <col min="13731" max="13731" width="18.7109375" style="695" customWidth="1"/>
    <col min="13732" max="13732" width="14.140625" style="695" customWidth="1"/>
    <col min="13733" max="13733" width="11.5703125" style="695" bestFit="1" customWidth="1"/>
    <col min="13734" max="13795" width="11.42578125" style="695" customWidth="1"/>
    <col min="13796" max="13796" width="0.140625" style="695" customWidth="1"/>
    <col min="13797" max="13797" width="14" style="695" customWidth="1"/>
    <col min="13798" max="13798" width="54.140625" style="695" customWidth="1"/>
    <col min="13799" max="13801" width="15.7109375" style="695"/>
    <col min="13802" max="13802" width="0.140625" style="695" customWidth="1"/>
    <col min="13803" max="13803" width="11.140625" style="695" customWidth="1"/>
    <col min="13804" max="13804" width="54.140625" style="695" customWidth="1"/>
    <col min="13805" max="13805" width="15.7109375" style="695" customWidth="1"/>
    <col min="13806" max="13806" width="14.28515625" style="695" customWidth="1"/>
    <col min="13807" max="13807" width="15.140625" style="695" customWidth="1"/>
    <col min="13808" max="13808" width="14.7109375" style="695" customWidth="1"/>
    <col min="13809" max="13809" width="15.5703125" style="695" customWidth="1"/>
    <col min="13810" max="13810" width="16.28515625" style="695" customWidth="1"/>
    <col min="13811" max="13811" width="11.7109375" style="695" customWidth="1"/>
    <col min="13812" max="13812" width="11.42578125" style="695" customWidth="1"/>
    <col min="13813" max="13813" width="16.28515625" style="695" customWidth="1"/>
    <col min="13814" max="13979" width="11.42578125" style="695" customWidth="1"/>
    <col min="13980" max="13980" width="15.140625" style="695" customWidth="1"/>
    <col min="13981" max="13981" width="60.42578125" style="695" customWidth="1"/>
    <col min="13982" max="13984" width="19.85546875" style="695" customWidth="1"/>
    <col min="13985" max="13985" width="23.5703125" style="695" customWidth="1"/>
    <col min="13986" max="13986" width="20.140625" style="695" customWidth="1"/>
    <col min="13987" max="13987" width="18.7109375" style="695" customWidth="1"/>
    <col min="13988" max="13988" width="14.140625" style="695" customWidth="1"/>
    <col min="13989" max="13989" width="11.5703125" style="695" bestFit="1" customWidth="1"/>
    <col min="13990" max="14051" width="11.42578125" style="695" customWidth="1"/>
    <col min="14052" max="14052" width="0.140625" style="695" customWidth="1"/>
    <col min="14053" max="14053" width="14" style="695" customWidth="1"/>
    <col min="14054" max="14054" width="54.140625" style="695" customWidth="1"/>
    <col min="14055" max="14057" width="15.7109375" style="695"/>
    <col min="14058" max="14058" width="0.140625" style="695" customWidth="1"/>
    <col min="14059" max="14059" width="11.140625" style="695" customWidth="1"/>
    <col min="14060" max="14060" width="54.140625" style="695" customWidth="1"/>
    <col min="14061" max="14061" width="15.7109375" style="695" customWidth="1"/>
    <col min="14062" max="14062" width="14.28515625" style="695" customWidth="1"/>
    <col min="14063" max="14063" width="15.140625" style="695" customWidth="1"/>
    <col min="14064" max="14064" width="14.7109375" style="695" customWidth="1"/>
    <col min="14065" max="14065" width="15.5703125" style="695" customWidth="1"/>
    <col min="14066" max="14066" width="16.28515625" style="695" customWidth="1"/>
    <col min="14067" max="14067" width="11.7109375" style="695" customWidth="1"/>
    <col min="14068" max="14068" width="11.42578125" style="695" customWidth="1"/>
    <col min="14069" max="14069" width="16.28515625" style="695" customWidth="1"/>
    <col min="14070" max="14235" width="11.42578125" style="695" customWidth="1"/>
    <col min="14236" max="14236" width="15.140625" style="695" customWidth="1"/>
    <col min="14237" max="14237" width="60.42578125" style="695" customWidth="1"/>
    <col min="14238" max="14240" width="19.85546875" style="695" customWidth="1"/>
    <col min="14241" max="14241" width="23.5703125" style="695" customWidth="1"/>
    <col min="14242" max="14242" width="20.140625" style="695" customWidth="1"/>
    <col min="14243" max="14243" width="18.7109375" style="695" customWidth="1"/>
    <col min="14244" max="14244" width="14.140625" style="695" customWidth="1"/>
    <col min="14245" max="14245" width="11.5703125" style="695" bestFit="1" customWidth="1"/>
    <col min="14246" max="14307" width="11.42578125" style="695" customWidth="1"/>
    <col min="14308" max="14308" width="0.140625" style="695" customWidth="1"/>
    <col min="14309" max="14309" width="14" style="695" customWidth="1"/>
    <col min="14310" max="14310" width="54.140625" style="695" customWidth="1"/>
    <col min="14311" max="14313" width="15.7109375" style="695"/>
    <col min="14314" max="14314" width="0.140625" style="695" customWidth="1"/>
    <col min="14315" max="14315" width="11.140625" style="695" customWidth="1"/>
    <col min="14316" max="14316" width="54.140625" style="695" customWidth="1"/>
    <col min="14317" max="14317" width="15.7109375" style="695" customWidth="1"/>
    <col min="14318" max="14318" width="14.28515625" style="695" customWidth="1"/>
    <col min="14319" max="14319" width="15.140625" style="695" customWidth="1"/>
    <col min="14320" max="14320" width="14.7109375" style="695" customWidth="1"/>
    <col min="14321" max="14321" width="15.5703125" style="695" customWidth="1"/>
    <col min="14322" max="14322" width="16.28515625" style="695" customWidth="1"/>
    <col min="14323" max="14323" width="11.7109375" style="695" customWidth="1"/>
    <col min="14324" max="14324" width="11.42578125" style="695" customWidth="1"/>
    <col min="14325" max="14325" width="16.28515625" style="695" customWidth="1"/>
    <col min="14326" max="14491" width="11.42578125" style="695" customWidth="1"/>
    <col min="14492" max="14492" width="15.140625" style="695" customWidth="1"/>
    <col min="14493" max="14493" width="60.42578125" style="695" customWidth="1"/>
    <col min="14494" max="14496" width="19.85546875" style="695" customWidth="1"/>
    <col min="14497" max="14497" width="23.5703125" style="695" customWidth="1"/>
    <col min="14498" max="14498" width="20.140625" style="695" customWidth="1"/>
    <col min="14499" max="14499" width="18.7109375" style="695" customWidth="1"/>
    <col min="14500" max="14500" width="14.140625" style="695" customWidth="1"/>
    <col min="14501" max="14501" width="11.5703125" style="695" bestFit="1" customWidth="1"/>
    <col min="14502" max="14563" width="11.42578125" style="695" customWidth="1"/>
    <col min="14564" max="14564" width="0.140625" style="695" customWidth="1"/>
    <col min="14565" max="14565" width="14" style="695" customWidth="1"/>
    <col min="14566" max="14566" width="54.140625" style="695" customWidth="1"/>
    <col min="14567" max="14569" width="15.7109375" style="695"/>
    <col min="14570" max="14570" width="0.140625" style="695" customWidth="1"/>
    <col min="14571" max="14571" width="11.140625" style="695" customWidth="1"/>
    <col min="14572" max="14572" width="54.140625" style="695" customWidth="1"/>
    <col min="14573" max="14573" width="15.7109375" style="695" customWidth="1"/>
    <col min="14574" max="14574" width="14.28515625" style="695" customWidth="1"/>
    <col min="14575" max="14575" width="15.140625" style="695" customWidth="1"/>
    <col min="14576" max="14576" width="14.7109375" style="695" customWidth="1"/>
    <col min="14577" max="14577" width="15.5703125" style="695" customWidth="1"/>
    <col min="14578" max="14578" width="16.28515625" style="695" customWidth="1"/>
    <col min="14579" max="14579" width="11.7109375" style="695" customWidth="1"/>
    <col min="14580" max="14580" width="11.42578125" style="695" customWidth="1"/>
    <col min="14581" max="14581" width="16.28515625" style="695" customWidth="1"/>
    <col min="14582" max="14747" width="11.42578125" style="695" customWidth="1"/>
    <col min="14748" max="14748" width="15.140625" style="695" customWidth="1"/>
    <col min="14749" max="14749" width="60.42578125" style="695" customWidth="1"/>
    <col min="14750" max="14752" width="19.85546875" style="695" customWidth="1"/>
    <col min="14753" max="14753" width="23.5703125" style="695" customWidth="1"/>
    <col min="14754" max="14754" width="20.140625" style="695" customWidth="1"/>
    <col min="14755" max="14755" width="18.7109375" style="695" customWidth="1"/>
    <col min="14756" max="14756" width="14.140625" style="695" customWidth="1"/>
    <col min="14757" max="14757" width="11.5703125" style="695" bestFit="1" customWidth="1"/>
    <col min="14758" max="14819" width="11.42578125" style="695" customWidth="1"/>
    <col min="14820" max="14820" width="0.140625" style="695" customWidth="1"/>
    <col min="14821" max="14821" width="14" style="695" customWidth="1"/>
    <col min="14822" max="14822" width="54.140625" style="695" customWidth="1"/>
    <col min="14823" max="14825" width="15.7109375" style="695"/>
    <col min="14826" max="14826" width="0.140625" style="695" customWidth="1"/>
    <col min="14827" max="14827" width="11.140625" style="695" customWidth="1"/>
    <col min="14828" max="14828" width="54.140625" style="695" customWidth="1"/>
    <col min="14829" max="14829" width="15.7109375" style="695" customWidth="1"/>
    <col min="14830" max="14830" width="14.28515625" style="695" customWidth="1"/>
    <col min="14831" max="14831" width="15.140625" style="695" customWidth="1"/>
    <col min="14832" max="14832" width="14.7109375" style="695" customWidth="1"/>
    <col min="14833" max="14833" width="15.5703125" style="695" customWidth="1"/>
    <col min="14834" max="14834" width="16.28515625" style="695" customWidth="1"/>
    <col min="14835" max="14835" width="11.7109375" style="695" customWidth="1"/>
    <col min="14836" max="14836" width="11.42578125" style="695" customWidth="1"/>
    <col min="14837" max="14837" width="16.28515625" style="695" customWidth="1"/>
    <col min="14838" max="15003" width="11.42578125" style="695" customWidth="1"/>
    <col min="15004" max="15004" width="15.140625" style="695" customWidth="1"/>
    <col min="15005" max="15005" width="60.42578125" style="695" customWidth="1"/>
    <col min="15006" max="15008" width="19.85546875" style="695" customWidth="1"/>
    <col min="15009" max="15009" width="23.5703125" style="695" customWidth="1"/>
    <col min="15010" max="15010" width="20.140625" style="695" customWidth="1"/>
    <col min="15011" max="15011" width="18.7109375" style="695" customWidth="1"/>
    <col min="15012" max="15012" width="14.140625" style="695" customWidth="1"/>
    <col min="15013" max="15013" width="11.5703125" style="695" bestFit="1" customWidth="1"/>
    <col min="15014" max="15075" width="11.42578125" style="695" customWidth="1"/>
    <col min="15076" max="15076" width="0.140625" style="695" customWidth="1"/>
    <col min="15077" max="15077" width="14" style="695" customWidth="1"/>
    <col min="15078" max="15078" width="54.140625" style="695" customWidth="1"/>
    <col min="15079" max="15081" width="15.7109375" style="695"/>
    <col min="15082" max="15082" width="0.140625" style="695" customWidth="1"/>
    <col min="15083" max="15083" width="11.140625" style="695" customWidth="1"/>
    <col min="15084" max="15084" width="54.140625" style="695" customWidth="1"/>
    <col min="15085" max="15085" width="15.7109375" style="695" customWidth="1"/>
    <col min="15086" max="15086" width="14.28515625" style="695" customWidth="1"/>
    <col min="15087" max="15087" width="15.140625" style="695" customWidth="1"/>
    <col min="15088" max="15088" width="14.7109375" style="695" customWidth="1"/>
    <col min="15089" max="15089" width="15.5703125" style="695" customWidth="1"/>
    <col min="15090" max="15090" width="16.28515625" style="695" customWidth="1"/>
    <col min="15091" max="15091" width="11.7109375" style="695" customWidth="1"/>
    <col min="15092" max="15092" width="11.42578125" style="695" customWidth="1"/>
    <col min="15093" max="15093" width="16.28515625" style="695" customWidth="1"/>
    <col min="15094" max="15259" width="11.42578125" style="695" customWidth="1"/>
    <col min="15260" max="15260" width="15.140625" style="695" customWidth="1"/>
    <col min="15261" max="15261" width="60.42578125" style="695" customWidth="1"/>
    <col min="15262" max="15264" width="19.85546875" style="695" customWidth="1"/>
    <col min="15265" max="15265" width="23.5703125" style="695" customWidth="1"/>
    <col min="15266" max="15266" width="20.140625" style="695" customWidth="1"/>
    <col min="15267" max="15267" width="18.7109375" style="695" customWidth="1"/>
    <col min="15268" max="15268" width="14.140625" style="695" customWidth="1"/>
    <col min="15269" max="15269" width="11.5703125" style="695" bestFit="1" customWidth="1"/>
    <col min="15270" max="15331" width="11.42578125" style="695" customWidth="1"/>
    <col min="15332" max="15332" width="0.140625" style="695" customWidth="1"/>
    <col min="15333" max="15333" width="14" style="695" customWidth="1"/>
    <col min="15334" max="15334" width="54.140625" style="695" customWidth="1"/>
    <col min="15335" max="15337" width="15.7109375" style="695"/>
    <col min="15338" max="15338" width="0.140625" style="695" customWidth="1"/>
    <col min="15339" max="15339" width="11.140625" style="695" customWidth="1"/>
    <col min="15340" max="15340" width="54.140625" style="695" customWidth="1"/>
    <col min="15341" max="15341" width="15.7109375" style="695" customWidth="1"/>
    <col min="15342" max="15342" width="14.28515625" style="695" customWidth="1"/>
    <col min="15343" max="15343" width="15.140625" style="695" customWidth="1"/>
    <col min="15344" max="15344" width="14.7109375" style="695" customWidth="1"/>
    <col min="15345" max="15345" width="15.5703125" style="695" customWidth="1"/>
    <col min="15346" max="15346" width="16.28515625" style="695" customWidth="1"/>
    <col min="15347" max="15347" width="11.7109375" style="695" customWidth="1"/>
    <col min="15348" max="15348" width="11.42578125" style="695" customWidth="1"/>
    <col min="15349" max="15349" width="16.28515625" style="695" customWidth="1"/>
    <col min="15350" max="15515" width="11.42578125" style="695" customWidth="1"/>
    <col min="15516" max="15516" width="15.140625" style="695" customWidth="1"/>
    <col min="15517" max="15517" width="60.42578125" style="695" customWidth="1"/>
    <col min="15518" max="15520" width="19.85546875" style="695" customWidth="1"/>
    <col min="15521" max="15521" width="23.5703125" style="695" customWidth="1"/>
    <col min="15522" max="15522" width="20.140625" style="695" customWidth="1"/>
    <col min="15523" max="15523" width="18.7109375" style="695" customWidth="1"/>
    <col min="15524" max="15524" width="14.140625" style="695" customWidth="1"/>
    <col min="15525" max="15525" width="11.5703125" style="695" bestFit="1" customWidth="1"/>
    <col min="15526" max="15587" width="11.42578125" style="695" customWidth="1"/>
    <col min="15588" max="15588" width="0.140625" style="695" customWidth="1"/>
    <col min="15589" max="15589" width="14" style="695" customWidth="1"/>
    <col min="15590" max="15590" width="54.140625" style="695" customWidth="1"/>
    <col min="15591" max="15593" width="15.7109375" style="695"/>
    <col min="15594" max="15594" width="0.140625" style="695" customWidth="1"/>
    <col min="15595" max="15595" width="11.140625" style="695" customWidth="1"/>
    <col min="15596" max="15596" width="54.140625" style="695" customWidth="1"/>
    <col min="15597" max="15597" width="15.7109375" style="695" customWidth="1"/>
    <col min="15598" max="15598" width="14.28515625" style="695" customWidth="1"/>
    <col min="15599" max="15599" width="15.140625" style="695" customWidth="1"/>
    <col min="15600" max="15600" width="14.7109375" style="695" customWidth="1"/>
    <col min="15601" max="15601" width="15.5703125" style="695" customWidth="1"/>
    <col min="15602" max="15602" width="16.28515625" style="695" customWidth="1"/>
    <col min="15603" max="15603" width="11.7109375" style="695" customWidth="1"/>
    <col min="15604" max="15604" width="11.42578125" style="695" customWidth="1"/>
    <col min="15605" max="15605" width="16.28515625" style="695" customWidth="1"/>
    <col min="15606" max="15771" width="11.42578125" style="695" customWidth="1"/>
    <col min="15772" max="15772" width="15.140625" style="695" customWidth="1"/>
    <col min="15773" max="15773" width="60.42578125" style="695" customWidth="1"/>
    <col min="15774" max="15776" width="19.85546875" style="695" customWidth="1"/>
    <col min="15777" max="15777" width="23.5703125" style="695" customWidth="1"/>
    <col min="15778" max="15778" width="20.140625" style="695" customWidth="1"/>
    <col min="15779" max="15779" width="18.7109375" style="695" customWidth="1"/>
    <col min="15780" max="15780" width="14.140625" style="695" customWidth="1"/>
    <col min="15781" max="15781" width="11.5703125" style="695" bestFit="1" customWidth="1"/>
    <col min="15782" max="15843" width="11.42578125" style="695" customWidth="1"/>
    <col min="15844" max="15844" width="0.140625" style="695" customWidth="1"/>
    <col min="15845" max="15845" width="14" style="695" customWidth="1"/>
    <col min="15846" max="15846" width="54.140625" style="695" customWidth="1"/>
    <col min="15847" max="15849" width="15.7109375" style="695"/>
    <col min="15850" max="15850" width="0.140625" style="695" customWidth="1"/>
    <col min="15851" max="15851" width="11.140625" style="695" customWidth="1"/>
    <col min="15852" max="15852" width="54.140625" style="695" customWidth="1"/>
    <col min="15853" max="15853" width="15.7109375" style="695" customWidth="1"/>
    <col min="15854" max="15854" width="14.28515625" style="695" customWidth="1"/>
    <col min="15855" max="15855" width="15.140625" style="695" customWidth="1"/>
    <col min="15856" max="15856" width="14.7109375" style="695" customWidth="1"/>
    <col min="15857" max="15857" width="15.5703125" style="695" customWidth="1"/>
    <col min="15858" max="15858" width="16.28515625" style="695" customWidth="1"/>
    <col min="15859" max="15859" width="11.7109375" style="695" customWidth="1"/>
    <col min="15860" max="15860" width="11.42578125" style="695" customWidth="1"/>
    <col min="15861" max="15861" width="16.28515625" style="695" customWidth="1"/>
    <col min="15862" max="16027" width="11.42578125" style="695" customWidth="1"/>
    <col min="16028" max="16028" width="15.140625" style="695" customWidth="1"/>
    <col min="16029" max="16029" width="60.42578125" style="695" customWidth="1"/>
    <col min="16030" max="16032" width="19.85546875" style="695" customWidth="1"/>
    <col min="16033" max="16033" width="23.5703125" style="695" customWidth="1"/>
    <col min="16034" max="16034" width="20.140625" style="695" customWidth="1"/>
    <col min="16035" max="16035" width="18.7109375" style="695" customWidth="1"/>
    <col min="16036" max="16036" width="14.140625" style="695" customWidth="1"/>
    <col min="16037" max="16037" width="11.5703125" style="695" bestFit="1" customWidth="1"/>
    <col min="16038" max="16099" width="11.42578125" style="695" customWidth="1"/>
    <col min="16100" max="16100" width="0.140625" style="695" customWidth="1"/>
    <col min="16101" max="16101" width="14" style="695" customWidth="1"/>
    <col min="16102" max="16102" width="54.140625" style="695" customWidth="1"/>
    <col min="16103" max="16105" width="15.7109375" style="695"/>
    <col min="16106" max="16106" width="0.140625" style="695" customWidth="1"/>
    <col min="16107" max="16107" width="11.140625" style="695" customWidth="1"/>
    <col min="16108" max="16108" width="54.140625" style="695" customWidth="1"/>
    <col min="16109" max="16109" width="15.7109375" style="695" customWidth="1"/>
    <col min="16110" max="16110" width="14.28515625" style="695" customWidth="1"/>
    <col min="16111" max="16111" width="15.140625" style="695" customWidth="1"/>
    <col min="16112" max="16112" width="14.7109375" style="695" customWidth="1"/>
    <col min="16113" max="16113" width="15.5703125" style="695" customWidth="1"/>
    <col min="16114" max="16114" width="16.28515625" style="695" customWidth="1"/>
    <col min="16115" max="16115" width="11.7109375" style="695" customWidth="1"/>
    <col min="16116" max="16116" width="11.42578125" style="695" customWidth="1"/>
    <col min="16117" max="16117" width="16.28515625" style="695" customWidth="1"/>
    <col min="16118" max="16283" width="11.42578125" style="695" customWidth="1"/>
    <col min="16284" max="16284" width="15.140625" style="695" customWidth="1"/>
    <col min="16285" max="16285" width="60.42578125" style="695" customWidth="1"/>
    <col min="16286" max="16288" width="19.85546875" style="695" customWidth="1"/>
    <col min="16289" max="16289" width="23.5703125" style="695" customWidth="1"/>
    <col min="16290" max="16290" width="20.140625" style="695" customWidth="1"/>
    <col min="16291" max="16291" width="18.7109375" style="695" customWidth="1"/>
    <col min="16292" max="16292" width="14.140625" style="695" customWidth="1"/>
    <col min="16293" max="16293" width="11.5703125" style="695" bestFit="1" customWidth="1"/>
    <col min="16294" max="16355" width="11.42578125" style="695" customWidth="1"/>
    <col min="16356" max="16356" width="0.140625" style="695" customWidth="1"/>
    <col min="16357" max="16357" width="14" style="695" customWidth="1"/>
    <col min="16358" max="16358" width="54.140625" style="695" customWidth="1"/>
    <col min="16359" max="16384" width="15.7109375" style="695"/>
  </cols>
  <sheetData>
    <row r="2" spans="2:10" x14ac:dyDescent="0.25">
      <c r="B2" s="1536" t="s">
        <v>148</v>
      </c>
      <c r="C2" s="1536"/>
      <c r="D2" s="1536"/>
      <c r="E2" s="1536"/>
      <c r="F2" s="1536"/>
      <c r="G2" s="1536"/>
      <c r="H2" s="1536"/>
      <c r="I2" s="1536"/>
      <c r="J2" s="1536"/>
    </row>
    <row r="3" spans="2:10" x14ac:dyDescent="0.25">
      <c r="B3" s="1536"/>
      <c r="C3" s="1536"/>
      <c r="D3" s="1536"/>
      <c r="E3" s="1536"/>
      <c r="F3" s="1536"/>
      <c r="G3" s="1536"/>
      <c r="H3" s="1536"/>
      <c r="I3" s="1536"/>
      <c r="J3" s="1536"/>
    </row>
    <row r="4" spans="2:10" s="589" customFormat="1" ht="10.5" customHeight="1" x14ac:dyDescent="0.25">
      <c r="B4" s="695"/>
      <c r="C4" s="571"/>
      <c r="D4" s="695"/>
      <c r="E4" s="695"/>
      <c r="F4" s="695"/>
      <c r="G4" s="695"/>
      <c r="H4" s="695"/>
      <c r="I4" s="695"/>
      <c r="J4" s="695"/>
    </row>
    <row r="5" spans="2:10" s="589" customFormat="1" ht="18" customHeight="1" x14ac:dyDescent="0.25">
      <c r="B5" s="1537" t="s">
        <v>274</v>
      </c>
      <c r="C5" s="1537"/>
      <c r="D5" s="1537"/>
      <c r="E5" s="1537"/>
      <c r="F5" s="1537"/>
      <c r="G5" s="1537"/>
      <c r="H5" s="1537"/>
      <c r="I5" s="1537"/>
      <c r="J5" s="1537"/>
    </row>
    <row r="6" spans="2:10" s="589" customFormat="1" ht="22.5" customHeight="1" x14ac:dyDescent="0.25">
      <c r="B6" s="1539" t="s">
        <v>847</v>
      </c>
      <c r="C6" s="1537"/>
      <c r="D6" s="1537"/>
      <c r="E6" s="1537"/>
      <c r="F6" s="1537"/>
      <c r="G6" s="1537"/>
      <c r="H6" s="1537"/>
      <c r="I6" s="1537"/>
      <c r="J6" s="1537"/>
    </row>
    <row r="7" spans="2:10" s="625" customFormat="1" x14ac:dyDescent="0.25">
      <c r="B7" s="1538" t="s">
        <v>152</v>
      </c>
      <c r="C7" s="1538"/>
      <c r="D7" s="1538"/>
      <c r="E7" s="1538"/>
      <c r="F7" s="1538"/>
      <c r="G7" s="1538"/>
      <c r="H7" s="1538"/>
      <c r="I7" s="1538"/>
      <c r="J7" s="1538"/>
    </row>
    <row r="8" spans="2:10" s="589" customFormat="1" ht="15" customHeight="1" x14ac:dyDescent="0.25">
      <c r="B8" s="639"/>
      <c r="C8" s="639"/>
      <c r="D8" s="639"/>
      <c r="E8" s="639"/>
      <c r="F8" s="639"/>
      <c r="G8" s="639"/>
      <c r="H8" s="639"/>
      <c r="I8" s="639"/>
      <c r="J8" s="639"/>
    </row>
    <row r="9" spans="2:10" s="625" customFormat="1" ht="30.75" customHeight="1" x14ac:dyDescent="0.25">
      <c r="B9" s="1532" t="s">
        <v>75</v>
      </c>
      <c r="C9" s="1532"/>
      <c r="D9" s="1305" t="s">
        <v>72</v>
      </c>
      <c r="E9" s="1533" t="s">
        <v>165</v>
      </c>
      <c r="F9" s="1533"/>
      <c r="G9" s="1535"/>
      <c r="H9" s="1535"/>
      <c r="I9" s="1535"/>
      <c r="J9" s="1260" t="s">
        <v>74</v>
      </c>
    </row>
    <row r="10" spans="2:10" s="589" customFormat="1" ht="16.5" x14ac:dyDescent="0.25">
      <c r="B10" s="1304" t="s">
        <v>73</v>
      </c>
      <c r="C10" s="586" t="s">
        <v>38</v>
      </c>
      <c r="D10" s="103" t="s">
        <v>98</v>
      </c>
      <c r="E10" s="104" t="s">
        <v>168</v>
      </c>
      <c r="F10" s="104" t="s">
        <v>169</v>
      </c>
      <c r="G10" s="103" t="s">
        <v>34</v>
      </c>
      <c r="H10" s="1259" t="s">
        <v>835</v>
      </c>
      <c r="I10" s="821" t="s">
        <v>74</v>
      </c>
      <c r="J10" s="788" t="s">
        <v>40</v>
      </c>
    </row>
    <row r="11" spans="2:10" s="589" customFormat="1" ht="22.5" customHeight="1" x14ac:dyDescent="0.25">
      <c r="B11" s="579" t="s">
        <v>550</v>
      </c>
      <c r="C11" s="575"/>
      <c r="D11" s="152"/>
      <c r="E11" s="151"/>
      <c r="F11" s="151"/>
      <c r="G11" s="152"/>
      <c r="H11" s="151"/>
      <c r="I11" s="151"/>
      <c r="J11" s="574"/>
    </row>
    <row r="12" spans="2:10" s="625" customFormat="1" ht="22.5" customHeight="1" x14ac:dyDescent="0.25">
      <c r="B12" s="582">
        <v>12201</v>
      </c>
      <c r="C12" s="582" t="s">
        <v>551</v>
      </c>
      <c r="D12" s="644">
        <v>2375858</v>
      </c>
      <c r="E12" s="177">
        <v>465028</v>
      </c>
      <c r="F12" s="177">
        <v>0</v>
      </c>
      <c r="G12" s="177">
        <v>2840886</v>
      </c>
      <c r="H12" s="177">
        <v>0</v>
      </c>
      <c r="I12" s="177">
        <v>2840886</v>
      </c>
      <c r="J12" s="578"/>
    </row>
    <row r="13" spans="2:10" s="625" customFormat="1" ht="22.5" customHeight="1" x14ac:dyDescent="0.25">
      <c r="B13" s="582">
        <v>13201</v>
      </c>
      <c r="C13" s="582" t="s">
        <v>512</v>
      </c>
      <c r="D13" s="644">
        <v>32564</v>
      </c>
      <c r="E13" s="177">
        <v>6374</v>
      </c>
      <c r="F13" s="177">
        <v>0</v>
      </c>
      <c r="G13" s="177">
        <v>38938</v>
      </c>
      <c r="H13" s="177">
        <v>0</v>
      </c>
      <c r="I13" s="177">
        <v>38938</v>
      </c>
      <c r="J13" s="578"/>
    </row>
    <row r="14" spans="2:10" s="625" customFormat="1" ht="22.5" customHeight="1" x14ac:dyDescent="0.25">
      <c r="B14" s="582">
        <v>13202</v>
      </c>
      <c r="C14" s="582" t="s">
        <v>513</v>
      </c>
      <c r="D14" s="644">
        <v>260511</v>
      </c>
      <c r="E14" s="177">
        <v>51277</v>
      </c>
      <c r="F14" s="177">
        <v>0</v>
      </c>
      <c r="G14" s="177">
        <v>311788</v>
      </c>
      <c r="H14" s="177">
        <v>0</v>
      </c>
      <c r="I14" s="177">
        <v>311788</v>
      </c>
      <c r="J14" s="578"/>
    </row>
    <row r="15" spans="2:10" s="625" customFormat="1" ht="22.5" customHeight="1" x14ac:dyDescent="0.25">
      <c r="B15" s="582">
        <v>14103</v>
      </c>
      <c r="C15" s="582" t="s">
        <v>514</v>
      </c>
      <c r="D15" s="644">
        <v>462330</v>
      </c>
      <c r="E15" s="177">
        <v>83328</v>
      </c>
      <c r="F15" s="177">
        <v>0</v>
      </c>
      <c r="G15" s="177">
        <v>545658</v>
      </c>
      <c r="H15" s="177">
        <v>0</v>
      </c>
      <c r="I15" s="177">
        <v>545658</v>
      </c>
      <c r="J15" s="578"/>
    </row>
    <row r="16" spans="2:10" s="589" customFormat="1" ht="22.5" customHeight="1" x14ac:dyDescent="0.25">
      <c r="B16" s="581"/>
      <c r="C16" s="577" t="s">
        <v>76</v>
      </c>
      <c r="D16" s="218">
        <v>3131263</v>
      </c>
      <c r="E16" s="218">
        <v>606007</v>
      </c>
      <c r="F16" s="218">
        <v>0</v>
      </c>
      <c r="G16" s="218">
        <v>3737270</v>
      </c>
      <c r="H16" s="218">
        <v>0</v>
      </c>
      <c r="I16" s="218">
        <v>3737270</v>
      </c>
      <c r="J16" s="778">
        <v>1</v>
      </c>
    </row>
    <row r="17" spans="2:10" s="589" customFormat="1" ht="27" customHeight="1" x14ac:dyDescent="0.25">
      <c r="B17" s="579" t="s">
        <v>400</v>
      </c>
      <c r="C17" s="584"/>
      <c r="D17" s="177"/>
      <c r="E17" s="177"/>
      <c r="F17" s="177"/>
      <c r="G17" s="177"/>
      <c r="H17" s="177"/>
      <c r="I17" s="177"/>
      <c r="J17" s="578"/>
    </row>
    <row r="18" spans="2:10" s="625" customFormat="1" ht="22.5" customHeight="1" x14ac:dyDescent="0.25">
      <c r="B18" s="582">
        <v>21101</v>
      </c>
      <c r="C18" s="584" t="s">
        <v>77</v>
      </c>
      <c r="D18" s="644">
        <v>57500</v>
      </c>
      <c r="E18" s="177">
        <v>60000</v>
      </c>
      <c r="F18" s="177">
        <v>0</v>
      </c>
      <c r="G18" s="177">
        <v>117500</v>
      </c>
      <c r="H18" s="151">
        <v>69716</v>
      </c>
      <c r="I18" s="177">
        <v>47784</v>
      </c>
      <c r="J18" s="578"/>
    </row>
    <row r="19" spans="2:10" s="589" customFormat="1" ht="22.5" customHeight="1" x14ac:dyDescent="0.25">
      <c r="B19" s="582">
        <v>21201</v>
      </c>
      <c r="C19" s="584" t="s">
        <v>315</v>
      </c>
      <c r="D19" s="644">
        <v>17250</v>
      </c>
      <c r="E19" s="177">
        <v>61268</v>
      </c>
      <c r="F19" s="177">
        <v>0</v>
      </c>
      <c r="G19" s="177">
        <v>78518</v>
      </c>
      <c r="H19" s="151">
        <v>4849</v>
      </c>
      <c r="I19" s="177">
        <v>73669</v>
      </c>
      <c r="J19" s="574"/>
    </row>
    <row r="20" spans="2:10" s="589" customFormat="1" ht="39" customHeight="1" x14ac:dyDescent="0.25">
      <c r="B20" s="582">
        <v>21401</v>
      </c>
      <c r="C20" s="584" t="s">
        <v>557</v>
      </c>
      <c r="D20" s="644">
        <v>9200</v>
      </c>
      <c r="E20" s="177">
        <v>20000</v>
      </c>
      <c r="F20" s="177">
        <v>0</v>
      </c>
      <c r="G20" s="177">
        <v>29200</v>
      </c>
      <c r="H20" s="151">
        <v>3167</v>
      </c>
      <c r="I20" s="177">
        <v>26033</v>
      </c>
      <c r="J20" s="574"/>
    </row>
    <row r="21" spans="2:10" s="589" customFormat="1" ht="22.5" customHeight="1" x14ac:dyDescent="0.25">
      <c r="B21" s="582">
        <v>21601</v>
      </c>
      <c r="C21" s="584" t="s">
        <v>316</v>
      </c>
      <c r="D21" s="644">
        <v>40250</v>
      </c>
      <c r="E21" s="177">
        <v>51050</v>
      </c>
      <c r="F21" s="177">
        <v>0</v>
      </c>
      <c r="G21" s="177">
        <v>91300</v>
      </c>
      <c r="H21" s="151">
        <v>19409</v>
      </c>
      <c r="I21" s="177">
        <v>71891</v>
      </c>
      <c r="J21" s="574"/>
    </row>
    <row r="22" spans="2:10" s="589" customFormat="1" ht="39" customHeight="1" x14ac:dyDescent="0.25">
      <c r="B22" s="582">
        <v>22104</v>
      </c>
      <c r="C22" s="584" t="s">
        <v>515</v>
      </c>
      <c r="D22" s="644">
        <v>80500</v>
      </c>
      <c r="E22" s="177">
        <v>0</v>
      </c>
      <c r="F22" s="177">
        <v>0</v>
      </c>
      <c r="G22" s="177">
        <v>80500</v>
      </c>
      <c r="H22" s="1068">
        <v>23302</v>
      </c>
      <c r="I22" s="177">
        <v>57198</v>
      </c>
      <c r="J22" s="574"/>
    </row>
    <row r="23" spans="2:10" s="589" customFormat="1" ht="22.5" customHeight="1" x14ac:dyDescent="0.25">
      <c r="B23" s="582">
        <v>22301</v>
      </c>
      <c r="C23" s="584" t="s">
        <v>157</v>
      </c>
      <c r="D23" s="644">
        <v>5750</v>
      </c>
      <c r="E23" s="177">
        <v>29250</v>
      </c>
      <c r="F23" s="177">
        <v>0</v>
      </c>
      <c r="G23" s="177">
        <v>35000</v>
      </c>
      <c r="H23" s="151">
        <v>2136</v>
      </c>
      <c r="I23" s="177">
        <v>32864</v>
      </c>
      <c r="J23" s="574"/>
    </row>
    <row r="24" spans="2:10" s="589" customFormat="1" ht="22.5" customHeight="1" x14ac:dyDescent="0.25">
      <c r="B24" s="582">
        <v>23501</v>
      </c>
      <c r="C24" s="584" t="s">
        <v>562</v>
      </c>
      <c r="D24" s="644">
        <v>15000</v>
      </c>
      <c r="E24" s="177">
        <v>40000</v>
      </c>
      <c r="F24" s="177">
        <v>0</v>
      </c>
      <c r="G24" s="177">
        <v>55000</v>
      </c>
      <c r="H24" s="151">
        <v>0</v>
      </c>
      <c r="I24" s="177">
        <v>55000</v>
      </c>
      <c r="J24" s="574"/>
    </row>
    <row r="25" spans="2:10" s="625" customFormat="1" ht="22.5" customHeight="1" x14ac:dyDescent="0.25">
      <c r="B25" s="582">
        <v>24601</v>
      </c>
      <c r="C25" s="584" t="s">
        <v>317</v>
      </c>
      <c r="D25" s="644">
        <v>9200</v>
      </c>
      <c r="E25" s="177">
        <v>39800</v>
      </c>
      <c r="F25" s="177">
        <v>0</v>
      </c>
      <c r="G25" s="177">
        <v>49000</v>
      </c>
      <c r="H25" s="151">
        <v>244</v>
      </c>
      <c r="I25" s="177">
        <v>48756</v>
      </c>
      <c r="J25" s="578"/>
    </row>
    <row r="26" spans="2:10" s="589" customFormat="1" ht="22.5" customHeight="1" x14ac:dyDescent="0.25">
      <c r="B26" s="582">
        <v>24801</v>
      </c>
      <c r="C26" s="584" t="s">
        <v>80</v>
      </c>
      <c r="D26" s="644">
        <v>23000</v>
      </c>
      <c r="E26" s="177">
        <v>22900</v>
      </c>
      <c r="F26" s="177">
        <v>0</v>
      </c>
      <c r="G26" s="177">
        <v>45900</v>
      </c>
      <c r="H26" s="151">
        <v>3326</v>
      </c>
      <c r="I26" s="177">
        <v>42574</v>
      </c>
      <c r="J26" s="574"/>
    </row>
    <row r="27" spans="2:10" s="589" customFormat="1" ht="22.5" customHeight="1" x14ac:dyDescent="0.25">
      <c r="B27" s="582">
        <v>25301</v>
      </c>
      <c r="C27" s="584" t="s">
        <v>564</v>
      </c>
      <c r="D27" s="644">
        <v>20000</v>
      </c>
      <c r="E27" s="177">
        <v>0</v>
      </c>
      <c r="F27" s="177">
        <v>20000</v>
      </c>
      <c r="G27" s="177">
        <v>0</v>
      </c>
      <c r="H27" s="151">
        <v>0</v>
      </c>
      <c r="I27" s="177">
        <v>0</v>
      </c>
      <c r="J27" s="574"/>
    </row>
    <row r="28" spans="2:10" s="589" customFormat="1" ht="22.5" customHeight="1" x14ac:dyDescent="0.25">
      <c r="B28" s="582">
        <v>25901</v>
      </c>
      <c r="C28" s="584" t="s">
        <v>558</v>
      </c>
      <c r="D28" s="644">
        <v>0</v>
      </c>
      <c r="E28" s="177">
        <v>25000</v>
      </c>
      <c r="F28" s="177">
        <v>0</v>
      </c>
      <c r="G28" s="177">
        <v>25000</v>
      </c>
      <c r="H28" s="151">
        <v>2411</v>
      </c>
      <c r="I28" s="177">
        <v>22589</v>
      </c>
      <c r="J28" s="574"/>
    </row>
    <row r="29" spans="2:10" s="589" customFormat="1" ht="69.75" customHeight="1" x14ac:dyDescent="0.25">
      <c r="B29" s="582">
        <v>26103</v>
      </c>
      <c r="C29" s="584" t="s">
        <v>538</v>
      </c>
      <c r="D29" s="644">
        <v>207000</v>
      </c>
      <c r="E29" s="177">
        <v>243000</v>
      </c>
      <c r="F29" s="177">
        <v>0</v>
      </c>
      <c r="G29" s="177">
        <v>450000</v>
      </c>
      <c r="H29" s="151">
        <v>130659</v>
      </c>
      <c r="I29" s="177">
        <v>319341</v>
      </c>
      <c r="J29" s="574"/>
    </row>
    <row r="30" spans="2:10" s="589" customFormat="1" ht="22.5" customHeight="1" x14ac:dyDescent="0.25">
      <c r="B30" s="582">
        <v>27101</v>
      </c>
      <c r="C30" s="584" t="s">
        <v>556</v>
      </c>
      <c r="D30" s="644">
        <v>46000</v>
      </c>
      <c r="E30" s="177">
        <v>4000</v>
      </c>
      <c r="F30" s="177">
        <v>0</v>
      </c>
      <c r="G30" s="177">
        <v>50000</v>
      </c>
      <c r="H30" s="151">
        <v>3132</v>
      </c>
      <c r="I30" s="177">
        <v>46868</v>
      </c>
      <c r="J30" s="574"/>
    </row>
    <row r="31" spans="2:10" s="589" customFormat="1" ht="22.5" customHeight="1" x14ac:dyDescent="0.25">
      <c r="B31" s="582">
        <v>27201</v>
      </c>
      <c r="C31" s="584" t="s">
        <v>832</v>
      </c>
      <c r="D31" s="644">
        <v>0</v>
      </c>
      <c r="E31" s="177">
        <v>25000</v>
      </c>
      <c r="F31" s="177">
        <v>0</v>
      </c>
      <c r="G31" s="177">
        <v>25000</v>
      </c>
      <c r="H31" s="151">
        <v>0</v>
      </c>
      <c r="I31" s="177">
        <v>25000</v>
      </c>
      <c r="J31" s="574"/>
    </row>
    <row r="32" spans="2:10" s="589" customFormat="1" ht="22.5" customHeight="1" x14ac:dyDescent="0.25">
      <c r="B32" s="582">
        <v>29101</v>
      </c>
      <c r="C32" s="584" t="s">
        <v>159</v>
      </c>
      <c r="D32" s="644">
        <v>5750</v>
      </c>
      <c r="E32" s="177">
        <v>20000</v>
      </c>
      <c r="F32" s="177">
        <v>0</v>
      </c>
      <c r="G32" s="177">
        <v>25750</v>
      </c>
      <c r="H32" s="151">
        <v>0</v>
      </c>
      <c r="I32" s="177">
        <v>25750</v>
      </c>
      <c r="J32" s="574"/>
    </row>
    <row r="33" spans="2:10" s="589" customFormat="1" ht="22.5" customHeight="1" x14ac:dyDescent="0.25">
      <c r="B33" s="582">
        <v>29201</v>
      </c>
      <c r="C33" s="584" t="s">
        <v>505</v>
      </c>
      <c r="D33" s="644">
        <v>5750</v>
      </c>
      <c r="E33" s="177">
        <v>20000</v>
      </c>
      <c r="F33" s="177">
        <v>0</v>
      </c>
      <c r="G33" s="177">
        <v>25750</v>
      </c>
      <c r="H33" s="151">
        <v>135</v>
      </c>
      <c r="I33" s="177">
        <v>25615</v>
      </c>
      <c r="J33" s="574"/>
    </row>
    <row r="34" spans="2:10" s="589" customFormat="1" ht="54" customHeight="1" x14ac:dyDescent="0.25">
      <c r="B34" s="582">
        <v>29301</v>
      </c>
      <c r="C34" s="584" t="s">
        <v>531</v>
      </c>
      <c r="D34" s="644">
        <v>30000</v>
      </c>
      <c r="E34" s="177">
        <v>0</v>
      </c>
      <c r="F34" s="177">
        <v>0</v>
      </c>
      <c r="G34" s="177">
        <v>30000</v>
      </c>
      <c r="H34" s="151">
        <v>299</v>
      </c>
      <c r="I34" s="177">
        <v>29701</v>
      </c>
      <c r="J34" s="574"/>
    </row>
    <row r="35" spans="2:10" s="589" customFormat="1" ht="28.5" customHeight="1" x14ac:dyDescent="0.25">
      <c r="B35" s="582">
        <v>29401</v>
      </c>
      <c r="C35" s="584" t="s">
        <v>247</v>
      </c>
      <c r="D35" s="644">
        <v>30000</v>
      </c>
      <c r="E35" s="177">
        <v>0</v>
      </c>
      <c r="F35" s="177">
        <v>0</v>
      </c>
      <c r="G35" s="177">
        <v>30000</v>
      </c>
      <c r="H35" s="151">
        <v>20899</v>
      </c>
      <c r="I35" s="177">
        <v>9101</v>
      </c>
      <c r="J35" s="574"/>
    </row>
    <row r="36" spans="2:10" s="589" customFormat="1" ht="22.5" customHeight="1" x14ac:dyDescent="0.25">
      <c r="B36" s="581"/>
      <c r="C36" s="577" t="s">
        <v>82</v>
      </c>
      <c r="D36" s="218">
        <v>602150</v>
      </c>
      <c r="E36" s="218">
        <v>661268</v>
      </c>
      <c r="F36" s="218">
        <v>20000</v>
      </c>
      <c r="G36" s="218">
        <v>1243418</v>
      </c>
      <c r="H36" s="218">
        <v>283684</v>
      </c>
      <c r="I36" s="218">
        <v>959734</v>
      </c>
      <c r="J36" s="778">
        <v>0.77185146105332236</v>
      </c>
    </row>
    <row r="37" spans="2:10" s="589" customFormat="1" ht="22.5" customHeight="1" x14ac:dyDescent="0.25">
      <c r="B37" s="579" t="s">
        <v>401</v>
      </c>
      <c r="C37" s="575"/>
      <c r="D37" s="152"/>
      <c r="E37" s="151"/>
      <c r="F37" s="151"/>
      <c r="G37" s="152"/>
      <c r="H37" s="151"/>
      <c r="I37" s="151"/>
      <c r="J37" s="574"/>
    </row>
    <row r="38" spans="2:10" s="589" customFormat="1" ht="39" customHeight="1" x14ac:dyDescent="0.25">
      <c r="B38" s="582">
        <v>31101</v>
      </c>
      <c r="C38" s="584" t="s">
        <v>506</v>
      </c>
      <c r="D38" s="644">
        <v>63250</v>
      </c>
      <c r="E38" s="177">
        <v>0</v>
      </c>
      <c r="F38" s="177">
        <v>30000</v>
      </c>
      <c r="G38" s="177">
        <v>33250</v>
      </c>
      <c r="H38" s="151">
        <v>0</v>
      </c>
      <c r="I38" s="177">
        <v>33250</v>
      </c>
      <c r="J38" s="574"/>
    </row>
    <row r="39" spans="2:10" s="589" customFormat="1" ht="22.5" customHeight="1" x14ac:dyDescent="0.25">
      <c r="B39" s="582">
        <v>31301</v>
      </c>
      <c r="C39" s="584" t="s">
        <v>318</v>
      </c>
      <c r="D39" s="644">
        <v>32200</v>
      </c>
      <c r="E39" s="177">
        <v>0</v>
      </c>
      <c r="F39" s="177">
        <v>0</v>
      </c>
      <c r="G39" s="177">
        <v>32200</v>
      </c>
      <c r="H39" s="151">
        <v>8528</v>
      </c>
      <c r="I39" s="177">
        <v>23672</v>
      </c>
      <c r="J39" s="574"/>
    </row>
    <row r="40" spans="2:10" s="589" customFormat="1" ht="22.5" customHeight="1" x14ac:dyDescent="0.25">
      <c r="B40" s="582">
        <v>31602</v>
      </c>
      <c r="C40" s="584" t="s">
        <v>319</v>
      </c>
      <c r="D40" s="644">
        <v>43200</v>
      </c>
      <c r="E40" s="177">
        <v>0</v>
      </c>
      <c r="F40" s="177">
        <v>0</v>
      </c>
      <c r="G40" s="177">
        <v>43200</v>
      </c>
      <c r="H40" s="151">
        <v>14746</v>
      </c>
      <c r="I40" s="177">
        <v>28454</v>
      </c>
      <c r="J40" s="574"/>
    </row>
    <row r="41" spans="2:10" s="589" customFormat="1" ht="22.5" customHeight="1" x14ac:dyDescent="0.25">
      <c r="B41" s="582">
        <v>31801</v>
      </c>
      <c r="C41" s="584" t="s">
        <v>387</v>
      </c>
      <c r="D41" s="644">
        <v>2300</v>
      </c>
      <c r="E41" s="177">
        <v>0</v>
      </c>
      <c r="F41" s="177">
        <v>0</v>
      </c>
      <c r="G41" s="177">
        <v>2300</v>
      </c>
      <c r="H41" s="151">
        <v>0</v>
      </c>
      <c r="I41" s="177">
        <v>2300</v>
      </c>
      <c r="J41" s="574"/>
    </row>
    <row r="42" spans="2:10" s="589" customFormat="1" ht="22.5" customHeight="1" x14ac:dyDescent="0.25">
      <c r="B42" s="582">
        <v>32201</v>
      </c>
      <c r="C42" s="584" t="s">
        <v>85</v>
      </c>
      <c r="D42" s="644">
        <v>379500</v>
      </c>
      <c r="E42" s="177">
        <v>0</v>
      </c>
      <c r="F42" s="177">
        <v>0</v>
      </c>
      <c r="G42" s="177">
        <v>379500</v>
      </c>
      <c r="H42" s="151">
        <v>372600</v>
      </c>
      <c r="I42" s="177">
        <v>6900</v>
      </c>
      <c r="J42" s="574"/>
    </row>
    <row r="43" spans="2:10" s="589" customFormat="1" ht="22.5" customHeight="1" x14ac:dyDescent="0.25">
      <c r="B43" s="582">
        <v>32302</v>
      </c>
      <c r="C43" s="584" t="s">
        <v>555</v>
      </c>
      <c r="D43" s="644">
        <v>23000</v>
      </c>
      <c r="E43" s="177">
        <v>0</v>
      </c>
      <c r="F43" s="177">
        <v>0</v>
      </c>
      <c r="G43" s="177">
        <v>23000</v>
      </c>
      <c r="H43" s="151">
        <v>10382</v>
      </c>
      <c r="I43" s="177">
        <v>12618</v>
      </c>
      <c r="J43" s="574"/>
    </row>
    <row r="44" spans="2:10" s="589" customFormat="1" ht="22.5" customHeight="1" x14ac:dyDescent="0.25">
      <c r="B44" s="582">
        <v>32303</v>
      </c>
      <c r="C44" s="584" t="s">
        <v>320</v>
      </c>
      <c r="D44" s="644">
        <v>51750</v>
      </c>
      <c r="E44" s="177">
        <v>0</v>
      </c>
      <c r="F44" s="177">
        <v>0</v>
      </c>
      <c r="G44" s="177">
        <v>51750</v>
      </c>
      <c r="H44" s="151">
        <v>41990</v>
      </c>
      <c r="I44" s="177">
        <v>9760</v>
      </c>
      <c r="J44" s="574"/>
    </row>
    <row r="45" spans="2:10" s="589" customFormat="1" ht="48.75" customHeight="1" x14ac:dyDescent="0.25">
      <c r="B45" s="582">
        <v>32505</v>
      </c>
      <c r="C45" s="584" t="s">
        <v>833</v>
      </c>
      <c r="D45" s="644">
        <v>0</v>
      </c>
      <c r="E45" s="177">
        <v>200000</v>
      </c>
      <c r="F45" s="177">
        <v>20000</v>
      </c>
      <c r="G45" s="177">
        <v>180000</v>
      </c>
      <c r="H45" s="151">
        <v>0</v>
      </c>
      <c r="I45" s="177">
        <v>180000</v>
      </c>
      <c r="J45" s="574"/>
    </row>
    <row r="46" spans="2:10" s="589" customFormat="1" ht="22.5" customHeight="1" x14ac:dyDescent="0.25">
      <c r="B46" s="582">
        <v>33301</v>
      </c>
      <c r="C46" s="584" t="s">
        <v>388</v>
      </c>
      <c r="D46" s="644">
        <v>0</v>
      </c>
      <c r="E46" s="177">
        <v>400400</v>
      </c>
      <c r="F46" s="177">
        <v>0</v>
      </c>
      <c r="G46" s="177">
        <v>400400</v>
      </c>
      <c r="H46" s="151">
        <v>0</v>
      </c>
      <c r="I46" s="177">
        <v>400400</v>
      </c>
      <c r="J46" s="574"/>
    </row>
    <row r="47" spans="2:10" s="589" customFormat="1" ht="22.5" customHeight="1" x14ac:dyDescent="0.25">
      <c r="B47" s="582">
        <v>33602</v>
      </c>
      <c r="C47" s="584" t="s">
        <v>554</v>
      </c>
      <c r="D47" s="644">
        <v>9200</v>
      </c>
      <c r="E47" s="177">
        <v>12100</v>
      </c>
      <c r="F47" s="177">
        <v>0</v>
      </c>
      <c r="G47" s="177">
        <v>21300</v>
      </c>
      <c r="H47" s="151">
        <v>0</v>
      </c>
      <c r="I47" s="177">
        <v>21300</v>
      </c>
      <c r="J47" s="574"/>
    </row>
    <row r="48" spans="2:10" s="589" customFormat="1" ht="69.75" customHeight="1" x14ac:dyDescent="0.25">
      <c r="B48" s="582">
        <v>33604</v>
      </c>
      <c r="C48" s="584" t="s">
        <v>540</v>
      </c>
      <c r="D48" s="644">
        <v>115000</v>
      </c>
      <c r="E48" s="177">
        <v>60000</v>
      </c>
      <c r="F48" s="177">
        <v>0</v>
      </c>
      <c r="G48" s="177">
        <v>175000</v>
      </c>
      <c r="H48" s="151">
        <v>39876</v>
      </c>
      <c r="I48" s="177">
        <v>135124</v>
      </c>
      <c r="J48" s="574"/>
    </row>
    <row r="49" spans="2:10" s="589" customFormat="1" ht="36.75" customHeight="1" x14ac:dyDescent="0.25">
      <c r="B49" s="582">
        <v>33903</v>
      </c>
      <c r="C49" s="584" t="s">
        <v>507</v>
      </c>
      <c r="D49" s="644">
        <v>0</v>
      </c>
      <c r="E49" s="177">
        <v>350000</v>
      </c>
      <c r="F49" s="177">
        <v>0</v>
      </c>
      <c r="G49" s="177">
        <v>350000</v>
      </c>
      <c r="H49" s="151">
        <v>139200</v>
      </c>
      <c r="I49" s="177">
        <v>210800</v>
      </c>
      <c r="J49" s="574"/>
    </row>
    <row r="50" spans="2:10" s="589" customFormat="1" ht="22.5" customHeight="1" x14ac:dyDescent="0.25">
      <c r="B50" s="582">
        <v>34101</v>
      </c>
      <c r="C50" s="584" t="s">
        <v>508</v>
      </c>
      <c r="D50" s="644">
        <v>30000</v>
      </c>
      <c r="E50" s="177">
        <v>119000</v>
      </c>
      <c r="F50" s="177">
        <v>0</v>
      </c>
      <c r="G50" s="177">
        <v>149000</v>
      </c>
      <c r="H50" s="151">
        <v>103641</v>
      </c>
      <c r="I50" s="177">
        <v>45359</v>
      </c>
      <c r="J50" s="574"/>
    </row>
    <row r="51" spans="2:10" s="589" customFormat="1" ht="22.5" customHeight="1" x14ac:dyDescent="0.25">
      <c r="B51" s="582">
        <v>34501</v>
      </c>
      <c r="C51" s="584" t="s">
        <v>88</v>
      </c>
      <c r="D51" s="644">
        <v>120750</v>
      </c>
      <c r="E51" s="177">
        <v>0</v>
      </c>
      <c r="F51" s="177">
        <v>0</v>
      </c>
      <c r="G51" s="177">
        <v>120750</v>
      </c>
      <c r="H51" s="151">
        <v>35984</v>
      </c>
      <c r="I51" s="177">
        <v>84766</v>
      </c>
      <c r="J51" s="574"/>
    </row>
    <row r="52" spans="2:10" s="589" customFormat="1" ht="22.5" customHeight="1" x14ac:dyDescent="0.25">
      <c r="B52" s="582">
        <v>34701</v>
      </c>
      <c r="C52" s="584" t="s">
        <v>389</v>
      </c>
      <c r="D52" s="644">
        <v>30000</v>
      </c>
      <c r="E52" s="177">
        <v>55000</v>
      </c>
      <c r="F52" s="177">
        <v>0</v>
      </c>
      <c r="G52" s="177">
        <v>85000</v>
      </c>
      <c r="H52" s="151">
        <v>26888</v>
      </c>
      <c r="I52" s="177">
        <v>58112</v>
      </c>
      <c r="J52" s="574"/>
    </row>
    <row r="53" spans="2:10" s="589" customFormat="1" ht="39" customHeight="1" x14ac:dyDescent="0.25">
      <c r="B53" s="582">
        <v>35101</v>
      </c>
      <c r="C53" s="584" t="s">
        <v>553</v>
      </c>
      <c r="D53" s="644">
        <v>30000</v>
      </c>
      <c r="E53" s="177">
        <v>15000</v>
      </c>
      <c r="F53" s="177">
        <v>0</v>
      </c>
      <c r="G53" s="177">
        <v>45000</v>
      </c>
      <c r="H53" s="151">
        <v>20405</v>
      </c>
      <c r="I53" s="177">
        <v>24595</v>
      </c>
      <c r="J53" s="574"/>
    </row>
    <row r="54" spans="2:10" s="589" customFormat="1" ht="60" customHeight="1" x14ac:dyDescent="0.25">
      <c r="B54" s="582">
        <v>35201</v>
      </c>
      <c r="C54" s="584" t="s">
        <v>541</v>
      </c>
      <c r="D54" s="644">
        <v>16100</v>
      </c>
      <c r="E54" s="177">
        <v>15000</v>
      </c>
      <c r="F54" s="177">
        <v>5100</v>
      </c>
      <c r="G54" s="177">
        <v>26000</v>
      </c>
      <c r="H54" s="151">
        <v>12822</v>
      </c>
      <c r="I54" s="177">
        <v>13178</v>
      </c>
      <c r="J54" s="574"/>
    </row>
    <row r="55" spans="2:10" s="589" customFormat="1" ht="39" customHeight="1" x14ac:dyDescent="0.25">
      <c r="B55" s="582">
        <v>35501</v>
      </c>
      <c r="C55" s="584" t="s">
        <v>509</v>
      </c>
      <c r="D55" s="644">
        <v>46000</v>
      </c>
      <c r="E55" s="177">
        <v>89000</v>
      </c>
      <c r="F55" s="177">
        <v>0</v>
      </c>
      <c r="G55" s="177">
        <v>135000</v>
      </c>
      <c r="H55" s="151">
        <v>10590</v>
      </c>
      <c r="I55" s="177">
        <v>124410</v>
      </c>
      <c r="J55" s="574"/>
    </row>
    <row r="56" spans="2:10" s="589" customFormat="1" ht="22.5" customHeight="1" x14ac:dyDescent="0.25">
      <c r="B56" s="582">
        <v>35801</v>
      </c>
      <c r="C56" s="584" t="s">
        <v>552</v>
      </c>
      <c r="D56" s="644">
        <v>152074</v>
      </c>
      <c r="E56" s="177">
        <v>41000</v>
      </c>
      <c r="F56" s="177">
        <v>0</v>
      </c>
      <c r="G56" s="177">
        <v>193074</v>
      </c>
      <c r="H56" s="151">
        <v>107366</v>
      </c>
      <c r="I56" s="177">
        <v>85708</v>
      </c>
      <c r="J56" s="574"/>
    </row>
    <row r="57" spans="2:10" s="589" customFormat="1" ht="22.5" customHeight="1" x14ac:dyDescent="0.25">
      <c r="B57" s="582">
        <v>35901</v>
      </c>
      <c r="C57" s="584" t="s">
        <v>321</v>
      </c>
      <c r="D57" s="644">
        <v>24000</v>
      </c>
      <c r="E57" s="177">
        <v>0</v>
      </c>
      <c r="F57" s="177">
        <v>0</v>
      </c>
      <c r="G57" s="177">
        <v>24000</v>
      </c>
      <c r="H57" s="151">
        <v>6902</v>
      </c>
      <c r="I57" s="177">
        <v>17098</v>
      </c>
      <c r="J57" s="574"/>
    </row>
    <row r="58" spans="2:10" s="589" customFormat="1" ht="39" customHeight="1" x14ac:dyDescent="0.25">
      <c r="B58" s="582">
        <v>36201</v>
      </c>
      <c r="C58" s="584" t="s">
        <v>390</v>
      </c>
      <c r="D58" s="644">
        <v>445814</v>
      </c>
      <c r="E58" s="177">
        <v>0</v>
      </c>
      <c r="F58" s="177">
        <v>371224</v>
      </c>
      <c r="G58" s="177">
        <v>74590</v>
      </c>
      <c r="H58" s="151">
        <v>0</v>
      </c>
      <c r="I58" s="177">
        <v>74590</v>
      </c>
      <c r="J58" s="574"/>
    </row>
    <row r="59" spans="2:10" s="589" customFormat="1" ht="22.5" customHeight="1" x14ac:dyDescent="0.25">
      <c r="B59" s="582">
        <v>37501</v>
      </c>
      <c r="C59" s="584" t="s">
        <v>322</v>
      </c>
      <c r="D59" s="644">
        <v>156031</v>
      </c>
      <c r="E59" s="177">
        <v>113969</v>
      </c>
      <c r="F59" s="177">
        <v>0</v>
      </c>
      <c r="G59" s="177">
        <v>270000</v>
      </c>
      <c r="H59" s="151">
        <v>73126</v>
      </c>
      <c r="I59" s="177">
        <v>196874</v>
      </c>
      <c r="J59" s="574"/>
    </row>
    <row r="60" spans="2:10" s="589" customFormat="1" ht="22.5" customHeight="1" x14ac:dyDescent="0.25">
      <c r="B60" s="582">
        <v>38201</v>
      </c>
      <c r="C60" s="584" t="s">
        <v>243</v>
      </c>
      <c r="D60" s="644">
        <v>0</v>
      </c>
      <c r="E60" s="177">
        <v>10000</v>
      </c>
      <c r="F60" s="177">
        <v>0</v>
      </c>
      <c r="G60" s="177">
        <v>10000</v>
      </c>
      <c r="H60" s="151">
        <v>0</v>
      </c>
      <c r="I60" s="177">
        <v>10000</v>
      </c>
      <c r="J60" s="574"/>
    </row>
    <row r="61" spans="2:10" s="589" customFormat="1" ht="22.5" customHeight="1" x14ac:dyDescent="0.25">
      <c r="B61" s="582">
        <v>39101</v>
      </c>
      <c r="C61" s="584" t="s">
        <v>563</v>
      </c>
      <c r="D61" s="644">
        <v>10000</v>
      </c>
      <c r="E61" s="177">
        <v>0</v>
      </c>
      <c r="F61" s="177">
        <v>10000</v>
      </c>
      <c r="G61" s="177">
        <v>0</v>
      </c>
      <c r="H61" s="151">
        <v>0</v>
      </c>
      <c r="I61" s="177">
        <v>0</v>
      </c>
      <c r="J61" s="574"/>
    </row>
    <row r="62" spans="2:10" s="589" customFormat="1" ht="22.5" customHeight="1" x14ac:dyDescent="0.25">
      <c r="B62" s="582">
        <v>39207</v>
      </c>
      <c r="C62" s="584" t="s">
        <v>323</v>
      </c>
      <c r="D62" s="644">
        <v>0</v>
      </c>
      <c r="E62" s="177">
        <v>35000</v>
      </c>
      <c r="F62" s="177">
        <v>0</v>
      </c>
      <c r="G62" s="177">
        <v>35000</v>
      </c>
      <c r="H62" s="151">
        <v>6678</v>
      </c>
      <c r="I62" s="177">
        <v>28322</v>
      </c>
      <c r="J62" s="574"/>
    </row>
    <row r="63" spans="2:10" s="589" customFormat="1" ht="22.5" customHeight="1" x14ac:dyDescent="0.25">
      <c r="B63" s="582">
        <v>39801</v>
      </c>
      <c r="C63" s="584" t="s">
        <v>510</v>
      </c>
      <c r="D63" s="644">
        <v>80068</v>
      </c>
      <c r="E63" s="177">
        <v>15680</v>
      </c>
      <c r="F63" s="177">
        <v>0</v>
      </c>
      <c r="G63" s="177">
        <v>95748</v>
      </c>
      <c r="H63" s="151">
        <v>0</v>
      </c>
      <c r="I63" s="177">
        <v>95748</v>
      </c>
      <c r="J63" s="574"/>
    </row>
    <row r="64" spans="2:10" s="589" customFormat="1" ht="22.5" customHeight="1" x14ac:dyDescent="0.25">
      <c r="B64" s="581"/>
      <c r="C64" s="577" t="s">
        <v>91</v>
      </c>
      <c r="D64" s="218">
        <v>1860237</v>
      </c>
      <c r="E64" s="218">
        <v>1531149</v>
      </c>
      <c r="F64" s="218">
        <v>436324</v>
      </c>
      <c r="G64" s="218">
        <v>2955062</v>
      </c>
      <c r="H64" s="218">
        <v>1031724</v>
      </c>
      <c r="I64" s="218">
        <v>1923338</v>
      </c>
      <c r="J64" s="778">
        <v>0.65086214773158735</v>
      </c>
    </row>
    <row r="65" spans="2:10" s="589" customFormat="1" ht="22.5" customHeight="1" x14ac:dyDescent="0.25">
      <c r="B65" s="782" t="s">
        <v>403</v>
      </c>
      <c r="C65" s="575"/>
      <c r="D65" s="152"/>
      <c r="E65" s="151"/>
      <c r="F65" s="151"/>
      <c r="G65" s="152"/>
      <c r="H65" s="151"/>
      <c r="I65" s="151"/>
      <c r="J65" s="574"/>
    </row>
    <row r="66" spans="2:10" s="625" customFormat="1" ht="22.5" customHeight="1" x14ac:dyDescent="0.25">
      <c r="B66" s="582">
        <v>51101</v>
      </c>
      <c r="C66" s="582" t="s">
        <v>93</v>
      </c>
      <c r="D66" s="644">
        <v>20000</v>
      </c>
      <c r="E66" s="177">
        <v>0</v>
      </c>
      <c r="F66" s="177">
        <v>0</v>
      </c>
      <c r="G66" s="151">
        <v>20000</v>
      </c>
      <c r="H66" s="177">
        <v>0</v>
      </c>
      <c r="I66" s="151">
        <v>20000</v>
      </c>
      <c r="J66" s="578"/>
    </row>
    <row r="67" spans="2:10" s="625" customFormat="1" ht="22.5" customHeight="1" x14ac:dyDescent="0.25">
      <c r="B67" s="582">
        <v>51501</v>
      </c>
      <c r="C67" s="582" t="s">
        <v>94</v>
      </c>
      <c r="D67" s="644">
        <v>30000</v>
      </c>
      <c r="E67" s="177">
        <v>0</v>
      </c>
      <c r="F67" s="177">
        <v>0</v>
      </c>
      <c r="G67" s="151">
        <v>30000</v>
      </c>
      <c r="H67" s="177">
        <v>0</v>
      </c>
      <c r="I67" s="151">
        <v>30000</v>
      </c>
      <c r="J67" s="578"/>
    </row>
    <row r="68" spans="2:10" s="625" customFormat="1" ht="22.5" customHeight="1" x14ac:dyDescent="0.25">
      <c r="B68" s="582">
        <v>51901</v>
      </c>
      <c r="C68" s="582" t="s">
        <v>291</v>
      </c>
      <c r="D68" s="644">
        <v>25000</v>
      </c>
      <c r="E68" s="177">
        <v>0</v>
      </c>
      <c r="F68" s="177">
        <v>0</v>
      </c>
      <c r="G68" s="151">
        <v>25000</v>
      </c>
      <c r="H68" s="177">
        <v>0</v>
      </c>
      <c r="I68" s="151">
        <v>25000</v>
      </c>
      <c r="J68" s="578"/>
    </row>
    <row r="69" spans="2:10" s="625" customFormat="1" ht="22.5" customHeight="1" x14ac:dyDescent="0.25">
      <c r="B69" s="582">
        <v>52101</v>
      </c>
      <c r="C69" s="582" t="s">
        <v>511</v>
      </c>
      <c r="D69" s="644">
        <v>10486</v>
      </c>
      <c r="E69" s="177">
        <v>0</v>
      </c>
      <c r="F69" s="177">
        <v>0</v>
      </c>
      <c r="G69" s="151">
        <v>10486</v>
      </c>
      <c r="H69" s="177">
        <v>0</v>
      </c>
      <c r="I69" s="151">
        <v>10486</v>
      </c>
      <c r="J69" s="578"/>
    </row>
    <row r="70" spans="2:10" s="625" customFormat="1" ht="22.5" customHeight="1" x14ac:dyDescent="0.25">
      <c r="B70" s="582">
        <v>52301</v>
      </c>
      <c r="C70" s="582" t="s">
        <v>543</v>
      </c>
      <c r="D70" s="644">
        <v>10000</v>
      </c>
      <c r="E70" s="177">
        <v>0</v>
      </c>
      <c r="F70" s="177">
        <v>0</v>
      </c>
      <c r="G70" s="151">
        <v>10000</v>
      </c>
      <c r="H70" s="177">
        <v>0</v>
      </c>
      <c r="I70" s="151">
        <v>10000</v>
      </c>
      <c r="J70" s="578"/>
    </row>
    <row r="71" spans="2:10" s="589" customFormat="1" ht="22.5" customHeight="1" x14ac:dyDescent="0.25">
      <c r="B71" s="581"/>
      <c r="C71" s="577" t="s">
        <v>95</v>
      </c>
      <c r="D71" s="218">
        <v>95486</v>
      </c>
      <c r="E71" s="218">
        <v>0</v>
      </c>
      <c r="F71" s="218">
        <v>0</v>
      </c>
      <c r="G71" s="218">
        <v>95486</v>
      </c>
      <c r="H71" s="218">
        <v>0</v>
      </c>
      <c r="I71" s="218">
        <v>95486</v>
      </c>
      <c r="J71" s="778">
        <v>1</v>
      </c>
    </row>
    <row r="72" spans="2:10" s="589" customFormat="1" ht="15.75" x14ac:dyDescent="0.25">
      <c r="B72" s="579" t="s">
        <v>402</v>
      </c>
      <c r="C72" s="583"/>
      <c r="D72" s="79"/>
      <c r="E72" s="79"/>
      <c r="F72" s="79"/>
      <c r="G72" s="79"/>
      <c r="H72" s="79"/>
      <c r="I72" s="79"/>
      <c r="J72" s="578"/>
    </row>
    <row r="73" spans="2:10" s="589" customFormat="1" ht="33.75" customHeight="1" x14ac:dyDescent="0.25">
      <c r="B73" s="578">
        <v>42101</v>
      </c>
      <c r="C73" s="582" t="s">
        <v>19</v>
      </c>
      <c r="D73" s="388">
        <v>34336537</v>
      </c>
      <c r="E73" s="177">
        <v>2643664</v>
      </c>
      <c r="F73" s="177">
        <v>0</v>
      </c>
      <c r="G73" s="177">
        <v>36980201</v>
      </c>
      <c r="H73" s="177">
        <v>36980201</v>
      </c>
      <c r="I73" s="177">
        <v>0</v>
      </c>
      <c r="J73" s="578"/>
    </row>
    <row r="74" spans="2:10" s="625" customFormat="1" ht="37.5" customHeight="1" x14ac:dyDescent="0.25">
      <c r="B74" s="580"/>
      <c r="C74" s="577" t="s">
        <v>394</v>
      </c>
      <c r="D74" s="217">
        <v>34336537</v>
      </c>
      <c r="E74" s="217">
        <v>2643664</v>
      </c>
      <c r="F74" s="217">
        <v>0</v>
      </c>
      <c r="G74" s="217">
        <v>36980201</v>
      </c>
      <c r="H74" s="217">
        <v>36980201</v>
      </c>
      <c r="I74" s="217">
        <v>0</v>
      </c>
      <c r="J74" s="778">
        <v>0</v>
      </c>
    </row>
    <row r="75" spans="2:10" s="589" customFormat="1" ht="22.5" customHeight="1" x14ac:dyDescent="0.25">
      <c r="B75" s="579" t="s">
        <v>402</v>
      </c>
      <c r="C75" s="575"/>
      <c r="D75" s="152"/>
      <c r="E75" s="151"/>
      <c r="F75" s="151"/>
      <c r="G75" s="152"/>
      <c r="H75" s="151"/>
      <c r="I75" s="151"/>
      <c r="J75" s="574"/>
    </row>
    <row r="76" spans="2:10" s="625" customFormat="1" ht="31.5" customHeight="1" x14ac:dyDescent="0.25">
      <c r="B76" s="578">
        <v>42103</v>
      </c>
      <c r="C76" s="582" t="s">
        <v>21</v>
      </c>
      <c r="D76" s="644">
        <v>823070</v>
      </c>
      <c r="E76" s="177">
        <v>68702</v>
      </c>
      <c r="F76" s="177">
        <v>0</v>
      </c>
      <c r="G76" s="151">
        <v>891772</v>
      </c>
      <c r="H76" s="177">
        <v>891772</v>
      </c>
      <c r="I76" s="177">
        <v>0</v>
      </c>
      <c r="J76" s="578"/>
    </row>
    <row r="77" spans="2:10" s="625" customFormat="1" ht="30.75" customHeight="1" x14ac:dyDescent="0.25">
      <c r="B77" s="580"/>
      <c r="C77" s="577" t="s">
        <v>395</v>
      </c>
      <c r="D77" s="217">
        <v>823070</v>
      </c>
      <c r="E77" s="217">
        <v>68702</v>
      </c>
      <c r="F77" s="217">
        <v>0</v>
      </c>
      <c r="G77" s="217">
        <v>891772</v>
      </c>
      <c r="H77" s="217">
        <v>891772</v>
      </c>
      <c r="I77" s="217">
        <v>0</v>
      </c>
      <c r="J77" s="778">
        <v>0</v>
      </c>
    </row>
    <row r="78" spans="2:10" s="690" customFormat="1" ht="22.5" customHeight="1" x14ac:dyDescent="0.25">
      <c r="B78" s="579" t="s">
        <v>402</v>
      </c>
      <c r="C78" s="579"/>
      <c r="D78" s="178"/>
      <c r="E78" s="178"/>
      <c r="F78" s="178"/>
      <c r="G78" s="178"/>
      <c r="H78" s="178"/>
      <c r="I78" s="178"/>
      <c r="J78" s="783"/>
    </row>
    <row r="79" spans="2:10" s="173" customFormat="1" ht="48" customHeight="1" x14ac:dyDescent="0.25">
      <c r="B79" s="578">
        <v>42104</v>
      </c>
      <c r="C79" s="582" t="s">
        <v>391</v>
      </c>
      <c r="D79" s="644">
        <v>51434220</v>
      </c>
      <c r="E79" s="177">
        <v>6699783</v>
      </c>
      <c r="F79" s="177">
        <v>53059713</v>
      </c>
      <c r="G79" s="644">
        <v>5074290</v>
      </c>
      <c r="H79" s="177">
        <v>3108461</v>
      </c>
      <c r="I79" s="151">
        <v>1965829</v>
      </c>
      <c r="J79" s="801"/>
    </row>
    <row r="80" spans="2:10" s="173" customFormat="1" ht="48" customHeight="1" x14ac:dyDescent="0.25">
      <c r="B80" s="578">
        <v>43903</v>
      </c>
      <c r="C80" s="582" t="s">
        <v>834</v>
      </c>
      <c r="D80" s="644">
        <v>0</v>
      </c>
      <c r="E80" s="177">
        <v>40881000</v>
      </c>
      <c r="F80" s="177">
        <v>6695509</v>
      </c>
      <c r="G80" s="644">
        <v>34185491</v>
      </c>
      <c r="H80" s="177">
        <v>13070014</v>
      </c>
      <c r="I80" s="151">
        <v>21115477</v>
      </c>
      <c r="J80" s="801"/>
    </row>
    <row r="81" spans="2:10" s="690" customFormat="1" ht="45" customHeight="1" x14ac:dyDescent="0.25">
      <c r="B81" s="784"/>
      <c r="C81" s="577" t="s">
        <v>396</v>
      </c>
      <c r="D81" s="219">
        <v>51434220</v>
      </c>
      <c r="E81" s="219">
        <v>47580783</v>
      </c>
      <c r="F81" s="219">
        <v>59755222</v>
      </c>
      <c r="G81" s="219">
        <v>39259781</v>
      </c>
      <c r="H81" s="219">
        <v>16178475</v>
      </c>
      <c r="I81" s="219">
        <v>23081306</v>
      </c>
      <c r="J81" s="778">
        <v>0.58791224535867892</v>
      </c>
    </row>
    <row r="82" spans="2:10" s="589" customFormat="1" ht="33.75" hidden="1" customHeight="1" x14ac:dyDescent="0.25">
      <c r="B82" s="576" t="s">
        <v>164</v>
      </c>
      <c r="C82" s="575"/>
      <c r="D82" s="152"/>
      <c r="E82" s="152"/>
      <c r="F82" s="152"/>
      <c r="G82" s="152"/>
      <c r="H82" s="151"/>
      <c r="I82" s="151"/>
      <c r="J82" s="574"/>
    </row>
    <row r="83" spans="2:10" s="589" customFormat="1" ht="33.75" hidden="1" customHeight="1" x14ac:dyDescent="0.25">
      <c r="B83" s="582">
        <v>71101</v>
      </c>
      <c r="C83" s="583" t="s">
        <v>265</v>
      </c>
      <c r="D83" s="644">
        <v>0</v>
      </c>
      <c r="E83" s="151">
        <v>0</v>
      </c>
      <c r="F83" s="151">
        <v>0</v>
      </c>
      <c r="G83" s="151">
        <v>0</v>
      </c>
      <c r="H83" s="151">
        <v>0</v>
      </c>
      <c r="I83" s="151">
        <v>0</v>
      </c>
      <c r="J83" s="574"/>
    </row>
    <row r="84" spans="2:10" s="589" customFormat="1" ht="33.75" hidden="1" customHeight="1" x14ac:dyDescent="0.25">
      <c r="B84" s="582">
        <v>74505</v>
      </c>
      <c r="C84" s="583" t="s">
        <v>313</v>
      </c>
      <c r="D84" s="644">
        <v>0</v>
      </c>
      <c r="E84" s="177">
        <v>0</v>
      </c>
      <c r="F84" s="177">
        <v>0</v>
      </c>
      <c r="G84" s="151">
        <v>0</v>
      </c>
      <c r="H84" s="151">
        <v>0</v>
      </c>
      <c r="I84" s="151">
        <v>0</v>
      </c>
      <c r="J84" s="574"/>
    </row>
    <row r="85" spans="2:10" s="589" customFormat="1" ht="33.75" hidden="1" customHeight="1" x14ac:dyDescent="0.25">
      <c r="B85" s="573"/>
      <c r="C85" s="785" t="s">
        <v>269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778" t="e">
        <v>#DIV/0!</v>
      </c>
    </row>
    <row r="86" spans="2:10" s="625" customFormat="1" ht="43.5" customHeight="1" x14ac:dyDescent="0.25">
      <c r="B86" s="572" t="s">
        <v>571</v>
      </c>
      <c r="C86" s="572"/>
      <c r="D86" s="220">
        <v>92282963</v>
      </c>
      <c r="E86" s="220">
        <v>53091573</v>
      </c>
      <c r="F86" s="220">
        <v>60211546</v>
      </c>
      <c r="G86" s="220">
        <v>85162990</v>
      </c>
      <c r="H86" s="220">
        <v>55365856</v>
      </c>
      <c r="I86" s="220">
        <v>29797134</v>
      </c>
      <c r="J86" s="814">
        <v>0.34988360554273634</v>
      </c>
    </row>
    <row r="88" spans="2:10" s="589" customFormat="1" ht="15.75" x14ac:dyDescent="0.25">
      <c r="B88" s="579"/>
      <c r="C88" s="677"/>
      <c r="D88" s="669"/>
      <c r="E88" s="669"/>
      <c r="F88" s="669"/>
      <c r="G88" s="669"/>
      <c r="H88" s="669"/>
      <c r="J88" s="664"/>
    </row>
    <row r="89" spans="2:10" s="589" customFormat="1" ht="15.75" x14ac:dyDescent="0.25">
      <c r="B89" s="579"/>
      <c r="C89" s="677"/>
      <c r="D89" s="669"/>
      <c r="E89" s="669"/>
      <c r="F89" s="669"/>
      <c r="G89" s="669"/>
      <c r="H89" s="669"/>
      <c r="I89" s="669"/>
      <c r="J89" s="664"/>
    </row>
    <row r="90" spans="2:10" s="589" customFormat="1" ht="15.75" x14ac:dyDescent="0.25">
      <c r="B90" s="579"/>
      <c r="C90" s="677"/>
      <c r="D90" s="669"/>
      <c r="E90" s="669"/>
      <c r="F90" s="669"/>
      <c r="G90" s="669"/>
      <c r="H90" s="669"/>
      <c r="I90" s="669"/>
      <c r="J90" s="664"/>
    </row>
    <row r="91" spans="2:10" s="589" customFormat="1" ht="15.75" x14ac:dyDescent="0.25">
      <c r="B91" s="579"/>
      <c r="C91" s="677"/>
      <c r="D91" s="669"/>
      <c r="E91" s="669"/>
      <c r="F91" s="669"/>
      <c r="G91" s="669"/>
      <c r="H91" s="669"/>
      <c r="I91" s="669"/>
      <c r="J91" s="664"/>
    </row>
    <row r="92" spans="2:10" s="589" customFormat="1" ht="15.75" x14ac:dyDescent="0.25">
      <c r="B92" s="579"/>
      <c r="C92" s="677"/>
      <c r="D92" s="669"/>
      <c r="E92" s="669"/>
      <c r="F92" s="669"/>
      <c r="G92" s="669"/>
      <c r="H92" s="669"/>
      <c r="I92" s="669"/>
      <c r="J92" s="664"/>
    </row>
    <row r="93" spans="2:10" s="589" customFormat="1" ht="15.75" x14ac:dyDescent="0.25">
      <c r="B93" s="864"/>
      <c r="C93" s="585"/>
      <c r="D93" s="567"/>
      <c r="E93" s="567"/>
      <c r="F93" s="669"/>
      <c r="G93" s="567"/>
      <c r="H93" s="567"/>
      <c r="I93" s="567"/>
      <c r="J93" s="864"/>
    </row>
    <row r="94" spans="2:10" x14ac:dyDescent="0.25">
      <c r="D94" s="658"/>
      <c r="E94" s="658"/>
      <c r="F94" s="658"/>
      <c r="H94" s="567"/>
    </row>
    <row r="95" spans="2:10" x14ac:dyDescent="0.25">
      <c r="B95" s="52"/>
      <c r="C95" s="868"/>
      <c r="D95" s="52"/>
      <c r="E95" s="623"/>
      <c r="F95" s="875"/>
      <c r="G95" s="48"/>
      <c r="H95" s="567"/>
      <c r="I95" s="48"/>
      <c r="J95" s="875"/>
    </row>
    <row r="96" spans="2:10" x14ac:dyDescent="0.25">
      <c r="B96" s="875"/>
      <c r="C96" s="874"/>
      <c r="D96" s="875"/>
      <c r="E96" s="874"/>
      <c r="F96" s="873"/>
      <c r="G96" s="873"/>
      <c r="H96" s="567"/>
      <c r="I96" s="873"/>
      <c r="J96" s="875"/>
    </row>
    <row r="97" spans="2:10" x14ac:dyDescent="0.25">
      <c r="B97" s="875"/>
      <c r="C97" s="684"/>
      <c r="D97" s="875"/>
      <c r="E97" s="684"/>
      <c r="F97" s="875"/>
      <c r="G97" s="875"/>
      <c r="H97" s="875"/>
      <c r="I97" s="875"/>
      <c r="J97" s="875"/>
    </row>
    <row r="98" spans="2:10" x14ac:dyDescent="0.25">
      <c r="B98" s="875"/>
      <c r="C98" s="684"/>
      <c r="D98" s="875"/>
      <c r="E98" s="684"/>
      <c r="F98" s="875"/>
      <c r="G98" s="875"/>
      <c r="H98" s="875"/>
      <c r="I98" s="875"/>
      <c r="J98" s="875"/>
    </row>
    <row r="99" spans="2:10" x14ac:dyDescent="0.25">
      <c r="B99" s="875"/>
      <c r="C99" s="874"/>
      <c r="D99" s="875"/>
      <c r="E99" s="874"/>
      <c r="F99" s="875"/>
      <c r="G99" s="875"/>
      <c r="H99" s="875"/>
      <c r="I99" s="875"/>
      <c r="J99" s="875"/>
    </row>
    <row r="100" spans="2:10" x14ac:dyDescent="0.25">
      <c r="B100" s="875"/>
      <c r="C100" s="684"/>
      <c r="D100" s="875"/>
      <c r="E100" s="684"/>
      <c r="F100" s="875"/>
      <c r="G100" s="875"/>
      <c r="H100" s="875"/>
      <c r="I100" s="875"/>
      <c r="J100" s="875"/>
    </row>
    <row r="101" spans="2:10" x14ac:dyDescent="0.25">
      <c r="B101" s="875"/>
      <c r="C101" s="684"/>
      <c r="D101" s="875"/>
      <c r="E101" s="684"/>
      <c r="F101" s="875"/>
      <c r="G101" s="873"/>
      <c r="H101" s="873"/>
      <c r="I101" s="873"/>
      <c r="J101" s="875"/>
    </row>
    <row r="102" spans="2:10" x14ac:dyDescent="0.25">
      <c r="B102" s="875"/>
      <c r="C102" s="874"/>
      <c r="D102" s="875"/>
      <c r="E102" s="874"/>
      <c r="F102" s="597"/>
      <c r="G102" s="873"/>
      <c r="H102" s="873"/>
      <c r="I102" s="873"/>
      <c r="J102" s="875"/>
    </row>
    <row r="103" spans="2:10" x14ac:dyDescent="0.25">
      <c r="B103" s="875"/>
      <c r="C103" s="684"/>
      <c r="D103" s="875"/>
      <c r="E103" s="684"/>
      <c r="F103" s="875"/>
      <c r="G103" s="875"/>
      <c r="H103" s="875"/>
      <c r="I103" s="875"/>
      <c r="J103" s="875"/>
    </row>
    <row r="104" spans="2:10" x14ac:dyDescent="0.25">
      <c r="B104" s="875"/>
      <c r="C104" s="684"/>
      <c r="D104" s="875"/>
      <c r="E104" s="684"/>
      <c r="F104" s="875"/>
      <c r="G104" s="875"/>
      <c r="H104" s="875"/>
      <c r="I104" s="875"/>
      <c r="J104" s="875"/>
    </row>
    <row r="105" spans="2:10" x14ac:dyDescent="0.25">
      <c r="E105" s="692"/>
      <c r="F105" s="590"/>
      <c r="G105" s="692"/>
    </row>
    <row r="106" spans="2:10" x14ac:dyDescent="0.25">
      <c r="E106" s="692"/>
      <c r="F106" s="692"/>
      <c r="G106" s="692"/>
    </row>
    <row r="107" spans="2:10" x14ac:dyDescent="0.25">
      <c r="E107" s="692"/>
      <c r="F107" s="692"/>
      <c r="G107" s="692"/>
      <c r="I107" s="663"/>
    </row>
    <row r="108" spans="2:10" x14ac:dyDescent="0.25">
      <c r="E108" s="692"/>
      <c r="F108" s="692"/>
      <c r="G108" s="692"/>
    </row>
    <row r="109" spans="2:10" x14ac:dyDescent="0.25">
      <c r="E109" s="692"/>
      <c r="F109" s="692"/>
      <c r="G109" s="692"/>
    </row>
    <row r="110" spans="2:10" s="589" customFormat="1" ht="15.75" x14ac:dyDescent="0.25">
      <c r="B110" s="579"/>
      <c r="C110" s="677"/>
      <c r="D110" s="669"/>
      <c r="E110" s="669"/>
      <c r="F110" s="669"/>
      <c r="G110" s="669"/>
      <c r="H110" s="669"/>
      <c r="I110" s="669"/>
      <c r="J110" s="664"/>
    </row>
    <row r="111" spans="2:10" x14ac:dyDescent="0.25">
      <c r="E111" s="692"/>
      <c r="F111" s="692"/>
      <c r="G111" s="692"/>
    </row>
    <row r="112" spans="2:10" x14ac:dyDescent="0.25">
      <c r="E112" s="692"/>
      <c r="F112" s="692"/>
      <c r="G112" s="692"/>
    </row>
    <row r="113" spans="2:9" x14ac:dyDescent="0.25">
      <c r="E113" s="692"/>
      <c r="F113" s="692"/>
      <c r="G113" s="692"/>
    </row>
    <row r="114" spans="2:9" x14ac:dyDescent="0.25">
      <c r="E114" s="692"/>
      <c r="F114" s="692"/>
      <c r="G114" s="692"/>
    </row>
    <row r="115" spans="2:9" x14ac:dyDescent="0.25">
      <c r="E115" s="692"/>
      <c r="F115" s="692"/>
      <c r="G115" s="692"/>
    </row>
    <row r="116" spans="2:9" x14ac:dyDescent="0.25">
      <c r="E116" s="692"/>
      <c r="F116" s="692"/>
      <c r="G116" s="692"/>
    </row>
    <row r="117" spans="2:9" x14ac:dyDescent="0.25">
      <c r="E117" s="692"/>
      <c r="F117" s="692"/>
      <c r="G117" s="692"/>
    </row>
    <row r="118" spans="2:9" x14ac:dyDescent="0.25">
      <c r="B118" s="578"/>
      <c r="C118" s="582"/>
      <c r="D118" s="958"/>
      <c r="E118" s="958"/>
      <c r="F118" s="958"/>
      <c r="G118" s="958"/>
      <c r="H118" s="958"/>
      <c r="I118" s="958"/>
    </row>
    <row r="119" spans="2:9" x14ac:dyDescent="0.25">
      <c r="B119" s="578"/>
      <c r="C119" s="582"/>
      <c r="D119" s="958"/>
      <c r="E119" s="958"/>
      <c r="F119" s="958"/>
      <c r="G119" s="958"/>
      <c r="H119" s="958"/>
      <c r="I119" s="958"/>
    </row>
    <row r="120" spans="2:9" x14ac:dyDescent="0.25">
      <c r="B120" s="578"/>
      <c r="C120" s="582"/>
      <c r="D120" s="1342"/>
      <c r="E120" s="1342"/>
      <c r="F120" s="1342"/>
      <c r="G120" s="1342"/>
      <c r="H120" s="1342"/>
      <c r="I120" s="1342"/>
    </row>
    <row r="121" spans="2:9" x14ac:dyDescent="0.25">
      <c r="B121" s="578"/>
      <c r="C121" s="582"/>
      <c r="D121" s="1342"/>
      <c r="E121" s="1342"/>
      <c r="F121" s="1342"/>
      <c r="G121" s="1342"/>
      <c r="H121" s="1342"/>
      <c r="I121" s="1342"/>
    </row>
    <row r="122" spans="2:9" x14ac:dyDescent="0.25">
      <c r="E122" s="692"/>
      <c r="F122" s="692"/>
      <c r="G122" s="692"/>
    </row>
    <row r="123" spans="2:9" x14ac:dyDescent="0.25">
      <c r="E123" s="692"/>
      <c r="F123" s="692"/>
      <c r="G123" s="692"/>
    </row>
    <row r="124" spans="2:9" x14ac:dyDescent="0.25">
      <c r="E124" s="692"/>
      <c r="F124" s="692"/>
      <c r="G124" s="692"/>
    </row>
    <row r="125" spans="2:9" x14ac:dyDescent="0.25">
      <c r="E125" s="692"/>
      <c r="F125" s="692"/>
      <c r="G125" s="692"/>
    </row>
    <row r="126" spans="2:9" x14ac:dyDescent="0.25">
      <c r="E126" s="692"/>
      <c r="F126" s="692"/>
      <c r="G126" s="692"/>
    </row>
    <row r="127" spans="2:9" x14ac:dyDescent="0.25">
      <c r="E127" s="692"/>
      <c r="F127" s="692"/>
      <c r="G127" s="692"/>
    </row>
    <row r="128" spans="2:9" x14ac:dyDescent="0.25">
      <c r="E128" s="692"/>
      <c r="F128" s="692"/>
      <c r="G128" s="692"/>
    </row>
    <row r="129" spans="5:7" x14ac:dyDescent="0.25">
      <c r="E129" s="692"/>
      <c r="F129" s="692"/>
      <c r="G129" s="692"/>
    </row>
    <row r="130" spans="5:7" x14ac:dyDescent="0.25">
      <c r="E130" s="692"/>
      <c r="F130" s="692"/>
      <c r="G130" s="692"/>
    </row>
    <row r="131" spans="5:7" x14ac:dyDescent="0.25">
      <c r="E131" s="692"/>
      <c r="F131" s="692"/>
      <c r="G131" s="692"/>
    </row>
    <row r="132" spans="5:7" x14ac:dyDescent="0.25">
      <c r="E132" s="692"/>
      <c r="F132" s="692"/>
      <c r="G132" s="692"/>
    </row>
    <row r="133" spans="5:7" x14ac:dyDescent="0.25">
      <c r="E133" s="692"/>
      <c r="F133" s="692"/>
      <c r="G133" s="692"/>
    </row>
    <row r="134" spans="5:7" x14ac:dyDescent="0.25">
      <c r="E134" s="692"/>
      <c r="F134" s="692"/>
      <c r="G134" s="692"/>
    </row>
    <row r="135" spans="5:7" x14ac:dyDescent="0.25">
      <c r="E135" s="692"/>
      <c r="F135" s="692"/>
      <c r="G135" s="692"/>
    </row>
    <row r="136" spans="5:7" x14ac:dyDescent="0.25">
      <c r="E136" s="692"/>
      <c r="F136" s="692"/>
      <c r="G136" s="692"/>
    </row>
    <row r="137" spans="5:7" x14ac:dyDescent="0.25">
      <c r="E137" s="692"/>
      <c r="F137" s="692"/>
      <c r="G137" s="692"/>
    </row>
    <row r="138" spans="5:7" x14ac:dyDescent="0.25">
      <c r="E138" s="692"/>
      <c r="F138" s="692"/>
      <c r="G138" s="692"/>
    </row>
    <row r="139" spans="5:7" x14ac:dyDescent="0.25">
      <c r="E139" s="692"/>
      <c r="F139" s="692"/>
      <c r="G139" s="692"/>
    </row>
    <row r="140" spans="5:7" x14ac:dyDescent="0.25">
      <c r="E140" s="692"/>
      <c r="F140" s="692"/>
      <c r="G140" s="692"/>
    </row>
    <row r="141" spans="5:7" x14ac:dyDescent="0.25">
      <c r="E141" s="692"/>
      <c r="F141" s="692"/>
      <c r="G141" s="692"/>
    </row>
    <row r="142" spans="5:7" x14ac:dyDescent="0.25">
      <c r="E142" s="692"/>
      <c r="F142" s="692"/>
      <c r="G142" s="692"/>
    </row>
    <row r="143" spans="5:7" x14ac:dyDescent="0.25">
      <c r="E143" s="692"/>
      <c r="F143" s="692"/>
      <c r="G143" s="692"/>
    </row>
    <row r="144" spans="5:7" x14ac:dyDescent="0.25">
      <c r="E144" s="692"/>
      <c r="F144" s="692"/>
      <c r="G144" s="692"/>
    </row>
    <row r="145" spans="5:7" x14ac:dyDescent="0.25">
      <c r="E145" s="692"/>
      <c r="F145" s="692"/>
      <c r="G145" s="692"/>
    </row>
    <row r="146" spans="5:7" x14ac:dyDescent="0.25">
      <c r="E146" s="692"/>
      <c r="F146" s="692"/>
      <c r="G146" s="692"/>
    </row>
    <row r="147" spans="5:7" x14ac:dyDescent="0.25">
      <c r="E147" s="692"/>
      <c r="F147" s="692"/>
      <c r="G147" s="692"/>
    </row>
    <row r="148" spans="5:7" x14ac:dyDescent="0.25">
      <c r="E148" s="692"/>
      <c r="F148" s="692"/>
      <c r="G148" s="692"/>
    </row>
    <row r="149" spans="5:7" x14ac:dyDescent="0.25">
      <c r="E149" s="692"/>
      <c r="F149" s="692"/>
      <c r="G149" s="692"/>
    </row>
    <row r="150" spans="5:7" x14ac:dyDescent="0.25">
      <c r="E150" s="692"/>
      <c r="F150" s="692"/>
      <c r="G150" s="692"/>
    </row>
    <row r="151" spans="5:7" x14ac:dyDescent="0.25">
      <c r="E151" s="692"/>
      <c r="F151" s="692"/>
      <c r="G151" s="692"/>
    </row>
    <row r="152" spans="5:7" x14ac:dyDescent="0.25">
      <c r="E152" s="692"/>
      <c r="F152" s="692"/>
      <c r="G152" s="692"/>
    </row>
    <row r="153" spans="5:7" x14ac:dyDescent="0.25">
      <c r="E153" s="692"/>
      <c r="F153" s="692"/>
      <c r="G153" s="692"/>
    </row>
    <row r="154" spans="5:7" x14ac:dyDescent="0.25">
      <c r="E154" s="692"/>
      <c r="F154" s="692"/>
      <c r="G154" s="692"/>
    </row>
    <row r="155" spans="5:7" x14ac:dyDescent="0.25">
      <c r="E155" s="692"/>
      <c r="F155" s="692"/>
      <c r="G155" s="692"/>
    </row>
    <row r="156" spans="5:7" x14ac:dyDescent="0.25">
      <c r="E156" s="692"/>
      <c r="F156" s="692"/>
      <c r="G156" s="692"/>
    </row>
    <row r="157" spans="5:7" x14ac:dyDescent="0.25">
      <c r="E157" s="692"/>
      <c r="F157" s="692"/>
      <c r="G157" s="692"/>
    </row>
    <row r="158" spans="5:7" x14ac:dyDescent="0.25">
      <c r="E158" s="692"/>
      <c r="F158" s="692"/>
      <c r="G158" s="692"/>
    </row>
    <row r="159" spans="5:7" x14ac:dyDescent="0.25">
      <c r="E159" s="692"/>
      <c r="F159" s="692"/>
      <c r="G159" s="692"/>
    </row>
    <row r="160" spans="5:7" x14ac:dyDescent="0.25">
      <c r="E160" s="692"/>
      <c r="F160" s="692"/>
      <c r="G160" s="692"/>
    </row>
    <row r="161" spans="5:7" x14ac:dyDescent="0.25">
      <c r="E161" s="692"/>
      <c r="F161" s="692"/>
      <c r="G161" s="692"/>
    </row>
    <row r="162" spans="5:7" x14ac:dyDescent="0.25">
      <c r="E162" s="692"/>
      <c r="F162" s="692"/>
      <c r="G162" s="692"/>
    </row>
    <row r="163" spans="5:7" x14ac:dyDescent="0.25">
      <c r="E163" s="692"/>
      <c r="F163" s="692"/>
      <c r="G163" s="692"/>
    </row>
    <row r="164" spans="5:7" x14ac:dyDescent="0.25">
      <c r="E164" s="692"/>
      <c r="F164" s="692"/>
      <c r="G164" s="692"/>
    </row>
    <row r="165" spans="5:7" x14ac:dyDescent="0.25">
      <c r="E165" s="692"/>
      <c r="F165" s="692"/>
      <c r="G165" s="692"/>
    </row>
    <row r="166" spans="5:7" x14ac:dyDescent="0.25">
      <c r="E166" s="692"/>
      <c r="F166" s="692"/>
      <c r="G166" s="692"/>
    </row>
    <row r="167" spans="5:7" x14ac:dyDescent="0.25">
      <c r="E167" s="692"/>
      <c r="F167" s="692"/>
      <c r="G167" s="692"/>
    </row>
    <row r="168" spans="5:7" x14ac:dyDescent="0.25">
      <c r="E168" s="692"/>
      <c r="F168" s="692"/>
      <c r="G168" s="692"/>
    </row>
    <row r="169" spans="5:7" x14ac:dyDescent="0.25">
      <c r="E169" s="692"/>
      <c r="F169" s="692"/>
      <c r="G169" s="692"/>
    </row>
    <row r="170" spans="5:7" x14ac:dyDescent="0.25">
      <c r="E170" s="692"/>
      <c r="F170" s="692"/>
      <c r="G170" s="692"/>
    </row>
    <row r="171" spans="5:7" x14ac:dyDescent="0.25">
      <c r="E171" s="692"/>
      <c r="F171" s="692"/>
      <c r="G171" s="692"/>
    </row>
    <row r="172" spans="5:7" x14ac:dyDescent="0.25">
      <c r="E172" s="692"/>
      <c r="F172" s="692"/>
      <c r="G172" s="692"/>
    </row>
    <row r="173" spans="5:7" x14ac:dyDescent="0.25">
      <c r="E173" s="692"/>
      <c r="F173" s="692"/>
      <c r="G173" s="692"/>
    </row>
    <row r="174" spans="5:7" x14ac:dyDescent="0.25">
      <c r="E174" s="692"/>
      <c r="F174" s="692"/>
      <c r="G174" s="692"/>
    </row>
    <row r="175" spans="5:7" x14ac:dyDescent="0.25">
      <c r="E175" s="692"/>
      <c r="F175" s="692"/>
      <c r="G175" s="692"/>
    </row>
    <row r="176" spans="5:7" x14ac:dyDescent="0.25">
      <c r="E176" s="692"/>
      <c r="F176" s="692"/>
      <c r="G176" s="692"/>
    </row>
    <row r="177" spans="5:7" x14ac:dyDescent="0.25">
      <c r="E177" s="692"/>
      <c r="F177" s="692"/>
      <c r="G177" s="692"/>
    </row>
    <row r="178" spans="5:7" x14ac:dyDescent="0.25">
      <c r="E178" s="692"/>
      <c r="F178" s="692"/>
      <c r="G178" s="692"/>
    </row>
    <row r="179" spans="5:7" x14ac:dyDescent="0.25">
      <c r="E179" s="692"/>
      <c r="F179" s="692"/>
      <c r="G179" s="692"/>
    </row>
    <row r="180" spans="5:7" x14ac:dyDescent="0.25">
      <c r="E180" s="692"/>
      <c r="F180" s="692"/>
      <c r="G180" s="692"/>
    </row>
    <row r="181" spans="5:7" x14ac:dyDescent="0.25">
      <c r="E181" s="692"/>
      <c r="F181" s="692"/>
      <c r="G181" s="692"/>
    </row>
    <row r="182" spans="5:7" x14ac:dyDescent="0.25">
      <c r="E182" s="692"/>
      <c r="F182" s="692"/>
      <c r="G182" s="692"/>
    </row>
    <row r="183" spans="5:7" x14ac:dyDescent="0.25">
      <c r="E183" s="692"/>
      <c r="F183" s="692"/>
      <c r="G183" s="692"/>
    </row>
    <row r="184" spans="5:7" x14ac:dyDescent="0.25">
      <c r="E184" s="692"/>
      <c r="F184" s="692"/>
      <c r="G184" s="692"/>
    </row>
    <row r="185" spans="5:7" x14ac:dyDescent="0.25">
      <c r="E185" s="692"/>
      <c r="F185" s="692"/>
      <c r="G185" s="692"/>
    </row>
    <row r="186" spans="5:7" x14ac:dyDescent="0.25">
      <c r="E186" s="692"/>
      <c r="F186" s="692"/>
      <c r="G186" s="692"/>
    </row>
    <row r="187" spans="5:7" x14ac:dyDescent="0.25">
      <c r="E187" s="692"/>
      <c r="F187" s="692"/>
      <c r="G187" s="692"/>
    </row>
    <row r="188" spans="5:7" x14ac:dyDescent="0.25">
      <c r="E188" s="692"/>
      <c r="F188" s="692"/>
      <c r="G188" s="692"/>
    </row>
    <row r="189" spans="5:7" x14ac:dyDescent="0.25">
      <c r="E189" s="692"/>
      <c r="F189" s="692"/>
      <c r="G189" s="692"/>
    </row>
    <row r="190" spans="5:7" x14ac:dyDescent="0.25">
      <c r="E190" s="692"/>
      <c r="F190" s="692"/>
      <c r="G190" s="692"/>
    </row>
    <row r="191" spans="5:7" x14ac:dyDescent="0.25">
      <c r="E191" s="692"/>
      <c r="F191" s="692"/>
      <c r="G191" s="692"/>
    </row>
    <row r="192" spans="5:7" x14ac:dyDescent="0.25">
      <c r="E192" s="692"/>
      <c r="F192" s="692"/>
      <c r="G192" s="692"/>
    </row>
    <row r="193" spans="5:7" x14ac:dyDescent="0.25">
      <c r="E193" s="692"/>
      <c r="F193" s="692"/>
      <c r="G193" s="692"/>
    </row>
    <row r="194" spans="5:7" x14ac:dyDescent="0.25">
      <c r="E194" s="692"/>
      <c r="F194" s="692"/>
      <c r="G194" s="692"/>
    </row>
    <row r="195" spans="5:7" x14ac:dyDescent="0.25">
      <c r="E195" s="692"/>
      <c r="F195" s="692"/>
      <c r="G195" s="692"/>
    </row>
    <row r="196" spans="5:7" x14ac:dyDescent="0.25">
      <c r="E196" s="692"/>
      <c r="F196" s="692"/>
      <c r="G196" s="692"/>
    </row>
    <row r="197" spans="5:7" x14ac:dyDescent="0.25">
      <c r="E197" s="692"/>
      <c r="F197" s="692"/>
      <c r="G197" s="692"/>
    </row>
    <row r="198" spans="5:7" x14ac:dyDescent="0.25">
      <c r="E198" s="692"/>
      <c r="F198" s="692"/>
      <c r="G198" s="692"/>
    </row>
    <row r="199" spans="5:7" x14ac:dyDescent="0.25">
      <c r="E199" s="692"/>
      <c r="F199" s="692"/>
      <c r="G199" s="692"/>
    </row>
    <row r="200" spans="5:7" x14ac:dyDescent="0.25">
      <c r="E200" s="692"/>
      <c r="F200" s="692"/>
      <c r="G200" s="692"/>
    </row>
    <row r="201" spans="5:7" x14ac:dyDescent="0.25">
      <c r="E201" s="692"/>
      <c r="F201" s="692"/>
      <c r="G201" s="692"/>
    </row>
    <row r="202" spans="5:7" x14ac:dyDescent="0.25">
      <c r="E202" s="692"/>
      <c r="F202" s="692"/>
      <c r="G202" s="692"/>
    </row>
    <row r="203" spans="5:7" x14ac:dyDescent="0.25">
      <c r="E203" s="692"/>
      <c r="F203" s="692"/>
      <c r="G203" s="692"/>
    </row>
    <row r="204" spans="5:7" x14ac:dyDescent="0.25">
      <c r="E204" s="692"/>
      <c r="F204" s="692"/>
      <c r="G204" s="692"/>
    </row>
    <row r="205" spans="5:7" x14ac:dyDescent="0.25">
      <c r="E205" s="692"/>
      <c r="F205" s="692"/>
      <c r="G205" s="692"/>
    </row>
    <row r="206" spans="5:7" x14ac:dyDescent="0.25">
      <c r="E206" s="692"/>
      <c r="F206" s="692"/>
      <c r="G206" s="692"/>
    </row>
    <row r="207" spans="5:7" x14ac:dyDescent="0.25">
      <c r="E207" s="692"/>
      <c r="F207" s="692"/>
      <c r="G207" s="692"/>
    </row>
    <row r="208" spans="5:7" x14ac:dyDescent="0.25">
      <c r="E208" s="692"/>
      <c r="F208" s="692"/>
      <c r="G208" s="692"/>
    </row>
    <row r="209" spans="5:7" x14ac:dyDescent="0.25">
      <c r="E209" s="692"/>
      <c r="F209" s="692"/>
      <c r="G209" s="692"/>
    </row>
    <row r="210" spans="5:7" x14ac:dyDescent="0.25">
      <c r="E210" s="692"/>
      <c r="F210" s="692"/>
      <c r="G210" s="692"/>
    </row>
    <row r="211" spans="5:7" x14ac:dyDescent="0.25">
      <c r="E211" s="692"/>
      <c r="F211" s="692"/>
      <c r="G211" s="692"/>
    </row>
    <row r="212" spans="5:7" x14ac:dyDescent="0.25">
      <c r="E212" s="692"/>
      <c r="F212" s="692"/>
      <c r="G212" s="692"/>
    </row>
    <row r="213" spans="5:7" x14ac:dyDescent="0.25">
      <c r="E213" s="692"/>
      <c r="F213" s="692"/>
      <c r="G213" s="692"/>
    </row>
    <row r="214" spans="5:7" x14ac:dyDescent="0.25">
      <c r="E214" s="692"/>
      <c r="F214" s="692"/>
      <c r="G214" s="692"/>
    </row>
    <row r="215" spans="5:7" x14ac:dyDescent="0.25">
      <c r="E215" s="692"/>
      <c r="F215" s="692"/>
      <c r="G215" s="692"/>
    </row>
    <row r="216" spans="5:7" x14ac:dyDescent="0.25">
      <c r="E216" s="692"/>
      <c r="F216" s="692"/>
      <c r="G216" s="692"/>
    </row>
    <row r="217" spans="5:7" x14ac:dyDescent="0.25">
      <c r="E217" s="692"/>
      <c r="F217" s="692"/>
      <c r="G217" s="692"/>
    </row>
    <row r="218" spans="5:7" x14ac:dyDescent="0.25">
      <c r="E218" s="692"/>
      <c r="F218" s="692"/>
      <c r="G218" s="692"/>
    </row>
    <row r="219" spans="5:7" x14ac:dyDescent="0.25">
      <c r="E219" s="692"/>
      <c r="F219" s="692"/>
      <c r="G219" s="692"/>
    </row>
    <row r="220" spans="5:7" x14ac:dyDescent="0.25">
      <c r="E220" s="692"/>
      <c r="F220" s="692"/>
      <c r="G220" s="692"/>
    </row>
    <row r="221" spans="5:7" x14ac:dyDescent="0.25">
      <c r="E221" s="692"/>
      <c r="F221" s="692"/>
      <c r="G221" s="692"/>
    </row>
    <row r="222" spans="5:7" x14ac:dyDescent="0.25">
      <c r="E222" s="692"/>
      <c r="F222" s="692"/>
      <c r="G222" s="692"/>
    </row>
    <row r="223" spans="5:7" x14ac:dyDescent="0.25">
      <c r="E223" s="692"/>
      <c r="F223" s="692"/>
      <c r="G223" s="692"/>
    </row>
    <row r="224" spans="5:7" x14ac:dyDescent="0.25">
      <c r="E224" s="692"/>
      <c r="F224" s="692"/>
      <c r="G224" s="692"/>
    </row>
    <row r="225" spans="5:7" x14ac:dyDescent="0.25">
      <c r="E225" s="692"/>
      <c r="F225" s="692"/>
      <c r="G225" s="692"/>
    </row>
    <row r="226" spans="5:7" x14ac:dyDescent="0.25">
      <c r="E226" s="692"/>
      <c r="F226" s="692"/>
      <c r="G226" s="692"/>
    </row>
    <row r="227" spans="5:7" x14ac:dyDescent="0.25">
      <c r="E227" s="692"/>
      <c r="F227" s="692"/>
      <c r="G227" s="692"/>
    </row>
    <row r="228" spans="5:7" x14ac:dyDescent="0.25">
      <c r="E228" s="692"/>
      <c r="F228" s="692"/>
      <c r="G228" s="692"/>
    </row>
    <row r="229" spans="5:7" x14ac:dyDescent="0.25">
      <c r="E229" s="692"/>
      <c r="F229" s="692"/>
      <c r="G229" s="692"/>
    </row>
    <row r="230" spans="5:7" x14ac:dyDescent="0.25">
      <c r="E230" s="692"/>
      <c r="F230" s="692"/>
      <c r="G230" s="692"/>
    </row>
    <row r="231" spans="5:7" x14ac:dyDescent="0.25">
      <c r="E231" s="692"/>
      <c r="F231" s="692"/>
      <c r="G231" s="692"/>
    </row>
    <row r="232" spans="5:7" x14ac:dyDescent="0.25">
      <c r="E232" s="692"/>
      <c r="F232" s="692"/>
      <c r="G232" s="692"/>
    </row>
    <row r="233" spans="5:7" x14ac:dyDescent="0.25">
      <c r="E233" s="692"/>
      <c r="F233" s="692"/>
      <c r="G233" s="692"/>
    </row>
    <row r="234" spans="5:7" x14ac:dyDescent="0.25">
      <c r="E234" s="692"/>
      <c r="F234" s="692"/>
      <c r="G234" s="692"/>
    </row>
    <row r="235" spans="5:7" x14ac:dyDescent="0.25">
      <c r="E235" s="692"/>
      <c r="F235" s="692"/>
      <c r="G235" s="692"/>
    </row>
    <row r="236" spans="5:7" x14ac:dyDescent="0.25">
      <c r="E236" s="692"/>
      <c r="F236" s="692"/>
      <c r="G236" s="692"/>
    </row>
    <row r="237" spans="5:7" x14ac:dyDescent="0.25">
      <c r="E237" s="692"/>
      <c r="F237" s="692"/>
      <c r="G237" s="692"/>
    </row>
    <row r="238" spans="5:7" x14ac:dyDescent="0.25">
      <c r="E238" s="692"/>
      <c r="F238" s="692"/>
      <c r="G238" s="692"/>
    </row>
    <row r="239" spans="5:7" x14ac:dyDescent="0.25">
      <c r="E239" s="692"/>
      <c r="F239" s="692"/>
      <c r="G239" s="692"/>
    </row>
    <row r="240" spans="5:7" x14ac:dyDescent="0.25">
      <c r="E240" s="692"/>
      <c r="F240" s="692"/>
      <c r="G240" s="692"/>
    </row>
    <row r="241" spans="5:7" x14ac:dyDescent="0.25">
      <c r="E241" s="692"/>
      <c r="F241" s="692"/>
      <c r="G241" s="692"/>
    </row>
    <row r="242" spans="5:7" x14ac:dyDescent="0.25">
      <c r="E242" s="692"/>
      <c r="F242" s="692"/>
      <c r="G242" s="692"/>
    </row>
    <row r="243" spans="5:7" x14ac:dyDescent="0.25">
      <c r="E243" s="692"/>
      <c r="F243" s="692"/>
      <c r="G243" s="692"/>
    </row>
    <row r="244" spans="5:7" x14ac:dyDescent="0.25">
      <c r="E244" s="692"/>
      <c r="F244" s="692"/>
      <c r="G244" s="692"/>
    </row>
    <row r="245" spans="5:7" x14ac:dyDescent="0.25">
      <c r="E245" s="692"/>
      <c r="F245" s="692"/>
      <c r="G245" s="692"/>
    </row>
    <row r="246" spans="5:7" x14ac:dyDescent="0.25">
      <c r="E246" s="692"/>
      <c r="F246" s="692"/>
      <c r="G246" s="692"/>
    </row>
    <row r="247" spans="5:7" x14ac:dyDescent="0.25">
      <c r="E247" s="692"/>
      <c r="F247" s="692"/>
      <c r="G247" s="692"/>
    </row>
    <row r="248" spans="5:7" x14ac:dyDescent="0.25">
      <c r="E248" s="692"/>
      <c r="F248" s="692"/>
      <c r="G248" s="692"/>
    </row>
    <row r="249" spans="5:7" x14ac:dyDescent="0.25">
      <c r="E249" s="692"/>
      <c r="F249" s="692"/>
      <c r="G249" s="692"/>
    </row>
  </sheetData>
  <mergeCells count="7">
    <mergeCell ref="B2:J3"/>
    <mergeCell ref="B5:J5"/>
    <mergeCell ref="B7:J7"/>
    <mergeCell ref="B6:J6"/>
    <mergeCell ref="E9:F9"/>
    <mergeCell ref="G9:I9"/>
    <mergeCell ref="B9:C9"/>
  </mergeCells>
  <pageMargins left="0.47244094488188981" right="7.874015748031496E-2" top="0.55118110236220474" bottom="0.6692913385826772" header="0.31496062992125984" footer="0.31496062992125984"/>
  <pageSetup scale="51" fitToHeight="0" orientation="portrait" copies="2" r:id="rId1"/>
  <headerFooter>
    <oddFooter>&amp;C&amp;P de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Z214"/>
  <sheetViews>
    <sheetView showGridLines="0" zoomScale="55" zoomScaleNormal="55" zoomScaleSheetLayoutView="85" workbookViewId="0">
      <pane xSplit="9" ySplit="10" topLeftCell="J71" activePane="bottomRight" state="frozenSplit"/>
      <selection activeCell="A7" sqref="A1:XFD1048576"/>
      <selection pane="topRight" activeCell="A7" sqref="A1:XFD1048576"/>
      <selection pane="bottomLeft" activeCell="A7" sqref="A1:XFD1048576"/>
      <selection pane="bottomRight" activeCell="F94" sqref="F94"/>
    </sheetView>
  </sheetViews>
  <sheetFormatPr baseColWidth="10" defaultRowHeight="15" x14ac:dyDescent="0.25"/>
  <cols>
    <col min="1" max="1" width="0.85546875" style="662" customWidth="1"/>
    <col min="2" max="2" width="8.7109375" style="662" customWidth="1"/>
    <col min="3" max="3" width="60.5703125" style="786" customWidth="1"/>
    <col min="4" max="4" width="15.7109375" style="662" customWidth="1"/>
    <col min="5" max="5" width="13.7109375" style="656" customWidth="1"/>
    <col min="6" max="6" width="15.140625" style="656" customWidth="1"/>
    <col min="7" max="7" width="16.7109375" style="662" customWidth="1"/>
    <col min="8" max="8" width="17.42578125" style="662" customWidth="1"/>
    <col min="9" max="9" width="18.28515625" style="662" customWidth="1"/>
    <col min="10" max="10" width="16.42578125" style="662" customWidth="1"/>
    <col min="11" max="11" width="18.7109375" style="662" customWidth="1"/>
    <col min="12" max="13" width="11.42578125" style="662" customWidth="1"/>
    <col min="14" max="14" width="22.42578125" style="662" customWidth="1"/>
    <col min="15" max="149" width="11.42578125" style="662" customWidth="1"/>
    <col min="150" max="150" width="15.140625" style="662" customWidth="1"/>
    <col min="151" max="151" width="60.42578125" style="662" customWidth="1"/>
    <col min="152" max="154" width="19.85546875" style="662" customWidth="1"/>
    <col min="155" max="155" width="23.5703125" style="662" customWidth="1"/>
    <col min="156" max="156" width="20.140625" style="662" customWidth="1"/>
    <col min="157" max="157" width="18.7109375" style="662" customWidth="1"/>
    <col min="158" max="158" width="14.140625" style="662" customWidth="1"/>
    <col min="159" max="159" width="11.5703125" style="662" bestFit="1" customWidth="1"/>
    <col min="160" max="214" width="11.42578125" style="662"/>
    <col min="215" max="215" width="2.7109375" style="662" customWidth="1"/>
    <col min="216" max="216" width="9.85546875" style="662" customWidth="1"/>
    <col min="217" max="217" width="54.140625" style="662" customWidth="1"/>
    <col min="218" max="218" width="15.7109375" style="662" customWidth="1"/>
    <col min="219" max="219" width="13.7109375" style="662" customWidth="1"/>
    <col min="220" max="220" width="15.140625" style="662" customWidth="1"/>
    <col min="221" max="221" width="14.7109375" style="662" customWidth="1"/>
    <col min="222" max="222" width="17.42578125" style="662" customWidth="1"/>
    <col min="223" max="223" width="15.140625" style="662" customWidth="1"/>
    <col min="224" max="224" width="11.85546875" style="662" customWidth="1"/>
    <col min="225" max="225" width="3.85546875" style="662" customWidth="1"/>
    <col min="226" max="226" width="19.5703125" style="662" customWidth="1"/>
    <col min="227" max="227" width="17.140625" style="662" customWidth="1"/>
    <col min="228" max="228" width="17.28515625" style="662" customWidth="1"/>
    <col min="229" max="229" width="19.140625" style="662" customWidth="1"/>
    <col min="230" max="230" width="17.7109375" style="662" customWidth="1"/>
    <col min="231" max="231" width="14.5703125" style="662" bestFit="1" customWidth="1"/>
    <col min="232" max="232" width="14.140625" style="662" customWidth="1"/>
    <col min="233" max="233" width="13.28515625" style="662" customWidth="1"/>
    <col min="234" max="234" width="14.42578125" style="662" customWidth="1"/>
    <col min="235" max="235" width="16.7109375" style="662" customWidth="1"/>
    <col min="236" max="236" width="16" style="662" customWidth="1"/>
    <col min="237" max="237" width="16.140625" style="662" customWidth="1"/>
    <col min="238" max="239" width="14.28515625" style="662" customWidth="1"/>
    <col min="240" max="240" width="13.85546875" style="662" customWidth="1"/>
    <col min="241" max="241" width="13.5703125" style="662" customWidth="1"/>
    <col min="242" max="242" width="13.85546875" style="662" customWidth="1"/>
    <col min="243" max="244" width="16.140625" style="662" customWidth="1"/>
    <col min="245" max="245" width="11.5703125" style="662" customWidth="1"/>
    <col min="246" max="246" width="5.28515625" style="662" customWidth="1"/>
    <col min="247" max="247" width="18.140625" style="662" customWidth="1"/>
    <col min="248" max="248" width="16.85546875" style="662" customWidth="1"/>
    <col min="249" max="405" width="11.42578125" style="662" customWidth="1"/>
    <col min="406" max="406" width="15.140625" style="662" customWidth="1"/>
    <col min="407" max="407" width="60.42578125" style="662" customWidth="1"/>
    <col min="408" max="410" width="19.85546875" style="662" customWidth="1"/>
    <col min="411" max="411" width="23.5703125" style="662" customWidth="1"/>
    <col min="412" max="412" width="20.140625" style="662" customWidth="1"/>
    <col min="413" max="413" width="18.7109375" style="662" customWidth="1"/>
    <col min="414" max="414" width="14.140625" style="662" customWidth="1"/>
    <col min="415" max="415" width="11.5703125" style="662" bestFit="1" customWidth="1"/>
    <col min="416" max="470" width="11.42578125" style="662"/>
    <col min="471" max="471" width="2.7109375" style="662" customWidth="1"/>
    <col min="472" max="472" width="9.85546875" style="662" customWidth="1"/>
    <col min="473" max="473" width="54.140625" style="662" customWidth="1"/>
    <col min="474" max="474" width="15.7109375" style="662" customWidth="1"/>
    <col min="475" max="475" width="13.7109375" style="662" customWidth="1"/>
    <col min="476" max="476" width="15.140625" style="662" customWidth="1"/>
    <col min="477" max="477" width="14.7109375" style="662" customWidth="1"/>
    <col min="478" max="478" width="17.42578125" style="662" customWidth="1"/>
    <col min="479" max="479" width="15.140625" style="662" customWidth="1"/>
    <col min="480" max="480" width="11.85546875" style="662" customWidth="1"/>
    <col min="481" max="481" width="3.85546875" style="662" customWidth="1"/>
    <col min="482" max="482" width="19.5703125" style="662" customWidth="1"/>
    <col min="483" max="483" width="17.140625" style="662" customWidth="1"/>
    <col min="484" max="484" width="17.28515625" style="662" customWidth="1"/>
    <col min="485" max="485" width="19.140625" style="662" customWidth="1"/>
    <col min="486" max="486" width="17.7109375" style="662" customWidth="1"/>
    <col min="487" max="487" width="14.5703125" style="662" bestFit="1" customWidth="1"/>
    <col min="488" max="488" width="14.140625" style="662" customWidth="1"/>
    <col min="489" max="489" width="13.28515625" style="662" customWidth="1"/>
    <col min="490" max="490" width="14.42578125" style="662" customWidth="1"/>
    <col min="491" max="491" width="16.7109375" style="662" customWidth="1"/>
    <col min="492" max="492" width="16" style="662" customWidth="1"/>
    <col min="493" max="493" width="16.140625" style="662" customWidth="1"/>
    <col min="494" max="495" width="14.28515625" style="662" customWidth="1"/>
    <col min="496" max="496" width="13.85546875" style="662" customWidth="1"/>
    <col min="497" max="497" width="13.5703125" style="662" customWidth="1"/>
    <col min="498" max="498" width="13.85546875" style="662" customWidth="1"/>
    <col min="499" max="500" width="16.140625" style="662" customWidth="1"/>
    <col min="501" max="501" width="11.5703125" style="662" customWidth="1"/>
    <col min="502" max="502" width="5.28515625" style="662" customWidth="1"/>
    <col min="503" max="503" width="18.140625" style="662" customWidth="1"/>
    <col min="504" max="504" width="16.85546875" style="662" customWidth="1"/>
    <col min="505" max="661" width="11.42578125" style="662" customWidth="1"/>
    <col min="662" max="662" width="15.140625" style="662" customWidth="1"/>
    <col min="663" max="663" width="60.42578125" style="662" customWidth="1"/>
    <col min="664" max="666" width="19.85546875" style="662" customWidth="1"/>
    <col min="667" max="667" width="23.5703125" style="662" customWidth="1"/>
    <col min="668" max="668" width="20.140625" style="662" customWidth="1"/>
    <col min="669" max="669" width="18.7109375" style="662" customWidth="1"/>
    <col min="670" max="670" width="14.140625" style="662" customWidth="1"/>
    <col min="671" max="671" width="11.5703125" style="662" bestFit="1" customWidth="1"/>
    <col min="672" max="726" width="11.42578125" style="662"/>
    <col min="727" max="727" width="2.7109375" style="662" customWidth="1"/>
    <col min="728" max="728" width="9.85546875" style="662" customWidth="1"/>
    <col min="729" max="729" width="54.140625" style="662" customWidth="1"/>
    <col min="730" max="730" width="15.7109375" style="662" customWidth="1"/>
    <col min="731" max="731" width="13.7109375" style="662" customWidth="1"/>
    <col min="732" max="732" width="15.140625" style="662" customWidth="1"/>
    <col min="733" max="733" width="14.7109375" style="662" customWidth="1"/>
    <col min="734" max="734" width="17.42578125" style="662" customWidth="1"/>
    <col min="735" max="735" width="15.140625" style="662" customWidth="1"/>
    <col min="736" max="736" width="11.85546875" style="662" customWidth="1"/>
    <col min="737" max="737" width="3.85546875" style="662" customWidth="1"/>
    <col min="738" max="738" width="19.5703125" style="662" customWidth="1"/>
    <col min="739" max="739" width="17.140625" style="662" customWidth="1"/>
    <col min="740" max="740" width="17.28515625" style="662" customWidth="1"/>
    <col min="741" max="741" width="19.140625" style="662" customWidth="1"/>
    <col min="742" max="742" width="17.7109375" style="662" customWidth="1"/>
    <col min="743" max="743" width="14.5703125" style="662" bestFit="1" customWidth="1"/>
    <col min="744" max="744" width="14.140625" style="662" customWidth="1"/>
    <col min="745" max="745" width="13.28515625" style="662" customWidth="1"/>
    <col min="746" max="746" width="14.42578125" style="662" customWidth="1"/>
    <col min="747" max="747" width="16.7109375" style="662" customWidth="1"/>
    <col min="748" max="748" width="16" style="662" customWidth="1"/>
    <col min="749" max="749" width="16.140625" style="662" customWidth="1"/>
    <col min="750" max="751" width="14.28515625" style="662" customWidth="1"/>
    <col min="752" max="752" width="13.85546875" style="662" customWidth="1"/>
    <col min="753" max="753" width="13.5703125" style="662" customWidth="1"/>
    <col min="754" max="754" width="13.85546875" style="662" customWidth="1"/>
    <col min="755" max="756" width="16.140625" style="662" customWidth="1"/>
    <col min="757" max="757" width="11.5703125" style="662" customWidth="1"/>
    <col min="758" max="758" width="5.28515625" style="662" customWidth="1"/>
    <col min="759" max="759" width="18.140625" style="662" customWidth="1"/>
    <col min="760" max="760" width="16.85546875" style="662" customWidth="1"/>
    <col min="761" max="917" width="11.42578125" style="662" customWidth="1"/>
    <col min="918" max="918" width="15.140625" style="662" customWidth="1"/>
    <col min="919" max="919" width="60.42578125" style="662" customWidth="1"/>
    <col min="920" max="922" width="19.85546875" style="662" customWidth="1"/>
    <col min="923" max="923" width="23.5703125" style="662" customWidth="1"/>
    <col min="924" max="924" width="20.140625" style="662" customWidth="1"/>
    <col min="925" max="925" width="18.7109375" style="662" customWidth="1"/>
    <col min="926" max="926" width="14.140625" style="662" customWidth="1"/>
    <col min="927" max="927" width="11.5703125" style="662" bestFit="1" customWidth="1"/>
    <col min="928" max="982" width="11.42578125" style="662"/>
    <col min="983" max="983" width="2.7109375" style="662" customWidth="1"/>
    <col min="984" max="984" width="9.85546875" style="662" customWidth="1"/>
    <col min="985" max="985" width="54.140625" style="662" customWidth="1"/>
    <col min="986" max="986" width="15.7109375" style="662" customWidth="1"/>
    <col min="987" max="987" width="13.7109375" style="662" customWidth="1"/>
    <col min="988" max="988" width="15.140625" style="662" customWidth="1"/>
    <col min="989" max="989" width="14.7109375" style="662" customWidth="1"/>
    <col min="990" max="990" width="17.42578125" style="662" customWidth="1"/>
    <col min="991" max="991" width="15.140625" style="662" customWidth="1"/>
    <col min="992" max="992" width="11.85546875" style="662" customWidth="1"/>
    <col min="993" max="993" width="3.85546875" style="662" customWidth="1"/>
    <col min="994" max="994" width="19.5703125" style="662" customWidth="1"/>
    <col min="995" max="995" width="17.140625" style="662" customWidth="1"/>
    <col min="996" max="996" width="17.28515625" style="662" customWidth="1"/>
    <col min="997" max="997" width="19.140625" style="662" customWidth="1"/>
    <col min="998" max="998" width="17.7109375" style="662" customWidth="1"/>
    <col min="999" max="999" width="14.5703125" style="662" bestFit="1" customWidth="1"/>
    <col min="1000" max="1000" width="14.140625" style="662" customWidth="1"/>
    <col min="1001" max="1001" width="13.28515625" style="662" customWidth="1"/>
    <col min="1002" max="1002" width="14.42578125" style="662" customWidth="1"/>
    <col min="1003" max="1003" width="16.7109375" style="662" customWidth="1"/>
    <col min="1004" max="1004" width="16" style="662" customWidth="1"/>
    <col min="1005" max="1005" width="16.140625" style="662" customWidth="1"/>
    <col min="1006" max="1007" width="14.28515625" style="662" customWidth="1"/>
    <col min="1008" max="1008" width="13.85546875" style="662" customWidth="1"/>
    <col min="1009" max="1009" width="13.5703125" style="662" customWidth="1"/>
    <col min="1010" max="1010" width="13.85546875" style="662" customWidth="1"/>
    <col min="1011" max="1012" width="16.140625" style="662" customWidth="1"/>
    <col min="1013" max="1013" width="11.5703125" style="662" customWidth="1"/>
    <col min="1014" max="1014" width="5.28515625" style="662" customWidth="1"/>
    <col min="1015" max="1015" width="18.140625" style="662" customWidth="1"/>
    <col min="1016" max="1016" width="16.85546875" style="662" customWidth="1"/>
    <col min="1017" max="1173" width="11.42578125" style="662" customWidth="1"/>
    <col min="1174" max="1174" width="15.140625" style="662" customWidth="1"/>
    <col min="1175" max="1175" width="60.42578125" style="662" customWidth="1"/>
    <col min="1176" max="1178" width="19.85546875" style="662" customWidth="1"/>
    <col min="1179" max="1179" width="23.5703125" style="662" customWidth="1"/>
    <col min="1180" max="1180" width="20.140625" style="662" customWidth="1"/>
    <col min="1181" max="1181" width="18.7109375" style="662" customWidth="1"/>
    <col min="1182" max="1182" width="14.140625" style="662" customWidth="1"/>
    <col min="1183" max="1183" width="11.5703125" style="662" bestFit="1" customWidth="1"/>
    <col min="1184" max="1238" width="11.42578125" style="662"/>
    <col min="1239" max="1239" width="2.7109375" style="662" customWidth="1"/>
    <col min="1240" max="1240" width="9.85546875" style="662" customWidth="1"/>
    <col min="1241" max="1241" width="54.140625" style="662" customWidth="1"/>
    <col min="1242" max="1242" width="15.7109375" style="662" customWidth="1"/>
    <col min="1243" max="1243" width="13.7109375" style="662" customWidth="1"/>
    <col min="1244" max="1244" width="15.140625" style="662" customWidth="1"/>
    <col min="1245" max="1245" width="14.7109375" style="662" customWidth="1"/>
    <col min="1246" max="1246" width="17.42578125" style="662" customWidth="1"/>
    <col min="1247" max="1247" width="15.140625" style="662" customWidth="1"/>
    <col min="1248" max="1248" width="11.85546875" style="662" customWidth="1"/>
    <col min="1249" max="1249" width="3.85546875" style="662" customWidth="1"/>
    <col min="1250" max="1250" width="19.5703125" style="662" customWidth="1"/>
    <col min="1251" max="1251" width="17.140625" style="662" customWidth="1"/>
    <col min="1252" max="1252" width="17.28515625" style="662" customWidth="1"/>
    <col min="1253" max="1253" width="19.140625" style="662" customWidth="1"/>
    <col min="1254" max="1254" width="17.7109375" style="662" customWidth="1"/>
    <col min="1255" max="1255" width="14.5703125" style="662" bestFit="1" customWidth="1"/>
    <col min="1256" max="1256" width="14.140625" style="662" customWidth="1"/>
    <col min="1257" max="1257" width="13.28515625" style="662" customWidth="1"/>
    <col min="1258" max="1258" width="14.42578125" style="662" customWidth="1"/>
    <col min="1259" max="1259" width="16.7109375" style="662" customWidth="1"/>
    <col min="1260" max="1260" width="16" style="662" customWidth="1"/>
    <col min="1261" max="1261" width="16.140625" style="662" customWidth="1"/>
    <col min="1262" max="1263" width="14.28515625" style="662" customWidth="1"/>
    <col min="1264" max="1264" width="13.85546875" style="662" customWidth="1"/>
    <col min="1265" max="1265" width="13.5703125" style="662" customWidth="1"/>
    <col min="1266" max="1266" width="13.85546875" style="662" customWidth="1"/>
    <col min="1267" max="1268" width="16.140625" style="662" customWidth="1"/>
    <col min="1269" max="1269" width="11.5703125" style="662" customWidth="1"/>
    <col min="1270" max="1270" width="5.28515625" style="662" customWidth="1"/>
    <col min="1271" max="1271" width="18.140625" style="662" customWidth="1"/>
    <col min="1272" max="1272" width="16.85546875" style="662" customWidth="1"/>
    <col min="1273" max="1429" width="11.42578125" style="662" customWidth="1"/>
    <col min="1430" max="1430" width="15.140625" style="662" customWidth="1"/>
    <col min="1431" max="1431" width="60.42578125" style="662" customWidth="1"/>
    <col min="1432" max="1434" width="19.85546875" style="662" customWidth="1"/>
    <col min="1435" max="1435" width="23.5703125" style="662" customWidth="1"/>
    <col min="1436" max="1436" width="20.140625" style="662" customWidth="1"/>
    <col min="1437" max="1437" width="18.7109375" style="662" customWidth="1"/>
    <col min="1438" max="1438" width="14.140625" style="662" customWidth="1"/>
    <col min="1439" max="1439" width="11.5703125" style="662" bestFit="1" customWidth="1"/>
    <col min="1440" max="1494" width="11.42578125" style="662"/>
    <col min="1495" max="1495" width="2.7109375" style="662" customWidth="1"/>
    <col min="1496" max="1496" width="9.85546875" style="662" customWidth="1"/>
    <col min="1497" max="1497" width="54.140625" style="662" customWidth="1"/>
    <col min="1498" max="1498" width="15.7109375" style="662" customWidth="1"/>
    <col min="1499" max="1499" width="13.7109375" style="662" customWidth="1"/>
    <col min="1500" max="1500" width="15.140625" style="662" customWidth="1"/>
    <col min="1501" max="1501" width="14.7109375" style="662" customWidth="1"/>
    <col min="1502" max="1502" width="17.42578125" style="662" customWidth="1"/>
    <col min="1503" max="1503" width="15.140625" style="662" customWidth="1"/>
    <col min="1504" max="1504" width="11.85546875" style="662" customWidth="1"/>
    <col min="1505" max="1505" width="3.85546875" style="662" customWidth="1"/>
    <col min="1506" max="1506" width="19.5703125" style="662" customWidth="1"/>
    <col min="1507" max="1507" width="17.140625" style="662" customWidth="1"/>
    <col min="1508" max="1508" width="17.28515625" style="662" customWidth="1"/>
    <col min="1509" max="1509" width="19.140625" style="662" customWidth="1"/>
    <col min="1510" max="1510" width="17.7109375" style="662" customWidth="1"/>
    <col min="1511" max="1511" width="14.5703125" style="662" bestFit="1" customWidth="1"/>
    <col min="1512" max="1512" width="14.140625" style="662" customWidth="1"/>
    <col min="1513" max="1513" width="13.28515625" style="662" customWidth="1"/>
    <col min="1514" max="1514" width="14.42578125" style="662" customWidth="1"/>
    <col min="1515" max="1515" width="16.7109375" style="662" customWidth="1"/>
    <col min="1516" max="1516" width="16" style="662" customWidth="1"/>
    <col min="1517" max="1517" width="16.140625" style="662" customWidth="1"/>
    <col min="1518" max="1519" width="14.28515625" style="662" customWidth="1"/>
    <col min="1520" max="1520" width="13.85546875" style="662" customWidth="1"/>
    <col min="1521" max="1521" width="13.5703125" style="662" customWidth="1"/>
    <col min="1522" max="1522" width="13.85546875" style="662" customWidth="1"/>
    <col min="1523" max="1524" width="16.140625" style="662" customWidth="1"/>
    <col min="1525" max="1525" width="11.5703125" style="662" customWidth="1"/>
    <col min="1526" max="1526" width="5.28515625" style="662" customWidth="1"/>
    <col min="1527" max="1527" width="18.140625" style="662" customWidth="1"/>
    <col min="1528" max="1528" width="16.85546875" style="662" customWidth="1"/>
    <col min="1529" max="1685" width="11.42578125" style="662" customWidth="1"/>
    <col min="1686" max="1686" width="15.140625" style="662" customWidth="1"/>
    <col min="1687" max="1687" width="60.42578125" style="662" customWidth="1"/>
    <col min="1688" max="1690" width="19.85546875" style="662" customWidth="1"/>
    <col min="1691" max="1691" width="23.5703125" style="662" customWidth="1"/>
    <col min="1692" max="1692" width="20.140625" style="662" customWidth="1"/>
    <col min="1693" max="1693" width="18.7109375" style="662" customWidth="1"/>
    <col min="1694" max="1694" width="14.140625" style="662" customWidth="1"/>
    <col min="1695" max="1695" width="11.5703125" style="662" bestFit="1" customWidth="1"/>
    <col min="1696" max="1750" width="11.42578125" style="662"/>
    <col min="1751" max="1751" width="2.7109375" style="662" customWidth="1"/>
    <col min="1752" max="1752" width="9.85546875" style="662" customWidth="1"/>
    <col min="1753" max="1753" width="54.140625" style="662" customWidth="1"/>
    <col min="1754" max="1754" width="15.7109375" style="662" customWidth="1"/>
    <col min="1755" max="1755" width="13.7109375" style="662" customWidth="1"/>
    <col min="1756" max="1756" width="15.140625" style="662" customWidth="1"/>
    <col min="1757" max="1757" width="14.7109375" style="662" customWidth="1"/>
    <col min="1758" max="1758" width="17.42578125" style="662" customWidth="1"/>
    <col min="1759" max="1759" width="15.140625" style="662" customWidth="1"/>
    <col min="1760" max="1760" width="11.85546875" style="662" customWidth="1"/>
    <col min="1761" max="1761" width="3.85546875" style="662" customWidth="1"/>
    <col min="1762" max="1762" width="19.5703125" style="662" customWidth="1"/>
    <col min="1763" max="1763" width="17.140625" style="662" customWidth="1"/>
    <col min="1764" max="1764" width="17.28515625" style="662" customWidth="1"/>
    <col min="1765" max="1765" width="19.140625" style="662" customWidth="1"/>
    <col min="1766" max="1766" width="17.7109375" style="662" customWidth="1"/>
    <col min="1767" max="1767" width="14.5703125" style="662" bestFit="1" customWidth="1"/>
    <col min="1768" max="1768" width="14.140625" style="662" customWidth="1"/>
    <col min="1769" max="1769" width="13.28515625" style="662" customWidth="1"/>
    <col min="1770" max="1770" width="14.42578125" style="662" customWidth="1"/>
    <col min="1771" max="1771" width="16.7109375" style="662" customWidth="1"/>
    <col min="1772" max="1772" width="16" style="662" customWidth="1"/>
    <col min="1773" max="1773" width="16.140625" style="662" customWidth="1"/>
    <col min="1774" max="1775" width="14.28515625" style="662" customWidth="1"/>
    <col min="1776" max="1776" width="13.85546875" style="662" customWidth="1"/>
    <col min="1777" max="1777" width="13.5703125" style="662" customWidth="1"/>
    <col min="1778" max="1778" width="13.85546875" style="662" customWidth="1"/>
    <col min="1779" max="1780" width="16.140625" style="662" customWidth="1"/>
    <col min="1781" max="1781" width="11.5703125" style="662" customWidth="1"/>
    <col min="1782" max="1782" width="5.28515625" style="662" customWidth="1"/>
    <col min="1783" max="1783" width="18.140625" style="662" customWidth="1"/>
    <col min="1784" max="1784" width="16.85546875" style="662" customWidth="1"/>
    <col min="1785" max="1941" width="11.42578125" style="662" customWidth="1"/>
    <col min="1942" max="1942" width="15.140625" style="662" customWidth="1"/>
    <col min="1943" max="1943" width="60.42578125" style="662" customWidth="1"/>
    <col min="1944" max="1946" width="19.85546875" style="662" customWidth="1"/>
    <col min="1947" max="1947" width="23.5703125" style="662" customWidth="1"/>
    <col min="1948" max="1948" width="20.140625" style="662" customWidth="1"/>
    <col min="1949" max="1949" width="18.7109375" style="662" customWidth="1"/>
    <col min="1950" max="1950" width="14.140625" style="662" customWidth="1"/>
    <col min="1951" max="1951" width="11.5703125" style="662" bestFit="1" customWidth="1"/>
    <col min="1952" max="2006" width="11.42578125" style="662"/>
    <col min="2007" max="2007" width="2.7109375" style="662" customWidth="1"/>
    <col min="2008" max="2008" width="9.85546875" style="662" customWidth="1"/>
    <col min="2009" max="2009" width="54.140625" style="662" customWidth="1"/>
    <col min="2010" max="2010" width="15.7109375" style="662" customWidth="1"/>
    <col min="2011" max="2011" width="13.7109375" style="662" customWidth="1"/>
    <col min="2012" max="2012" width="15.140625" style="662" customWidth="1"/>
    <col min="2013" max="2013" width="14.7109375" style="662" customWidth="1"/>
    <col min="2014" max="2014" width="17.42578125" style="662" customWidth="1"/>
    <col min="2015" max="2015" width="15.140625" style="662" customWidth="1"/>
    <col min="2016" max="2016" width="11.85546875" style="662" customWidth="1"/>
    <col min="2017" max="2017" width="3.85546875" style="662" customWidth="1"/>
    <col min="2018" max="2018" width="19.5703125" style="662" customWidth="1"/>
    <col min="2019" max="2019" width="17.140625" style="662" customWidth="1"/>
    <col min="2020" max="2020" width="17.28515625" style="662" customWidth="1"/>
    <col min="2021" max="2021" width="19.140625" style="662" customWidth="1"/>
    <col min="2022" max="2022" width="17.7109375" style="662" customWidth="1"/>
    <col min="2023" max="2023" width="14.5703125" style="662" bestFit="1" customWidth="1"/>
    <col min="2024" max="2024" width="14.140625" style="662" customWidth="1"/>
    <col min="2025" max="2025" width="13.28515625" style="662" customWidth="1"/>
    <col min="2026" max="2026" width="14.42578125" style="662" customWidth="1"/>
    <col min="2027" max="2027" width="16.7109375" style="662" customWidth="1"/>
    <col min="2028" max="2028" width="16" style="662" customWidth="1"/>
    <col min="2029" max="2029" width="16.140625" style="662" customWidth="1"/>
    <col min="2030" max="2031" width="14.28515625" style="662" customWidth="1"/>
    <col min="2032" max="2032" width="13.85546875" style="662" customWidth="1"/>
    <col min="2033" max="2033" width="13.5703125" style="662" customWidth="1"/>
    <col min="2034" max="2034" width="13.85546875" style="662" customWidth="1"/>
    <col min="2035" max="2036" width="16.140625" style="662" customWidth="1"/>
    <col min="2037" max="2037" width="11.5703125" style="662" customWidth="1"/>
    <col min="2038" max="2038" width="5.28515625" style="662" customWidth="1"/>
    <col min="2039" max="2039" width="18.140625" style="662" customWidth="1"/>
    <col min="2040" max="2040" width="16.85546875" style="662" customWidth="1"/>
    <col min="2041" max="2197" width="11.42578125" style="662" customWidth="1"/>
    <col min="2198" max="2198" width="15.140625" style="662" customWidth="1"/>
    <col min="2199" max="2199" width="60.42578125" style="662" customWidth="1"/>
    <col min="2200" max="2202" width="19.85546875" style="662" customWidth="1"/>
    <col min="2203" max="2203" width="23.5703125" style="662" customWidth="1"/>
    <col min="2204" max="2204" width="20.140625" style="662" customWidth="1"/>
    <col min="2205" max="2205" width="18.7109375" style="662" customWidth="1"/>
    <col min="2206" max="2206" width="14.140625" style="662" customWidth="1"/>
    <col min="2207" max="2207" width="11.5703125" style="662" bestFit="1" customWidth="1"/>
    <col min="2208" max="2262" width="11.42578125" style="662"/>
    <col min="2263" max="2263" width="2.7109375" style="662" customWidth="1"/>
    <col min="2264" max="2264" width="9.85546875" style="662" customWidth="1"/>
    <col min="2265" max="2265" width="54.140625" style="662" customWidth="1"/>
    <col min="2266" max="2266" width="15.7109375" style="662" customWidth="1"/>
    <col min="2267" max="2267" width="13.7109375" style="662" customWidth="1"/>
    <col min="2268" max="2268" width="15.140625" style="662" customWidth="1"/>
    <col min="2269" max="2269" width="14.7109375" style="662" customWidth="1"/>
    <col min="2270" max="2270" width="17.42578125" style="662" customWidth="1"/>
    <col min="2271" max="2271" width="15.140625" style="662" customWidth="1"/>
    <col min="2272" max="2272" width="11.85546875" style="662" customWidth="1"/>
    <col min="2273" max="2273" width="3.85546875" style="662" customWidth="1"/>
    <col min="2274" max="2274" width="19.5703125" style="662" customWidth="1"/>
    <col min="2275" max="2275" width="17.140625" style="662" customWidth="1"/>
    <col min="2276" max="2276" width="17.28515625" style="662" customWidth="1"/>
    <col min="2277" max="2277" width="19.140625" style="662" customWidth="1"/>
    <col min="2278" max="2278" width="17.7109375" style="662" customWidth="1"/>
    <col min="2279" max="2279" width="14.5703125" style="662" bestFit="1" customWidth="1"/>
    <col min="2280" max="2280" width="14.140625" style="662" customWidth="1"/>
    <col min="2281" max="2281" width="13.28515625" style="662" customWidth="1"/>
    <col min="2282" max="2282" width="14.42578125" style="662" customWidth="1"/>
    <col min="2283" max="2283" width="16.7109375" style="662" customWidth="1"/>
    <col min="2284" max="2284" width="16" style="662" customWidth="1"/>
    <col min="2285" max="2285" width="16.140625" style="662" customWidth="1"/>
    <col min="2286" max="2287" width="14.28515625" style="662" customWidth="1"/>
    <col min="2288" max="2288" width="13.85546875" style="662" customWidth="1"/>
    <col min="2289" max="2289" width="13.5703125" style="662" customWidth="1"/>
    <col min="2290" max="2290" width="13.85546875" style="662" customWidth="1"/>
    <col min="2291" max="2292" width="16.140625" style="662" customWidth="1"/>
    <col min="2293" max="2293" width="11.5703125" style="662" customWidth="1"/>
    <col min="2294" max="2294" width="5.28515625" style="662" customWidth="1"/>
    <col min="2295" max="2295" width="18.140625" style="662" customWidth="1"/>
    <col min="2296" max="2296" width="16.85546875" style="662" customWidth="1"/>
    <col min="2297" max="2453" width="11.42578125" style="662" customWidth="1"/>
    <col min="2454" max="2454" width="15.140625" style="662" customWidth="1"/>
    <col min="2455" max="2455" width="60.42578125" style="662" customWidth="1"/>
    <col min="2456" max="2458" width="19.85546875" style="662" customWidth="1"/>
    <col min="2459" max="2459" width="23.5703125" style="662" customWidth="1"/>
    <col min="2460" max="2460" width="20.140625" style="662" customWidth="1"/>
    <col min="2461" max="2461" width="18.7109375" style="662" customWidth="1"/>
    <col min="2462" max="2462" width="14.140625" style="662" customWidth="1"/>
    <col min="2463" max="2463" width="11.5703125" style="662" bestFit="1" customWidth="1"/>
    <col min="2464" max="2518" width="11.42578125" style="662"/>
    <col min="2519" max="2519" width="2.7109375" style="662" customWidth="1"/>
    <col min="2520" max="2520" width="9.85546875" style="662" customWidth="1"/>
    <col min="2521" max="2521" width="54.140625" style="662" customWidth="1"/>
    <col min="2522" max="2522" width="15.7109375" style="662" customWidth="1"/>
    <col min="2523" max="2523" width="13.7109375" style="662" customWidth="1"/>
    <col min="2524" max="2524" width="15.140625" style="662" customWidth="1"/>
    <col min="2525" max="2525" width="14.7109375" style="662" customWidth="1"/>
    <col min="2526" max="2526" width="17.42578125" style="662" customWidth="1"/>
    <col min="2527" max="2527" width="15.140625" style="662" customWidth="1"/>
    <col min="2528" max="2528" width="11.85546875" style="662" customWidth="1"/>
    <col min="2529" max="2529" width="3.85546875" style="662" customWidth="1"/>
    <col min="2530" max="2530" width="19.5703125" style="662" customWidth="1"/>
    <col min="2531" max="2531" width="17.140625" style="662" customWidth="1"/>
    <col min="2532" max="2532" width="17.28515625" style="662" customWidth="1"/>
    <col min="2533" max="2533" width="19.140625" style="662" customWidth="1"/>
    <col min="2534" max="2534" width="17.7109375" style="662" customWidth="1"/>
    <col min="2535" max="2535" width="14.5703125" style="662" bestFit="1" customWidth="1"/>
    <col min="2536" max="2536" width="14.140625" style="662" customWidth="1"/>
    <col min="2537" max="2537" width="13.28515625" style="662" customWidth="1"/>
    <col min="2538" max="2538" width="14.42578125" style="662" customWidth="1"/>
    <col min="2539" max="2539" width="16.7109375" style="662" customWidth="1"/>
    <col min="2540" max="2540" width="16" style="662" customWidth="1"/>
    <col min="2541" max="2541" width="16.140625" style="662" customWidth="1"/>
    <col min="2542" max="2543" width="14.28515625" style="662" customWidth="1"/>
    <col min="2544" max="2544" width="13.85546875" style="662" customWidth="1"/>
    <col min="2545" max="2545" width="13.5703125" style="662" customWidth="1"/>
    <col min="2546" max="2546" width="13.85546875" style="662" customWidth="1"/>
    <col min="2547" max="2548" width="16.140625" style="662" customWidth="1"/>
    <col min="2549" max="2549" width="11.5703125" style="662" customWidth="1"/>
    <col min="2550" max="2550" width="5.28515625" style="662" customWidth="1"/>
    <col min="2551" max="2551" width="18.140625" style="662" customWidth="1"/>
    <col min="2552" max="2552" width="16.85546875" style="662" customWidth="1"/>
    <col min="2553" max="2709" width="11.42578125" style="662" customWidth="1"/>
    <col min="2710" max="2710" width="15.140625" style="662" customWidth="1"/>
    <col min="2711" max="2711" width="60.42578125" style="662" customWidth="1"/>
    <col min="2712" max="2714" width="19.85546875" style="662" customWidth="1"/>
    <col min="2715" max="2715" width="23.5703125" style="662" customWidth="1"/>
    <col min="2716" max="2716" width="20.140625" style="662" customWidth="1"/>
    <col min="2717" max="2717" width="18.7109375" style="662" customWidth="1"/>
    <col min="2718" max="2718" width="14.140625" style="662" customWidth="1"/>
    <col min="2719" max="2719" width="11.5703125" style="662" bestFit="1" customWidth="1"/>
    <col min="2720" max="2774" width="11.42578125" style="662"/>
    <col min="2775" max="2775" width="2.7109375" style="662" customWidth="1"/>
    <col min="2776" max="2776" width="9.85546875" style="662" customWidth="1"/>
    <col min="2777" max="2777" width="54.140625" style="662" customWidth="1"/>
    <col min="2778" max="2778" width="15.7109375" style="662" customWidth="1"/>
    <col min="2779" max="2779" width="13.7109375" style="662" customWidth="1"/>
    <col min="2780" max="2780" width="15.140625" style="662" customWidth="1"/>
    <col min="2781" max="2781" width="14.7109375" style="662" customWidth="1"/>
    <col min="2782" max="2782" width="17.42578125" style="662" customWidth="1"/>
    <col min="2783" max="2783" width="15.140625" style="662" customWidth="1"/>
    <col min="2784" max="2784" width="11.85546875" style="662" customWidth="1"/>
    <col min="2785" max="2785" width="3.85546875" style="662" customWidth="1"/>
    <col min="2786" max="2786" width="19.5703125" style="662" customWidth="1"/>
    <col min="2787" max="2787" width="17.140625" style="662" customWidth="1"/>
    <col min="2788" max="2788" width="17.28515625" style="662" customWidth="1"/>
    <col min="2789" max="2789" width="19.140625" style="662" customWidth="1"/>
    <col min="2790" max="2790" width="17.7109375" style="662" customWidth="1"/>
    <col min="2791" max="2791" width="14.5703125" style="662" bestFit="1" customWidth="1"/>
    <col min="2792" max="2792" width="14.140625" style="662" customWidth="1"/>
    <col min="2793" max="2793" width="13.28515625" style="662" customWidth="1"/>
    <col min="2794" max="2794" width="14.42578125" style="662" customWidth="1"/>
    <col min="2795" max="2795" width="16.7109375" style="662" customWidth="1"/>
    <col min="2796" max="2796" width="16" style="662" customWidth="1"/>
    <col min="2797" max="2797" width="16.140625" style="662" customWidth="1"/>
    <col min="2798" max="2799" width="14.28515625" style="662" customWidth="1"/>
    <col min="2800" max="2800" width="13.85546875" style="662" customWidth="1"/>
    <col min="2801" max="2801" width="13.5703125" style="662" customWidth="1"/>
    <col min="2802" max="2802" width="13.85546875" style="662" customWidth="1"/>
    <col min="2803" max="2804" width="16.140625" style="662" customWidth="1"/>
    <col min="2805" max="2805" width="11.5703125" style="662" customWidth="1"/>
    <col min="2806" max="2806" width="5.28515625" style="662" customWidth="1"/>
    <col min="2807" max="2807" width="18.140625" style="662" customWidth="1"/>
    <col min="2808" max="2808" width="16.85546875" style="662" customWidth="1"/>
    <col min="2809" max="2965" width="11.42578125" style="662" customWidth="1"/>
    <col min="2966" max="2966" width="15.140625" style="662" customWidth="1"/>
    <col min="2967" max="2967" width="60.42578125" style="662" customWidth="1"/>
    <col min="2968" max="2970" width="19.85546875" style="662" customWidth="1"/>
    <col min="2971" max="2971" width="23.5703125" style="662" customWidth="1"/>
    <col min="2972" max="2972" width="20.140625" style="662" customWidth="1"/>
    <col min="2973" max="2973" width="18.7109375" style="662" customWidth="1"/>
    <col min="2974" max="2974" width="14.140625" style="662" customWidth="1"/>
    <col min="2975" max="2975" width="11.5703125" style="662" bestFit="1" customWidth="1"/>
    <col min="2976" max="3030" width="11.42578125" style="662"/>
    <col min="3031" max="3031" width="2.7109375" style="662" customWidth="1"/>
    <col min="3032" max="3032" width="9.85546875" style="662" customWidth="1"/>
    <col min="3033" max="3033" width="54.140625" style="662" customWidth="1"/>
    <col min="3034" max="3034" width="15.7109375" style="662" customWidth="1"/>
    <col min="3035" max="3035" width="13.7109375" style="662" customWidth="1"/>
    <col min="3036" max="3036" width="15.140625" style="662" customWidth="1"/>
    <col min="3037" max="3037" width="14.7109375" style="662" customWidth="1"/>
    <col min="3038" max="3038" width="17.42578125" style="662" customWidth="1"/>
    <col min="3039" max="3039" width="15.140625" style="662" customWidth="1"/>
    <col min="3040" max="3040" width="11.85546875" style="662" customWidth="1"/>
    <col min="3041" max="3041" width="3.85546875" style="662" customWidth="1"/>
    <col min="3042" max="3042" width="19.5703125" style="662" customWidth="1"/>
    <col min="3043" max="3043" width="17.140625" style="662" customWidth="1"/>
    <col min="3044" max="3044" width="17.28515625" style="662" customWidth="1"/>
    <col min="3045" max="3045" width="19.140625" style="662" customWidth="1"/>
    <col min="3046" max="3046" width="17.7109375" style="662" customWidth="1"/>
    <col min="3047" max="3047" width="14.5703125" style="662" bestFit="1" customWidth="1"/>
    <col min="3048" max="3048" width="14.140625" style="662" customWidth="1"/>
    <col min="3049" max="3049" width="13.28515625" style="662" customWidth="1"/>
    <col min="3050" max="3050" width="14.42578125" style="662" customWidth="1"/>
    <col min="3051" max="3051" width="16.7109375" style="662" customWidth="1"/>
    <col min="3052" max="3052" width="16" style="662" customWidth="1"/>
    <col min="3053" max="3053" width="16.140625" style="662" customWidth="1"/>
    <col min="3054" max="3055" width="14.28515625" style="662" customWidth="1"/>
    <col min="3056" max="3056" width="13.85546875" style="662" customWidth="1"/>
    <col min="3057" max="3057" width="13.5703125" style="662" customWidth="1"/>
    <col min="3058" max="3058" width="13.85546875" style="662" customWidth="1"/>
    <col min="3059" max="3060" width="16.140625" style="662" customWidth="1"/>
    <col min="3061" max="3061" width="11.5703125" style="662" customWidth="1"/>
    <col min="3062" max="3062" width="5.28515625" style="662" customWidth="1"/>
    <col min="3063" max="3063" width="18.140625" style="662" customWidth="1"/>
    <col min="3064" max="3064" width="16.85546875" style="662" customWidth="1"/>
    <col min="3065" max="3221" width="11.42578125" style="662" customWidth="1"/>
    <col min="3222" max="3222" width="15.140625" style="662" customWidth="1"/>
    <col min="3223" max="3223" width="60.42578125" style="662" customWidth="1"/>
    <col min="3224" max="3226" width="19.85546875" style="662" customWidth="1"/>
    <col min="3227" max="3227" width="23.5703125" style="662" customWidth="1"/>
    <col min="3228" max="3228" width="20.140625" style="662" customWidth="1"/>
    <col min="3229" max="3229" width="18.7109375" style="662" customWidth="1"/>
    <col min="3230" max="3230" width="14.140625" style="662" customWidth="1"/>
    <col min="3231" max="3231" width="11.5703125" style="662" bestFit="1" customWidth="1"/>
    <col min="3232" max="3286" width="11.42578125" style="662"/>
    <col min="3287" max="3287" width="2.7109375" style="662" customWidth="1"/>
    <col min="3288" max="3288" width="9.85546875" style="662" customWidth="1"/>
    <col min="3289" max="3289" width="54.140625" style="662" customWidth="1"/>
    <col min="3290" max="3290" width="15.7109375" style="662" customWidth="1"/>
    <col min="3291" max="3291" width="13.7109375" style="662" customWidth="1"/>
    <col min="3292" max="3292" width="15.140625" style="662" customWidth="1"/>
    <col min="3293" max="3293" width="14.7109375" style="662" customWidth="1"/>
    <col min="3294" max="3294" width="17.42578125" style="662" customWidth="1"/>
    <col min="3295" max="3295" width="15.140625" style="662" customWidth="1"/>
    <col min="3296" max="3296" width="11.85546875" style="662" customWidth="1"/>
    <col min="3297" max="3297" width="3.85546875" style="662" customWidth="1"/>
    <col min="3298" max="3298" width="19.5703125" style="662" customWidth="1"/>
    <col min="3299" max="3299" width="17.140625" style="662" customWidth="1"/>
    <col min="3300" max="3300" width="17.28515625" style="662" customWidth="1"/>
    <col min="3301" max="3301" width="19.140625" style="662" customWidth="1"/>
    <col min="3302" max="3302" width="17.7109375" style="662" customWidth="1"/>
    <col min="3303" max="3303" width="14.5703125" style="662" bestFit="1" customWidth="1"/>
    <col min="3304" max="3304" width="14.140625" style="662" customWidth="1"/>
    <col min="3305" max="3305" width="13.28515625" style="662" customWidth="1"/>
    <col min="3306" max="3306" width="14.42578125" style="662" customWidth="1"/>
    <col min="3307" max="3307" width="16.7109375" style="662" customWidth="1"/>
    <col min="3308" max="3308" width="16" style="662" customWidth="1"/>
    <col min="3309" max="3309" width="16.140625" style="662" customWidth="1"/>
    <col min="3310" max="3311" width="14.28515625" style="662" customWidth="1"/>
    <col min="3312" max="3312" width="13.85546875" style="662" customWidth="1"/>
    <col min="3313" max="3313" width="13.5703125" style="662" customWidth="1"/>
    <col min="3314" max="3314" width="13.85546875" style="662" customWidth="1"/>
    <col min="3315" max="3316" width="16.140625" style="662" customWidth="1"/>
    <col min="3317" max="3317" width="11.5703125" style="662" customWidth="1"/>
    <col min="3318" max="3318" width="5.28515625" style="662" customWidth="1"/>
    <col min="3319" max="3319" width="18.140625" style="662" customWidth="1"/>
    <col min="3320" max="3320" width="16.85546875" style="662" customWidth="1"/>
    <col min="3321" max="3477" width="11.42578125" style="662" customWidth="1"/>
    <col min="3478" max="3478" width="15.140625" style="662" customWidth="1"/>
    <col min="3479" max="3479" width="60.42578125" style="662" customWidth="1"/>
    <col min="3480" max="3482" width="19.85546875" style="662" customWidth="1"/>
    <col min="3483" max="3483" width="23.5703125" style="662" customWidth="1"/>
    <col min="3484" max="3484" width="20.140625" style="662" customWidth="1"/>
    <col min="3485" max="3485" width="18.7109375" style="662" customWidth="1"/>
    <col min="3486" max="3486" width="14.140625" style="662" customWidth="1"/>
    <col min="3487" max="3487" width="11.5703125" style="662" bestFit="1" customWidth="1"/>
    <col min="3488" max="3542" width="11.42578125" style="662"/>
    <col min="3543" max="3543" width="2.7109375" style="662" customWidth="1"/>
    <col min="3544" max="3544" width="9.85546875" style="662" customWidth="1"/>
    <col min="3545" max="3545" width="54.140625" style="662" customWidth="1"/>
    <col min="3546" max="3546" width="15.7109375" style="662" customWidth="1"/>
    <col min="3547" max="3547" width="13.7109375" style="662" customWidth="1"/>
    <col min="3548" max="3548" width="15.140625" style="662" customWidth="1"/>
    <col min="3549" max="3549" width="14.7109375" style="662" customWidth="1"/>
    <col min="3550" max="3550" width="17.42578125" style="662" customWidth="1"/>
    <col min="3551" max="3551" width="15.140625" style="662" customWidth="1"/>
    <col min="3552" max="3552" width="11.85546875" style="662" customWidth="1"/>
    <col min="3553" max="3553" width="3.85546875" style="662" customWidth="1"/>
    <col min="3554" max="3554" width="19.5703125" style="662" customWidth="1"/>
    <col min="3555" max="3555" width="17.140625" style="662" customWidth="1"/>
    <col min="3556" max="3556" width="17.28515625" style="662" customWidth="1"/>
    <col min="3557" max="3557" width="19.140625" style="662" customWidth="1"/>
    <col min="3558" max="3558" width="17.7109375" style="662" customWidth="1"/>
    <col min="3559" max="3559" width="14.5703125" style="662" bestFit="1" customWidth="1"/>
    <col min="3560" max="3560" width="14.140625" style="662" customWidth="1"/>
    <col min="3561" max="3561" width="13.28515625" style="662" customWidth="1"/>
    <col min="3562" max="3562" width="14.42578125" style="662" customWidth="1"/>
    <col min="3563" max="3563" width="16.7109375" style="662" customWidth="1"/>
    <col min="3564" max="3564" width="16" style="662" customWidth="1"/>
    <col min="3565" max="3565" width="16.140625" style="662" customWidth="1"/>
    <col min="3566" max="3567" width="14.28515625" style="662" customWidth="1"/>
    <col min="3568" max="3568" width="13.85546875" style="662" customWidth="1"/>
    <col min="3569" max="3569" width="13.5703125" style="662" customWidth="1"/>
    <col min="3570" max="3570" width="13.85546875" style="662" customWidth="1"/>
    <col min="3571" max="3572" width="16.140625" style="662" customWidth="1"/>
    <col min="3573" max="3573" width="11.5703125" style="662" customWidth="1"/>
    <col min="3574" max="3574" width="5.28515625" style="662" customWidth="1"/>
    <col min="3575" max="3575" width="18.140625" style="662" customWidth="1"/>
    <col min="3576" max="3576" width="16.85546875" style="662" customWidth="1"/>
    <col min="3577" max="3733" width="11.42578125" style="662" customWidth="1"/>
    <col min="3734" max="3734" width="15.140625" style="662" customWidth="1"/>
    <col min="3735" max="3735" width="60.42578125" style="662" customWidth="1"/>
    <col min="3736" max="3738" width="19.85546875" style="662" customWidth="1"/>
    <col min="3739" max="3739" width="23.5703125" style="662" customWidth="1"/>
    <col min="3740" max="3740" width="20.140625" style="662" customWidth="1"/>
    <col min="3741" max="3741" width="18.7109375" style="662" customWidth="1"/>
    <col min="3742" max="3742" width="14.140625" style="662" customWidth="1"/>
    <col min="3743" max="3743" width="11.5703125" style="662" bestFit="1" customWidth="1"/>
    <col min="3744" max="3798" width="11.42578125" style="662"/>
    <col min="3799" max="3799" width="2.7109375" style="662" customWidth="1"/>
    <col min="3800" max="3800" width="9.85546875" style="662" customWidth="1"/>
    <col min="3801" max="3801" width="54.140625" style="662" customWidth="1"/>
    <col min="3802" max="3802" width="15.7109375" style="662" customWidth="1"/>
    <col min="3803" max="3803" width="13.7109375" style="662" customWidth="1"/>
    <col min="3804" max="3804" width="15.140625" style="662" customWidth="1"/>
    <col min="3805" max="3805" width="14.7109375" style="662" customWidth="1"/>
    <col min="3806" max="3806" width="17.42578125" style="662" customWidth="1"/>
    <col min="3807" max="3807" width="15.140625" style="662" customWidth="1"/>
    <col min="3808" max="3808" width="11.85546875" style="662" customWidth="1"/>
    <col min="3809" max="3809" width="3.85546875" style="662" customWidth="1"/>
    <col min="3810" max="3810" width="19.5703125" style="662" customWidth="1"/>
    <col min="3811" max="3811" width="17.140625" style="662" customWidth="1"/>
    <col min="3812" max="3812" width="17.28515625" style="662" customWidth="1"/>
    <col min="3813" max="3813" width="19.140625" style="662" customWidth="1"/>
    <col min="3814" max="3814" width="17.7109375" style="662" customWidth="1"/>
    <col min="3815" max="3815" width="14.5703125" style="662" bestFit="1" customWidth="1"/>
    <col min="3816" max="3816" width="14.140625" style="662" customWidth="1"/>
    <col min="3817" max="3817" width="13.28515625" style="662" customWidth="1"/>
    <col min="3818" max="3818" width="14.42578125" style="662" customWidth="1"/>
    <col min="3819" max="3819" width="16.7109375" style="662" customWidth="1"/>
    <col min="3820" max="3820" width="16" style="662" customWidth="1"/>
    <col min="3821" max="3821" width="16.140625" style="662" customWidth="1"/>
    <col min="3822" max="3823" width="14.28515625" style="662" customWidth="1"/>
    <col min="3824" max="3824" width="13.85546875" style="662" customWidth="1"/>
    <col min="3825" max="3825" width="13.5703125" style="662" customWidth="1"/>
    <col min="3826" max="3826" width="13.85546875" style="662" customWidth="1"/>
    <col min="3827" max="3828" width="16.140625" style="662" customWidth="1"/>
    <col min="3829" max="3829" width="11.5703125" style="662" customWidth="1"/>
    <col min="3830" max="3830" width="5.28515625" style="662" customWidth="1"/>
    <col min="3831" max="3831" width="18.140625" style="662" customWidth="1"/>
    <col min="3832" max="3832" width="16.85546875" style="662" customWidth="1"/>
    <col min="3833" max="3989" width="11.42578125" style="662" customWidth="1"/>
    <col min="3990" max="3990" width="15.140625" style="662" customWidth="1"/>
    <col min="3991" max="3991" width="60.42578125" style="662" customWidth="1"/>
    <col min="3992" max="3994" width="19.85546875" style="662" customWidth="1"/>
    <col min="3995" max="3995" width="23.5703125" style="662" customWidth="1"/>
    <col min="3996" max="3996" width="20.140625" style="662" customWidth="1"/>
    <col min="3997" max="3997" width="18.7109375" style="662" customWidth="1"/>
    <col min="3998" max="3998" width="14.140625" style="662" customWidth="1"/>
    <col min="3999" max="3999" width="11.5703125" style="662" bestFit="1" customWidth="1"/>
    <col min="4000" max="4054" width="11.42578125" style="662"/>
    <col min="4055" max="4055" width="2.7109375" style="662" customWidth="1"/>
    <col min="4056" max="4056" width="9.85546875" style="662" customWidth="1"/>
    <col min="4057" max="4057" width="54.140625" style="662" customWidth="1"/>
    <col min="4058" max="4058" width="15.7109375" style="662" customWidth="1"/>
    <col min="4059" max="4059" width="13.7109375" style="662" customWidth="1"/>
    <col min="4060" max="4060" width="15.140625" style="662" customWidth="1"/>
    <col min="4061" max="4061" width="14.7109375" style="662" customWidth="1"/>
    <col min="4062" max="4062" width="17.42578125" style="662" customWidth="1"/>
    <col min="4063" max="4063" width="15.140625" style="662" customWidth="1"/>
    <col min="4064" max="4064" width="11.85546875" style="662" customWidth="1"/>
    <col min="4065" max="4065" width="3.85546875" style="662" customWidth="1"/>
    <col min="4066" max="4066" width="19.5703125" style="662" customWidth="1"/>
    <col min="4067" max="4067" width="17.140625" style="662" customWidth="1"/>
    <col min="4068" max="4068" width="17.28515625" style="662" customWidth="1"/>
    <col min="4069" max="4069" width="19.140625" style="662" customWidth="1"/>
    <col min="4070" max="4070" width="17.7109375" style="662" customWidth="1"/>
    <col min="4071" max="4071" width="14.5703125" style="662" bestFit="1" customWidth="1"/>
    <col min="4072" max="4072" width="14.140625" style="662" customWidth="1"/>
    <col min="4073" max="4073" width="13.28515625" style="662" customWidth="1"/>
    <col min="4074" max="4074" width="14.42578125" style="662" customWidth="1"/>
    <col min="4075" max="4075" width="16.7109375" style="662" customWidth="1"/>
    <col min="4076" max="4076" width="16" style="662" customWidth="1"/>
    <col min="4077" max="4077" width="16.140625" style="662" customWidth="1"/>
    <col min="4078" max="4079" width="14.28515625" style="662" customWidth="1"/>
    <col min="4080" max="4080" width="13.85546875" style="662" customWidth="1"/>
    <col min="4081" max="4081" width="13.5703125" style="662" customWidth="1"/>
    <col min="4082" max="4082" width="13.85546875" style="662" customWidth="1"/>
    <col min="4083" max="4084" width="16.140625" style="662" customWidth="1"/>
    <col min="4085" max="4085" width="11.5703125" style="662" customWidth="1"/>
    <col min="4086" max="4086" width="5.28515625" style="662" customWidth="1"/>
    <col min="4087" max="4087" width="18.140625" style="662" customWidth="1"/>
    <col min="4088" max="4088" width="16.85546875" style="662" customWidth="1"/>
    <col min="4089" max="4245" width="11.42578125" style="662" customWidth="1"/>
    <col min="4246" max="4246" width="15.140625" style="662" customWidth="1"/>
    <col min="4247" max="4247" width="60.42578125" style="662" customWidth="1"/>
    <col min="4248" max="4250" width="19.85546875" style="662" customWidth="1"/>
    <col min="4251" max="4251" width="23.5703125" style="662" customWidth="1"/>
    <col min="4252" max="4252" width="20.140625" style="662" customWidth="1"/>
    <col min="4253" max="4253" width="18.7109375" style="662" customWidth="1"/>
    <col min="4254" max="4254" width="14.140625" style="662" customWidth="1"/>
    <col min="4255" max="4255" width="11.5703125" style="662" bestFit="1" customWidth="1"/>
    <col min="4256" max="4310" width="11.42578125" style="662"/>
    <col min="4311" max="4311" width="2.7109375" style="662" customWidth="1"/>
    <col min="4312" max="4312" width="9.85546875" style="662" customWidth="1"/>
    <col min="4313" max="4313" width="54.140625" style="662" customWidth="1"/>
    <col min="4314" max="4314" width="15.7109375" style="662" customWidth="1"/>
    <col min="4315" max="4315" width="13.7109375" style="662" customWidth="1"/>
    <col min="4316" max="4316" width="15.140625" style="662" customWidth="1"/>
    <col min="4317" max="4317" width="14.7109375" style="662" customWidth="1"/>
    <col min="4318" max="4318" width="17.42578125" style="662" customWidth="1"/>
    <col min="4319" max="4319" width="15.140625" style="662" customWidth="1"/>
    <col min="4320" max="4320" width="11.85546875" style="662" customWidth="1"/>
    <col min="4321" max="4321" width="3.85546875" style="662" customWidth="1"/>
    <col min="4322" max="4322" width="19.5703125" style="662" customWidth="1"/>
    <col min="4323" max="4323" width="17.140625" style="662" customWidth="1"/>
    <col min="4324" max="4324" width="17.28515625" style="662" customWidth="1"/>
    <col min="4325" max="4325" width="19.140625" style="662" customWidth="1"/>
    <col min="4326" max="4326" width="17.7109375" style="662" customWidth="1"/>
    <col min="4327" max="4327" width="14.5703125" style="662" bestFit="1" customWidth="1"/>
    <col min="4328" max="4328" width="14.140625" style="662" customWidth="1"/>
    <col min="4329" max="4329" width="13.28515625" style="662" customWidth="1"/>
    <col min="4330" max="4330" width="14.42578125" style="662" customWidth="1"/>
    <col min="4331" max="4331" width="16.7109375" style="662" customWidth="1"/>
    <col min="4332" max="4332" width="16" style="662" customWidth="1"/>
    <col min="4333" max="4333" width="16.140625" style="662" customWidth="1"/>
    <col min="4334" max="4335" width="14.28515625" style="662" customWidth="1"/>
    <col min="4336" max="4336" width="13.85546875" style="662" customWidth="1"/>
    <col min="4337" max="4337" width="13.5703125" style="662" customWidth="1"/>
    <col min="4338" max="4338" width="13.85546875" style="662" customWidth="1"/>
    <col min="4339" max="4340" width="16.140625" style="662" customWidth="1"/>
    <col min="4341" max="4341" width="11.5703125" style="662" customWidth="1"/>
    <col min="4342" max="4342" width="5.28515625" style="662" customWidth="1"/>
    <col min="4343" max="4343" width="18.140625" style="662" customWidth="1"/>
    <col min="4344" max="4344" width="16.85546875" style="662" customWidth="1"/>
    <col min="4345" max="4501" width="11.42578125" style="662" customWidth="1"/>
    <col min="4502" max="4502" width="15.140625" style="662" customWidth="1"/>
    <col min="4503" max="4503" width="60.42578125" style="662" customWidth="1"/>
    <col min="4504" max="4506" width="19.85546875" style="662" customWidth="1"/>
    <col min="4507" max="4507" width="23.5703125" style="662" customWidth="1"/>
    <col min="4508" max="4508" width="20.140625" style="662" customWidth="1"/>
    <col min="4509" max="4509" width="18.7109375" style="662" customWidth="1"/>
    <col min="4510" max="4510" width="14.140625" style="662" customWidth="1"/>
    <col min="4511" max="4511" width="11.5703125" style="662" bestFit="1" customWidth="1"/>
    <col min="4512" max="4566" width="11.42578125" style="662"/>
    <col min="4567" max="4567" width="2.7109375" style="662" customWidth="1"/>
    <col min="4568" max="4568" width="9.85546875" style="662" customWidth="1"/>
    <col min="4569" max="4569" width="54.140625" style="662" customWidth="1"/>
    <col min="4570" max="4570" width="15.7109375" style="662" customWidth="1"/>
    <col min="4571" max="4571" width="13.7109375" style="662" customWidth="1"/>
    <col min="4572" max="4572" width="15.140625" style="662" customWidth="1"/>
    <col min="4573" max="4573" width="14.7109375" style="662" customWidth="1"/>
    <col min="4574" max="4574" width="17.42578125" style="662" customWidth="1"/>
    <col min="4575" max="4575" width="15.140625" style="662" customWidth="1"/>
    <col min="4576" max="4576" width="11.85546875" style="662" customWidth="1"/>
    <col min="4577" max="4577" width="3.85546875" style="662" customWidth="1"/>
    <col min="4578" max="4578" width="19.5703125" style="662" customWidth="1"/>
    <col min="4579" max="4579" width="17.140625" style="662" customWidth="1"/>
    <col min="4580" max="4580" width="17.28515625" style="662" customWidth="1"/>
    <col min="4581" max="4581" width="19.140625" style="662" customWidth="1"/>
    <col min="4582" max="4582" width="17.7109375" style="662" customWidth="1"/>
    <col min="4583" max="4583" width="14.5703125" style="662" bestFit="1" customWidth="1"/>
    <col min="4584" max="4584" width="14.140625" style="662" customWidth="1"/>
    <col min="4585" max="4585" width="13.28515625" style="662" customWidth="1"/>
    <col min="4586" max="4586" width="14.42578125" style="662" customWidth="1"/>
    <col min="4587" max="4587" width="16.7109375" style="662" customWidth="1"/>
    <col min="4588" max="4588" width="16" style="662" customWidth="1"/>
    <col min="4589" max="4589" width="16.140625" style="662" customWidth="1"/>
    <col min="4590" max="4591" width="14.28515625" style="662" customWidth="1"/>
    <col min="4592" max="4592" width="13.85546875" style="662" customWidth="1"/>
    <col min="4593" max="4593" width="13.5703125" style="662" customWidth="1"/>
    <col min="4594" max="4594" width="13.85546875" style="662" customWidth="1"/>
    <col min="4595" max="4596" width="16.140625" style="662" customWidth="1"/>
    <col min="4597" max="4597" width="11.5703125" style="662" customWidth="1"/>
    <col min="4598" max="4598" width="5.28515625" style="662" customWidth="1"/>
    <col min="4599" max="4599" width="18.140625" style="662" customWidth="1"/>
    <col min="4600" max="4600" width="16.85546875" style="662" customWidth="1"/>
    <col min="4601" max="4757" width="11.42578125" style="662" customWidth="1"/>
    <col min="4758" max="4758" width="15.140625" style="662" customWidth="1"/>
    <col min="4759" max="4759" width="60.42578125" style="662" customWidth="1"/>
    <col min="4760" max="4762" width="19.85546875" style="662" customWidth="1"/>
    <col min="4763" max="4763" width="23.5703125" style="662" customWidth="1"/>
    <col min="4764" max="4764" width="20.140625" style="662" customWidth="1"/>
    <col min="4765" max="4765" width="18.7109375" style="662" customWidth="1"/>
    <col min="4766" max="4766" width="14.140625" style="662" customWidth="1"/>
    <col min="4767" max="4767" width="11.5703125" style="662" bestFit="1" customWidth="1"/>
    <col min="4768" max="4822" width="11.42578125" style="662"/>
    <col min="4823" max="4823" width="2.7109375" style="662" customWidth="1"/>
    <col min="4824" max="4824" width="9.85546875" style="662" customWidth="1"/>
    <col min="4825" max="4825" width="54.140625" style="662" customWidth="1"/>
    <col min="4826" max="4826" width="15.7109375" style="662" customWidth="1"/>
    <col min="4827" max="4827" width="13.7109375" style="662" customWidth="1"/>
    <col min="4828" max="4828" width="15.140625" style="662" customWidth="1"/>
    <col min="4829" max="4829" width="14.7109375" style="662" customWidth="1"/>
    <col min="4830" max="4830" width="17.42578125" style="662" customWidth="1"/>
    <col min="4831" max="4831" width="15.140625" style="662" customWidth="1"/>
    <col min="4832" max="4832" width="11.85546875" style="662" customWidth="1"/>
    <col min="4833" max="4833" width="3.85546875" style="662" customWidth="1"/>
    <col min="4834" max="4834" width="19.5703125" style="662" customWidth="1"/>
    <col min="4835" max="4835" width="17.140625" style="662" customWidth="1"/>
    <col min="4836" max="4836" width="17.28515625" style="662" customWidth="1"/>
    <col min="4837" max="4837" width="19.140625" style="662" customWidth="1"/>
    <col min="4838" max="4838" width="17.7109375" style="662" customWidth="1"/>
    <col min="4839" max="4839" width="14.5703125" style="662" bestFit="1" customWidth="1"/>
    <col min="4840" max="4840" width="14.140625" style="662" customWidth="1"/>
    <col min="4841" max="4841" width="13.28515625" style="662" customWidth="1"/>
    <col min="4842" max="4842" width="14.42578125" style="662" customWidth="1"/>
    <col min="4843" max="4843" width="16.7109375" style="662" customWidth="1"/>
    <col min="4844" max="4844" width="16" style="662" customWidth="1"/>
    <col min="4845" max="4845" width="16.140625" style="662" customWidth="1"/>
    <col min="4846" max="4847" width="14.28515625" style="662" customWidth="1"/>
    <col min="4848" max="4848" width="13.85546875" style="662" customWidth="1"/>
    <col min="4849" max="4849" width="13.5703125" style="662" customWidth="1"/>
    <col min="4850" max="4850" width="13.85546875" style="662" customWidth="1"/>
    <col min="4851" max="4852" width="16.140625" style="662" customWidth="1"/>
    <col min="4853" max="4853" width="11.5703125" style="662" customWidth="1"/>
    <col min="4854" max="4854" width="5.28515625" style="662" customWidth="1"/>
    <col min="4855" max="4855" width="18.140625" style="662" customWidth="1"/>
    <col min="4856" max="4856" width="16.85546875" style="662" customWidth="1"/>
    <col min="4857" max="5013" width="11.42578125" style="662" customWidth="1"/>
    <col min="5014" max="5014" width="15.140625" style="662" customWidth="1"/>
    <col min="5015" max="5015" width="60.42578125" style="662" customWidth="1"/>
    <col min="5016" max="5018" width="19.85546875" style="662" customWidth="1"/>
    <col min="5019" max="5019" width="23.5703125" style="662" customWidth="1"/>
    <col min="5020" max="5020" width="20.140625" style="662" customWidth="1"/>
    <col min="5021" max="5021" width="18.7109375" style="662" customWidth="1"/>
    <col min="5022" max="5022" width="14.140625" style="662" customWidth="1"/>
    <col min="5023" max="5023" width="11.5703125" style="662" bestFit="1" customWidth="1"/>
    <col min="5024" max="5078" width="11.42578125" style="662"/>
    <col min="5079" max="5079" width="2.7109375" style="662" customWidth="1"/>
    <col min="5080" max="5080" width="9.85546875" style="662" customWidth="1"/>
    <col min="5081" max="5081" width="54.140625" style="662" customWidth="1"/>
    <col min="5082" max="5082" width="15.7109375" style="662" customWidth="1"/>
    <col min="5083" max="5083" width="13.7109375" style="662" customWidth="1"/>
    <col min="5084" max="5084" width="15.140625" style="662" customWidth="1"/>
    <col min="5085" max="5085" width="14.7109375" style="662" customWidth="1"/>
    <col min="5086" max="5086" width="17.42578125" style="662" customWidth="1"/>
    <col min="5087" max="5087" width="15.140625" style="662" customWidth="1"/>
    <col min="5088" max="5088" width="11.85546875" style="662" customWidth="1"/>
    <col min="5089" max="5089" width="3.85546875" style="662" customWidth="1"/>
    <col min="5090" max="5090" width="19.5703125" style="662" customWidth="1"/>
    <col min="5091" max="5091" width="17.140625" style="662" customWidth="1"/>
    <col min="5092" max="5092" width="17.28515625" style="662" customWidth="1"/>
    <col min="5093" max="5093" width="19.140625" style="662" customWidth="1"/>
    <col min="5094" max="5094" width="17.7109375" style="662" customWidth="1"/>
    <col min="5095" max="5095" width="14.5703125" style="662" bestFit="1" customWidth="1"/>
    <col min="5096" max="5096" width="14.140625" style="662" customWidth="1"/>
    <col min="5097" max="5097" width="13.28515625" style="662" customWidth="1"/>
    <col min="5098" max="5098" width="14.42578125" style="662" customWidth="1"/>
    <col min="5099" max="5099" width="16.7109375" style="662" customWidth="1"/>
    <col min="5100" max="5100" width="16" style="662" customWidth="1"/>
    <col min="5101" max="5101" width="16.140625" style="662" customWidth="1"/>
    <col min="5102" max="5103" width="14.28515625" style="662" customWidth="1"/>
    <col min="5104" max="5104" width="13.85546875" style="662" customWidth="1"/>
    <col min="5105" max="5105" width="13.5703125" style="662" customWidth="1"/>
    <col min="5106" max="5106" width="13.85546875" style="662" customWidth="1"/>
    <col min="5107" max="5108" width="16.140625" style="662" customWidth="1"/>
    <col min="5109" max="5109" width="11.5703125" style="662" customWidth="1"/>
    <col min="5110" max="5110" width="5.28515625" style="662" customWidth="1"/>
    <col min="5111" max="5111" width="18.140625" style="662" customWidth="1"/>
    <col min="5112" max="5112" width="16.85546875" style="662" customWidth="1"/>
    <col min="5113" max="5269" width="11.42578125" style="662" customWidth="1"/>
    <col min="5270" max="5270" width="15.140625" style="662" customWidth="1"/>
    <col min="5271" max="5271" width="60.42578125" style="662" customWidth="1"/>
    <col min="5272" max="5274" width="19.85546875" style="662" customWidth="1"/>
    <col min="5275" max="5275" width="23.5703125" style="662" customWidth="1"/>
    <col min="5276" max="5276" width="20.140625" style="662" customWidth="1"/>
    <col min="5277" max="5277" width="18.7109375" style="662" customWidth="1"/>
    <col min="5278" max="5278" width="14.140625" style="662" customWidth="1"/>
    <col min="5279" max="5279" width="11.5703125" style="662" bestFit="1" customWidth="1"/>
    <col min="5280" max="5334" width="11.42578125" style="662"/>
    <col min="5335" max="5335" width="2.7109375" style="662" customWidth="1"/>
    <col min="5336" max="5336" width="9.85546875" style="662" customWidth="1"/>
    <col min="5337" max="5337" width="54.140625" style="662" customWidth="1"/>
    <col min="5338" max="5338" width="15.7109375" style="662" customWidth="1"/>
    <col min="5339" max="5339" width="13.7109375" style="662" customWidth="1"/>
    <col min="5340" max="5340" width="15.140625" style="662" customWidth="1"/>
    <col min="5341" max="5341" width="14.7109375" style="662" customWidth="1"/>
    <col min="5342" max="5342" width="17.42578125" style="662" customWidth="1"/>
    <col min="5343" max="5343" width="15.140625" style="662" customWidth="1"/>
    <col min="5344" max="5344" width="11.85546875" style="662" customWidth="1"/>
    <col min="5345" max="5345" width="3.85546875" style="662" customWidth="1"/>
    <col min="5346" max="5346" width="19.5703125" style="662" customWidth="1"/>
    <col min="5347" max="5347" width="17.140625" style="662" customWidth="1"/>
    <col min="5348" max="5348" width="17.28515625" style="662" customWidth="1"/>
    <col min="5349" max="5349" width="19.140625" style="662" customWidth="1"/>
    <col min="5350" max="5350" width="17.7109375" style="662" customWidth="1"/>
    <col min="5351" max="5351" width="14.5703125" style="662" bestFit="1" customWidth="1"/>
    <col min="5352" max="5352" width="14.140625" style="662" customWidth="1"/>
    <col min="5353" max="5353" width="13.28515625" style="662" customWidth="1"/>
    <col min="5354" max="5354" width="14.42578125" style="662" customWidth="1"/>
    <col min="5355" max="5355" width="16.7109375" style="662" customWidth="1"/>
    <col min="5356" max="5356" width="16" style="662" customWidth="1"/>
    <col min="5357" max="5357" width="16.140625" style="662" customWidth="1"/>
    <col min="5358" max="5359" width="14.28515625" style="662" customWidth="1"/>
    <col min="5360" max="5360" width="13.85546875" style="662" customWidth="1"/>
    <col min="5361" max="5361" width="13.5703125" style="662" customWidth="1"/>
    <col min="5362" max="5362" width="13.85546875" style="662" customWidth="1"/>
    <col min="5363" max="5364" width="16.140625" style="662" customWidth="1"/>
    <col min="5365" max="5365" width="11.5703125" style="662" customWidth="1"/>
    <col min="5366" max="5366" width="5.28515625" style="662" customWidth="1"/>
    <col min="5367" max="5367" width="18.140625" style="662" customWidth="1"/>
    <col min="5368" max="5368" width="16.85546875" style="662" customWidth="1"/>
    <col min="5369" max="5525" width="11.42578125" style="662" customWidth="1"/>
    <col min="5526" max="5526" width="15.140625" style="662" customWidth="1"/>
    <col min="5527" max="5527" width="60.42578125" style="662" customWidth="1"/>
    <col min="5528" max="5530" width="19.85546875" style="662" customWidth="1"/>
    <col min="5531" max="5531" width="23.5703125" style="662" customWidth="1"/>
    <col min="5532" max="5532" width="20.140625" style="662" customWidth="1"/>
    <col min="5533" max="5533" width="18.7109375" style="662" customWidth="1"/>
    <col min="5534" max="5534" width="14.140625" style="662" customWidth="1"/>
    <col min="5535" max="5535" width="11.5703125" style="662" bestFit="1" customWidth="1"/>
    <col min="5536" max="5590" width="11.42578125" style="662"/>
    <col min="5591" max="5591" width="2.7109375" style="662" customWidth="1"/>
    <col min="5592" max="5592" width="9.85546875" style="662" customWidth="1"/>
    <col min="5593" max="5593" width="54.140625" style="662" customWidth="1"/>
    <col min="5594" max="5594" width="15.7109375" style="662" customWidth="1"/>
    <col min="5595" max="5595" width="13.7109375" style="662" customWidth="1"/>
    <col min="5596" max="5596" width="15.140625" style="662" customWidth="1"/>
    <col min="5597" max="5597" width="14.7109375" style="662" customWidth="1"/>
    <col min="5598" max="5598" width="17.42578125" style="662" customWidth="1"/>
    <col min="5599" max="5599" width="15.140625" style="662" customWidth="1"/>
    <col min="5600" max="5600" width="11.85546875" style="662" customWidth="1"/>
    <col min="5601" max="5601" width="3.85546875" style="662" customWidth="1"/>
    <col min="5602" max="5602" width="19.5703125" style="662" customWidth="1"/>
    <col min="5603" max="5603" width="17.140625" style="662" customWidth="1"/>
    <col min="5604" max="5604" width="17.28515625" style="662" customWidth="1"/>
    <col min="5605" max="5605" width="19.140625" style="662" customWidth="1"/>
    <col min="5606" max="5606" width="17.7109375" style="662" customWidth="1"/>
    <col min="5607" max="5607" width="14.5703125" style="662" bestFit="1" customWidth="1"/>
    <col min="5608" max="5608" width="14.140625" style="662" customWidth="1"/>
    <col min="5609" max="5609" width="13.28515625" style="662" customWidth="1"/>
    <col min="5610" max="5610" width="14.42578125" style="662" customWidth="1"/>
    <col min="5611" max="5611" width="16.7109375" style="662" customWidth="1"/>
    <col min="5612" max="5612" width="16" style="662" customWidth="1"/>
    <col min="5613" max="5613" width="16.140625" style="662" customWidth="1"/>
    <col min="5614" max="5615" width="14.28515625" style="662" customWidth="1"/>
    <col min="5616" max="5616" width="13.85546875" style="662" customWidth="1"/>
    <col min="5617" max="5617" width="13.5703125" style="662" customWidth="1"/>
    <col min="5618" max="5618" width="13.85546875" style="662" customWidth="1"/>
    <col min="5619" max="5620" width="16.140625" style="662" customWidth="1"/>
    <col min="5621" max="5621" width="11.5703125" style="662" customWidth="1"/>
    <col min="5622" max="5622" width="5.28515625" style="662" customWidth="1"/>
    <col min="5623" max="5623" width="18.140625" style="662" customWidth="1"/>
    <col min="5624" max="5624" width="16.85546875" style="662" customWidth="1"/>
    <col min="5625" max="5781" width="11.42578125" style="662" customWidth="1"/>
    <col min="5782" max="5782" width="15.140625" style="662" customWidth="1"/>
    <col min="5783" max="5783" width="60.42578125" style="662" customWidth="1"/>
    <col min="5784" max="5786" width="19.85546875" style="662" customWidth="1"/>
    <col min="5787" max="5787" width="23.5703125" style="662" customWidth="1"/>
    <col min="5788" max="5788" width="20.140625" style="662" customWidth="1"/>
    <col min="5789" max="5789" width="18.7109375" style="662" customWidth="1"/>
    <col min="5790" max="5790" width="14.140625" style="662" customWidth="1"/>
    <col min="5791" max="5791" width="11.5703125" style="662" bestFit="1" customWidth="1"/>
    <col min="5792" max="5846" width="11.42578125" style="662"/>
    <col min="5847" max="5847" width="2.7109375" style="662" customWidth="1"/>
    <col min="5848" max="5848" width="9.85546875" style="662" customWidth="1"/>
    <col min="5849" max="5849" width="54.140625" style="662" customWidth="1"/>
    <col min="5850" max="5850" width="15.7109375" style="662" customWidth="1"/>
    <col min="5851" max="5851" width="13.7109375" style="662" customWidth="1"/>
    <col min="5852" max="5852" width="15.140625" style="662" customWidth="1"/>
    <col min="5853" max="5853" width="14.7109375" style="662" customWidth="1"/>
    <col min="5854" max="5854" width="17.42578125" style="662" customWidth="1"/>
    <col min="5855" max="5855" width="15.140625" style="662" customWidth="1"/>
    <col min="5856" max="5856" width="11.85546875" style="662" customWidth="1"/>
    <col min="5857" max="5857" width="3.85546875" style="662" customWidth="1"/>
    <col min="5858" max="5858" width="19.5703125" style="662" customWidth="1"/>
    <col min="5859" max="5859" width="17.140625" style="662" customWidth="1"/>
    <col min="5860" max="5860" width="17.28515625" style="662" customWidth="1"/>
    <col min="5861" max="5861" width="19.140625" style="662" customWidth="1"/>
    <col min="5862" max="5862" width="17.7109375" style="662" customWidth="1"/>
    <col min="5863" max="5863" width="14.5703125" style="662" bestFit="1" customWidth="1"/>
    <col min="5864" max="5864" width="14.140625" style="662" customWidth="1"/>
    <col min="5865" max="5865" width="13.28515625" style="662" customWidth="1"/>
    <col min="5866" max="5866" width="14.42578125" style="662" customWidth="1"/>
    <col min="5867" max="5867" width="16.7109375" style="662" customWidth="1"/>
    <col min="5868" max="5868" width="16" style="662" customWidth="1"/>
    <col min="5869" max="5869" width="16.140625" style="662" customWidth="1"/>
    <col min="5870" max="5871" width="14.28515625" style="662" customWidth="1"/>
    <col min="5872" max="5872" width="13.85546875" style="662" customWidth="1"/>
    <col min="5873" max="5873" width="13.5703125" style="662" customWidth="1"/>
    <col min="5874" max="5874" width="13.85546875" style="662" customWidth="1"/>
    <col min="5875" max="5876" width="16.140625" style="662" customWidth="1"/>
    <col min="5877" max="5877" width="11.5703125" style="662" customWidth="1"/>
    <col min="5878" max="5878" width="5.28515625" style="662" customWidth="1"/>
    <col min="5879" max="5879" width="18.140625" style="662" customWidth="1"/>
    <col min="5880" max="5880" width="16.85546875" style="662" customWidth="1"/>
    <col min="5881" max="6037" width="11.42578125" style="662" customWidth="1"/>
    <col min="6038" max="6038" width="15.140625" style="662" customWidth="1"/>
    <col min="6039" max="6039" width="60.42578125" style="662" customWidth="1"/>
    <col min="6040" max="6042" width="19.85546875" style="662" customWidth="1"/>
    <col min="6043" max="6043" width="23.5703125" style="662" customWidth="1"/>
    <col min="6044" max="6044" width="20.140625" style="662" customWidth="1"/>
    <col min="6045" max="6045" width="18.7109375" style="662" customWidth="1"/>
    <col min="6046" max="6046" width="14.140625" style="662" customWidth="1"/>
    <col min="6047" max="6047" width="11.5703125" style="662" bestFit="1" customWidth="1"/>
    <col min="6048" max="6102" width="11.42578125" style="662"/>
    <col min="6103" max="6103" width="2.7109375" style="662" customWidth="1"/>
    <col min="6104" max="6104" width="9.85546875" style="662" customWidth="1"/>
    <col min="6105" max="6105" width="54.140625" style="662" customWidth="1"/>
    <col min="6106" max="6106" width="15.7109375" style="662" customWidth="1"/>
    <col min="6107" max="6107" width="13.7109375" style="662" customWidth="1"/>
    <col min="6108" max="6108" width="15.140625" style="662" customWidth="1"/>
    <col min="6109" max="6109" width="14.7109375" style="662" customWidth="1"/>
    <col min="6110" max="6110" width="17.42578125" style="662" customWidth="1"/>
    <col min="6111" max="6111" width="15.140625" style="662" customWidth="1"/>
    <col min="6112" max="6112" width="11.85546875" style="662" customWidth="1"/>
    <col min="6113" max="6113" width="3.85546875" style="662" customWidth="1"/>
    <col min="6114" max="6114" width="19.5703125" style="662" customWidth="1"/>
    <col min="6115" max="6115" width="17.140625" style="662" customWidth="1"/>
    <col min="6116" max="6116" width="17.28515625" style="662" customWidth="1"/>
    <col min="6117" max="6117" width="19.140625" style="662" customWidth="1"/>
    <col min="6118" max="6118" width="17.7109375" style="662" customWidth="1"/>
    <col min="6119" max="6119" width="14.5703125" style="662" bestFit="1" customWidth="1"/>
    <col min="6120" max="6120" width="14.140625" style="662" customWidth="1"/>
    <col min="6121" max="6121" width="13.28515625" style="662" customWidth="1"/>
    <col min="6122" max="6122" width="14.42578125" style="662" customWidth="1"/>
    <col min="6123" max="6123" width="16.7109375" style="662" customWidth="1"/>
    <col min="6124" max="6124" width="16" style="662" customWidth="1"/>
    <col min="6125" max="6125" width="16.140625" style="662" customWidth="1"/>
    <col min="6126" max="6127" width="14.28515625" style="662" customWidth="1"/>
    <col min="6128" max="6128" width="13.85546875" style="662" customWidth="1"/>
    <col min="6129" max="6129" width="13.5703125" style="662" customWidth="1"/>
    <col min="6130" max="6130" width="13.85546875" style="662" customWidth="1"/>
    <col min="6131" max="6132" width="16.140625" style="662" customWidth="1"/>
    <col min="6133" max="6133" width="11.5703125" style="662" customWidth="1"/>
    <col min="6134" max="6134" width="5.28515625" style="662" customWidth="1"/>
    <col min="6135" max="6135" width="18.140625" style="662" customWidth="1"/>
    <col min="6136" max="6136" width="16.85546875" style="662" customWidth="1"/>
    <col min="6137" max="6293" width="11.42578125" style="662" customWidth="1"/>
    <col min="6294" max="6294" width="15.140625" style="662" customWidth="1"/>
    <col min="6295" max="6295" width="60.42578125" style="662" customWidth="1"/>
    <col min="6296" max="6298" width="19.85546875" style="662" customWidth="1"/>
    <col min="6299" max="6299" width="23.5703125" style="662" customWidth="1"/>
    <col min="6300" max="6300" width="20.140625" style="662" customWidth="1"/>
    <col min="6301" max="6301" width="18.7109375" style="662" customWidth="1"/>
    <col min="6302" max="6302" width="14.140625" style="662" customWidth="1"/>
    <col min="6303" max="6303" width="11.5703125" style="662" bestFit="1" customWidth="1"/>
    <col min="6304" max="6358" width="11.42578125" style="662"/>
    <col min="6359" max="6359" width="2.7109375" style="662" customWidth="1"/>
    <col min="6360" max="6360" width="9.85546875" style="662" customWidth="1"/>
    <col min="6361" max="6361" width="54.140625" style="662" customWidth="1"/>
    <col min="6362" max="6362" width="15.7109375" style="662" customWidth="1"/>
    <col min="6363" max="6363" width="13.7109375" style="662" customWidth="1"/>
    <col min="6364" max="6364" width="15.140625" style="662" customWidth="1"/>
    <col min="6365" max="6365" width="14.7109375" style="662" customWidth="1"/>
    <col min="6366" max="6366" width="17.42578125" style="662" customWidth="1"/>
    <col min="6367" max="6367" width="15.140625" style="662" customWidth="1"/>
    <col min="6368" max="6368" width="11.85546875" style="662" customWidth="1"/>
    <col min="6369" max="6369" width="3.85546875" style="662" customWidth="1"/>
    <col min="6370" max="6370" width="19.5703125" style="662" customWidth="1"/>
    <col min="6371" max="6371" width="17.140625" style="662" customWidth="1"/>
    <col min="6372" max="6372" width="17.28515625" style="662" customWidth="1"/>
    <col min="6373" max="6373" width="19.140625" style="662" customWidth="1"/>
    <col min="6374" max="6374" width="17.7109375" style="662" customWidth="1"/>
    <col min="6375" max="6375" width="14.5703125" style="662" bestFit="1" customWidth="1"/>
    <col min="6376" max="6376" width="14.140625" style="662" customWidth="1"/>
    <col min="6377" max="6377" width="13.28515625" style="662" customWidth="1"/>
    <col min="6378" max="6378" width="14.42578125" style="662" customWidth="1"/>
    <col min="6379" max="6379" width="16.7109375" style="662" customWidth="1"/>
    <col min="6380" max="6380" width="16" style="662" customWidth="1"/>
    <col min="6381" max="6381" width="16.140625" style="662" customWidth="1"/>
    <col min="6382" max="6383" width="14.28515625" style="662" customWidth="1"/>
    <col min="6384" max="6384" width="13.85546875" style="662" customWidth="1"/>
    <col min="6385" max="6385" width="13.5703125" style="662" customWidth="1"/>
    <col min="6386" max="6386" width="13.85546875" style="662" customWidth="1"/>
    <col min="6387" max="6388" width="16.140625" style="662" customWidth="1"/>
    <col min="6389" max="6389" width="11.5703125" style="662" customWidth="1"/>
    <col min="6390" max="6390" width="5.28515625" style="662" customWidth="1"/>
    <col min="6391" max="6391" width="18.140625" style="662" customWidth="1"/>
    <col min="6392" max="6392" width="16.85546875" style="662" customWidth="1"/>
    <col min="6393" max="6549" width="11.42578125" style="662" customWidth="1"/>
    <col min="6550" max="6550" width="15.140625" style="662" customWidth="1"/>
    <col min="6551" max="6551" width="60.42578125" style="662" customWidth="1"/>
    <col min="6552" max="6554" width="19.85546875" style="662" customWidth="1"/>
    <col min="6555" max="6555" width="23.5703125" style="662" customWidth="1"/>
    <col min="6556" max="6556" width="20.140625" style="662" customWidth="1"/>
    <col min="6557" max="6557" width="18.7109375" style="662" customWidth="1"/>
    <col min="6558" max="6558" width="14.140625" style="662" customWidth="1"/>
    <col min="6559" max="6559" width="11.5703125" style="662" bestFit="1" customWidth="1"/>
    <col min="6560" max="6614" width="11.42578125" style="662"/>
    <col min="6615" max="6615" width="2.7109375" style="662" customWidth="1"/>
    <col min="6616" max="6616" width="9.85546875" style="662" customWidth="1"/>
    <col min="6617" max="6617" width="54.140625" style="662" customWidth="1"/>
    <col min="6618" max="6618" width="15.7109375" style="662" customWidth="1"/>
    <col min="6619" max="6619" width="13.7109375" style="662" customWidth="1"/>
    <col min="6620" max="6620" width="15.140625" style="662" customWidth="1"/>
    <col min="6621" max="6621" width="14.7109375" style="662" customWidth="1"/>
    <col min="6622" max="6622" width="17.42578125" style="662" customWidth="1"/>
    <col min="6623" max="6623" width="15.140625" style="662" customWidth="1"/>
    <col min="6624" max="6624" width="11.85546875" style="662" customWidth="1"/>
    <col min="6625" max="6625" width="3.85546875" style="662" customWidth="1"/>
    <col min="6626" max="6626" width="19.5703125" style="662" customWidth="1"/>
    <col min="6627" max="6627" width="17.140625" style="662" customWidth="1"/>
    <col min="6628" max="6628" width="17.28515625" style="662" customWidth="1"/>
    <col min="6629" max="6629" width="19.140625" style="662" customWidth="1"/>
    <col min="6630" max="6630" width="17.7109375" style="662" customWidth="1"/>
    <col min="6631" max="6631" width="14.5703125" style="662" bestFit="1" customWidth="1"/>
    <col min="6632" max="6632" width="14.140625" style="662" customWidth="1"/>
    <col min="6633" max="6633" width="13.28515625" style="662" customWidth="1"/>
    <col min="6634" max="6634" width="14.42578125" style="662" customWidth="1"/>
    <col min="6635" max="6635" width="16.7109375" style="662" customWidth="1"/>
    <col min="6636" max="6636" width="16" style="662" customWidth="1"/>
    <col min="6637" max="6637" width="16.140625" style="662" customWidth="1"/>
    <col min="6638" max="6639" width="14.28515625" style="662" customWidth="1"/>
    <col min="6640" max="6640" width="13.85546875" style="662" customWidth="1"/>
    <col min="6641" max="6641" width="13.5703125" style="662" customWidth="1"/>
    <col min="6642" max="6642" width="13.85546875" style="662" customWidth="1"/>
    <col min="6643" max="6644" width="16.140625" style="662" customWidth="1"/>
    <col min="6645" max="6645" width="11.5703125" style="662" customWidth="1"/>
    <col min="6646" max="6646" width="5.28515625" style="662" customWidth="1"/>
    <col min="6647" max="6647" width="18.140625" style="662" customWidth="1"/>
    <col min="6648" max="6648" width="16.85546875" style="662" customWidth="1"/>
    <col min="6649" max="6805" width="11.42578125" style="662" customWidth="1"/>
    <col min="6806" max="6806" width="15.140625" style="662" customWidth="1"/>
    <col min="6807" max="6807" width="60.42578125" style="662" customWidth="1"/>
    <col min="6808" max="6810" width="19.85546875" style="662" customWidth="1"/>
    <col min="6811" max="6811" width="23.5703125" style="662" customWidth="1"/>
    <col min="6812" max="6812" width="20.140625" style="662" customWidth="1"/>
    <col min="6813" max="6813" width="18.7109375" style="662" customWidth="1"/>
    <col min="6814" max="6814" width="14.140625" style="662" customWidth="1"/>
    <col min="6815" max="6815" width="11.5703125" style="662" bestFit="1" customWidth="1"/>
    <col min="6816" max="6870" width="11.42578125" style="662"/>
    <col min="6871" max="6871" width="2.7109375" style="662" customWidth="1"/>
    <col min="6872" max="6872" width="9.85546875" style="662" customWidth="1"/>
    <col min="6873" max="6873" width="54.140625" style="662" customWidth="1"/>
    <col min="6874" max="6874" width="15.7109375" style="662" customWidth="1"/>
    <col min="6875" max="6875" width="13.7109375" style="662" customWidth="1"/>
    <col min="6876" max="6876" width="15.140625" style="662" customWidth="1"/>
    <col min="6877" max="6877" width="14.7109375" style="662" customWidth="1"/>
    <col min="6878" max="6878" width="17.42578125" style="662" customWidth="1"/>
    <col min="6879" max="6879" width="15.140625" style="662" customWidth="1"/>
    <col min="6880" max="6880" width="11.85546875" style="662" customWidth="1"/>
    <col min="6881" max="6881" width="3.85546875" style="662" customWidth="1"/>
    <col min="6882" max="6882" width="19.5703125" style="662" customWidth="1"/>
    <col min="6883" max="6883" width="17.140625" style="662" customWidth="1"/>
    <col min="6884" max="6884" width="17.28515625" style="662" customWidth="1"/>
    <col min="6885" max="6885" width="19.140625" style="662" customWidth="1"/>
    <col min="6886" max="6886" width="17.7109375" style="662" customWidth="1"/>
    <col min="6887" max="6887" width="14.5703125" style="662" bestFit="1" customWidth="1"/>
    <col min="6888" max="6888" width="14.140625" style="662" customWidth="1"/>
    <col min="6889" max="6889" width="13.28515625" style="662" customWidth="1"/>
    <col min="6890" max="6890" width="14.42578125" style="662" customWidth="1"/>
    <col min="6891" max="6891" width="16.7109375" style="662" customWidth="1"/>
    <col min="6892" max="6892" width="16" style="662" customWidth="1"/>
    <col min="6893" max="6893" width="16.140625" style="662" customWidth="1"/>
    <col min="6894" max="6895" width="14.28515625" style="662" customWidth="1"/>
    <col min="6896" max="6896" width="13.85546875" style="662" customWidth="1"/>
    <col min="6897" max="6897" width="13.5703125" style="662" customWidth="1"/>
    <col min="6898" max="6898" width="13.85546875" style="662" customWidth="1"/>
    <col min="6899" max="6900" width="16.140625" style="662" customWidth="1"/>
    <col min="6901" max="6901" width="11.5703125" style="662" customWidth="1"/>
    <col min="6902" max="6902" width="5.28515625" style="662" customWidth="1"/>
    <col min="6903" max="6903" width="18.140625" style="662" customWidth="1"/>
    <col min="6904" max="6904" width="16.85546875" style="662" customWidth="1"/>
    <col min="6905" max="7061" width="11.42578125" style="662" customWidth="1"/>
    <col min="7062" max="7062" width="15.140625" style="662" customWidth="1"/>
    <col min="7063" max="7063" width="60.42578125" style="662" customWidth="1"/>
    <col min="7064" max="7066" width="19.85546875" style="662" customWidth="1"/>
    <col min="7067" max="7067" width="23.5703125" style="662" customWidth="1"/>
    <col min="7068" max="7068" width="20.140625" style="662" customWidth="1"/>
    <col min="7069" max="7069" width="18.7109375" style="662" customWidth="1"/>
    <col min="7070" max="7070" width="14.140625" style="662" customWidth="1"/>
    <col min="7071" max="7071" width="11.5703125" style="662" bestFit="1" customWidth="1"/>
    <col min="7072" max="7126" width="11.42578125" style="662"/>
    <col min="7127" max="7127" width="2.7109375" style="662" customWidth="1"/>
    <col min="7128" max="7128" width="9.85546875" style="662" customWidth="1"/>
    <col min="7129" max="7129" width="54.140625" style="662" customWidth="1"/>
    <col min="7130" max="7130" width="15.7109375" style="662" customWidth="1"/>
    <col min="7131" max="7131" width="13.7109375" style="662" customWidth="1"/>
    <col min="7132" max="7132" width="15.140625" style="662" customWidth="1"/>
    <col min="7133" max="7133" width="14.7109375" style="662" customWidth="1"/>
    <col min="7134" max="7134" width="17.42578125" style="662" customWidth="1"/>
    <col min="7135" max="7135" width="15.140625" style="662" customWidth="1"/>
    <col min="7136" max="7136" width="11.85546875" style="662" customWidth="1"/>
    <col min="7137" max="7137" width="3.85546875" style="662" customWidth="1"/>
    <col min="7138" max="7138" width="19.5703125" style="662" customWidth="1"/>
    <col min="7139" max="7139" width="17.140625" style="662" customWidth="1"/>
    <col min="7140" max="7140" width="17.28515625" style="662" customWidth="1"/>
    <col min="7141" max="7141" width="19.140625" style="662" customWidth="1"/>
    <col min="7142" max="7142" width="17.7109375" style="662" customWidth="1"/>
    <col min="7143" max="7143" width="14.5703125" style="662" bestFit="1" customWidth="1"/>
    <col min="7144" max="7144" width="14.140625" style="662" customWidth="1"/>
    <col min="7145" max="7145" width="13.28515625" style="662" customWidth="1"/>
    <col min="7146" max="7146" width="14.42578125" style="662" customWidth="1"/>
    <col min="7147" max="7147" width="16.7109375" style="662" customWidth="1"/>
    <col min="7148" max="7148" width="16" style="662" customWidth="1"/>
    <col min="7149" max="7149" width="16.140625" style="662" customWidth="1"/>
    <col min="7150" max="7151" width="14.28515625" style="662" customWidth="1"/>
    <col min="7152" max="7152" width="13.85546875" style="662" customWidth="1"/>
    <col min="7153" max="7153" width="13.5703125" style="662" customWidth="1"/>
    <col min="7154" max="7154" width="13.85546875" style="662" customWidth="1"/>
    <col min="7155" max="7156" width="16.140625" style="662" customWidth="1"/>
    <col min="7157" max="7157" width="11.5703125" style="662" customWidth="1"/>
    <col min="7158" max="7158" width="5.28515625" style="662" customWidth="1"/>
    <col min="7159" max="7159" width="18.140625" style="662" customWidth="1"/>
    <col min="7160" max="7160" width="16.85546875" style="662" customWidth="1"/>
    <col min="7161" max="7317" width="11.42578125" style="662" customWidth="1"/>
    <col min="7318" max="7318" width="15.140625" style="662" customWidth="1"/>
    <col min="7319" max="7319" width="60.42578125" style="662" customWidth="1"/>
    <col min="7320" max="7322" width="19.85546875" style="662" customWidth="1"/>
    <col min="7323" max="7323" width="23.5703125" style="662" customWidth="1"/>
    <col min="7324" max="7324" width="20.140625" style="662" customWidth="1"/>
    <col min="7325" max="7325" width="18.7109375" style="662" customWidth="1"/>
    <col min="7326" max="7326" width="14.140625" style="662" customWidth="1"/>
    <col min="7327" max="7327" width="11.5703125" style="662" bestFit="1" customWidth="1"/>
    <col min="7328" max="7382" width="11.42578125" style="662"/>
    <col min="7383" max="7383" width="2.7109375" style="662" customWidth="1"/>
    <col min="7384" max="7384" width="9.85546875" style="662" customWidth="1"/>
    <col min="7385" max="7385" width="54.140625" style="662" customWidth="1"/>
    <col min="7386" max="7386" width="15.7109375" style="662" customWidth="1"/>
    <col min="7387" max="7387" width="13.7109375" style="662" customWidth="1"/>
    <col min="7388" max="7388" width="15.140625" style="662" customWidth="1"/>
    <col min="7389" max="7389" width="14.7109375" style="662" customWidth="1"/>
    <col min="7390" max="7390" width="17.42578125" style="662" customWidth="1"/>
    <col min="7391" max="7391" width="15.140625" style="662" customWidth="1"/>
    <col min="7392" max="7392" width="11.85546875" style="662" customWidth="1"/>
    <col min="7393" max="7393" width="3.85546875" style="662" customWidth="1"/>
    <col min="7394" max="7394" width="19.5703125" style="662" customWidth="1"/>
    <col min="7395" max="7395" width="17.140625" style="662" customWidth="1"/>
    <col min="7396" max="7396" width="17.28515625" style="662" customWidth="1"/>
    <col min="7397" max="7397" width="19.140625" style="662" customWidth="1"/>
    <col min="7398" max="7398" width="17.7109375" style="662" customWidth="1"/>
    <col min="7399" max="7399" width="14.5703125" style="662" bestFit="1" customWidth="1"/>
    <col min="7400" max="7400" width="14.140625" style="662" customWidth="1"/>
    <col min="7401" max="7401" width="13.28515625" style="662" customWidth="1"/>
    <col min="7402" max="7402" width="14.42578125" style="662" customWidth="1"/>
    <col min="7403" max="7403" width="16.7109375" style="662" customWidth="1"/>
    <col min="7404" max="7404" width="16" style="662" customWidth="1"/>
    <col min="7405" max="7405" width="16.140625" style="662" customWidth="1"/>
    <col min="7406" max="7407" width="14.28515625" style="662" customWidth="1"/>
    <col min="7408" max="7408" width="13.85546875" style="662" customWidth="1"/>
    <col min="7409" max="7409" width="13.5703125" style="662" customWidth="1"/>
    <col min="7410" max="7410" width="13.85546875" style="662" customWidth="1"/>
    <col min="7411" max="7412" width="16.140625" style="662" customWidth="1"/>
    <col min="7413" max="7413" width="11.5703125" style="662" customWidth="1"/>
    <col min="7414" max="7414" width="5.28515625" style="662" customWidth="1"/>
    <col min="7415" max="7415" width="18.140625" style="662" customWidth="1"/>
    <col min="7416" max="7416" width="16.85546875" style="662" customWidth="1"/>
    <col min="7417" max="7573" width="11.42578125" style="662" customWidth="1"/>
    <col min="7574" max="7574" width="15.140625" style="662" customWidth="1"/>
    <col min="7575" max="7575" width="60.42578125" style="662" customWidth="1"/>
    <col min="7576" max="7578" width="19.85546875" style="662" customWidth="1"/>
    <col min="7579" max="7579" width="23.5703125" style="662" customWidth="1"/>
    <col min="7580" max="7580" width="20.140625" style="662" customWidth="1"/>
    <col min="7581" max="7581" width="18.7109375" style="662" customWidth="1"/>
    <col min="7582" max="7582" width="14.140625" style="662" customWidth="1"/>
    <col min="7583" max="7583" width="11.5703125" style="662" bestFit="1" customWidth="1"/>
    <col min="7584" max="7638" width="11.42578125" style="662"/>
    <col min="7639" max="7639" width="2.7109375" style="662" customWidth="1"/>
    <col min="7640" max="7640" width="9.85546875" style="662" customWidth="1"/>
    <col min="7641" max="7641" width="54.140625" style="662" customWidth="1"/>
    <col min="7642" max="7642" width="15.7109375" style="662" customWidth="1"/>
    <col min="7643" max="7643" width="13.7109375" style="662" customWidth="1"/>
    <col min="7644" max="7644" width="15.140625" style="662" customWidth="1"/>
    <col min="7645" max="7645" width="14.7109375" style="662" customWidth="1"/>
    <col min="7646" max="7646" width="17.42578125" style="662" customWidth="1"/>
    <col min="7647" max="7647" width="15.140625" style="662" customWidth="1"/>
    <col min="7648" max="7648" width="11.85546875" style="662" customWidth="1"/>
    <col min="7649" max="7649" width="3.85546875" style="662" customWidth="1"/>
    <col min="7650" max="7650" width="19.5703125" style="662" customWidth="1"/>
    <col min="7651" max="7651" width="17.140625" style="662" customWidth="1"/>
    <col min="7652" max="7652" width="17.28515625" style="662" customWidth="1"/>
    <col min="7653" max="7653" width="19.140625" style="662" customWidth="1"/>
    <col min="7654" max="7654" width="17.7109375" style="662" customWidth="1"/>
    <col min="7655" max="7655" width="14.5703125" style="662" bestFit="1" customWidth="1"/>
    <col min="7656" max="7656" width="14.140625" style="662" customWidth="1"/>
    <col min="7657" max="7657" width="13.28515625" style="662" customWidth="1"/>
    <col min="7658" max="7658" width="14.42578125" style="662" customWidth="1"/>
    <col min="7659" max="7659" width="16.7109375" style="662" customWidth="1"/>
    <col min="7660" max="7660" width="16" style="662" customWidth="1"/>
    <col min="7661" max="7661" width="16.140625" style="662" customWidth="1"/>
    <col min="7662" max="7663" width="14.28515625" style="662" customWidth="1"/>
    <col min="7664" max="7664" width="13.85546875" style="662" customWidth="1"/>
    <col min="7665" max="7665" width="13.5703125" style="662" customWidth="1"/>
    <col min="7666" max="7666" width="13.85546875" style="662" customWidth="1"/>
    <col min="7667" max="7668" width="16.140625" style="662" customWidth="1"/>
    <col min="7669" max="7669" width="11.5703125" style="662" customWidth="1"/>
    <col min="7670" max="7670" width="5.28515625" style="662" customWidth="1"/>
    <col min="7671" max="7671" width="18.140625" style="662" customWidth="1"/>
    <col min="7672" max="7672" width="16.85546875" style="662" customWidth="1"/>
    <col min="7673" max="7829" width="11.42578125" style="662" customWidth="1"/>
    <col min="7830" max="7830" width="15.140625" style="662" customWidth="1"/>
    <col min="7831" max="7831" width="60.42578125" style="662" customWidth="1"/>
    <col min="7832" max="7834" width="19.85546875" style="662" customWidth="1"/>
    <col min="7835" max="7835" width="23.5703125" style="662" customWidth="1"/>
    <col min="7836" max="7836" width="20.140625" style="662" customWidth="1"/>
    <col min="7837" max="7837" width="18.7109375" style="662" customWidth="1"/>
    <col min="7838" max="7838" width="14.140625" style="662" customWidth="1"/>
    <col min="7839" max="7839" width="11.5703125" style="662" bestFit="1" customWidth="1"/>
    <col min="7840" max="7894" width="11.42578125" style="662"/>
    <col min="7895" max="7895" width="2.7109375" style="662" customWidth="1"/>
    <col min="7896" max="7896" width="9.85546875" style="662" customWidth="1"/>
    <col min="7897" max="7897" width="54.140625" style="662" customWidth="1"/>
    <col min="7898" max="7898" width="15.7109375" style="662" customWidth="1"/>
    <col min="7899" max="7899" width="13.7109375" style="662" customWidth="1"/>
    <col min="7900" max="7900" width="15.140625" style="662" customWidth="1"/>
    <col min="7901" max="7901" width="14.7109375" style="662" customWidth="1"/>
    <col min="7902" max="7902" width="17.42578125" style="662" customWidth="1"/>
    <col min="7903" max="7903" width="15.140625" style="662" customWidth="1"/>
    <col min="7904" max="7904" width="11.85546875" style="662" customWidth="1"/>
    <col min="7905" max="7905" width="3.85546875" style="662" customWidth="1"/>
    <col min="7906" max="7906" width="19.5703125" style="662" customWidth="1"/>
    <col min="7907" max="7907" width="17.140625" style="662" customWidth="1"/>
    <col min="7908" max="7908" width="17.28515625" style="662" customWidth="1"/>
    <col min="7909" max="7909" width="19.140625" style="662" customWidth="1"/>
    <col min="7910" max="7910" width="17.7109375" style="662" customWidth="1"/>
    <col min="7911" max="7911" width="14.5703125" style="662" bestFit="1" customWidth="1"/>
    <col min="7912" max="7912" width="14.140625" style="662" customWidth="1"/>
    <col min="7913" max="7913" width="13.28515625" style="662" customWidth="1"/>
    <col min="7914" max="7914" width="14.42578125" style="662" customWidth="1"/>
    <col min="7915" max="7915" width="16.7109375" style="662" customWidth="1"/>
    <col min="7916" max="7916" width="16" style="662" customWidth="1"/>
    <col min="7917" max="7917" width="16.140625" style="662" customWidth="1"/>
    <col min="7918" max="7919" width="14.28515625" style="662" customWidth="1"/>
    <col min="7920" max="7920" width="13.85546875" style="662" customWidth="1"/>
    <col min="7921" max="7921" width="13.5703125" style="662" customWidth="1"/>
    <col min="7922" max="7922" width="13.85546875" style="662" customWidth="1"/>
    <col min="7923" max="7924" width="16.140625" style="662" customWidth="1"/>
    <col min="7925" max="7925" width="11.5703125" style="662" customWidth="1"/>
    <col min="7926" max="7926" width="5.28515625" style="662" customWidth="1"/>
    <col min="7927" max="7927" width="18.140625" style="662" customWidth="1"/>
    <col min="7928" max="7928" width="16.85546875" style="662" customWidth="1"/>
    <col min="7929" max="8085" width="11.42578125" style="662" customWidth="1"/>
    <col min="8086" max="8086" width="15.140625" style="662" customWidth="1"/>
    <col min="8087" max="8087" width="60.42578125" style="662" customWidth="1"/>
    <col min="8088" max="8090" width="19.85546875" style="662" customWidth="1"/>
    <col min="8091" max="8091" width="23.5703125" style="662" customWidth="1"/>
    <col min="8092" max="8092" width="20.140625" style="662" customWidth="1"/>
    <col min="8093" max="8093" width="18.7109375" style="662" customWidth="1"/>
    <col min="8094" max="8094" width="14.140625" style="662" customWidth="1"/>
    <col min="8095" max="8095" width="11.5703125" style="662" bestFit="1" customWidth="1"/>
    <col min="8096" max="8150" width="11.42578125" style="662"/>
    <col min="8151" max="8151" width="2.7109375" style="662" customWidth="1"/>
    <col min="8152" max="8152" width="9.85546875" style="662" customWidth="1"/>
    <col min="8153" max="8153" width="54.140625" style="662" customWidth="1"/>
    <col min="8154" max="8154" width="15.7109375" style="662" customWidth="1"/>
    <col min="8155" max="8155" width="13.7109375" style="662" customWidth="1"/>
    <col min="8156" max="8156" width="15.140625" style="662" customWidth="1"/>
    <col min="8157" max="8157" width="14.7109375" style="662" customWidth="1"/>
    <col min="8158" max="8158" width="17.42578125" style="662" customWidth="1"/>
    <col min="8159" max="8159" width="15.140625" style="662" customWidth="1"/>
    <col min="8160" max="8160" width="11.85546875" style="662" customWidth="1"/>
    <col min="8161" max="8161" width="3.85546875" style="662" customWidth="1"/>
    <col min="8162" max="8162" width="19.5703125" style="662" customWidth="1"/>
    <col min="8163" max="8163" width="17.140625" style="662" customWidth="1"/>
    <col min="8164" max="8164" width="17.28515625" style="662" customWidth="1"/>
    <col min="8165" max="8165" width="19.140625" style="662" customWidth="1"/>
    <col min="8166" max="8166" width="17.7109375" style="662" customWidth="1"/>
    <col min="8167" max="8167" width="14.5703125" style="662" bestFit="1" customWidth="1"/>
    <col min="8168" max="8168" width="14.140625" style="662" customWidth="1"/>
    <col min="8169" max="8169" width="13.28515625" style="662" customWidth="1"/>
    <col min="8170" max="8170" width="14.42578125" style="662" customWidth="1"/>
    <col min="8171" max="8171" width="16.7109375" style="662" customWidth="1"/>
    <col min="8172" max="8172" width="16" style="662" customWidth="1"/>
    <col min="8173" max="8173" width="16.140625" style="662" customWidth="1"/>
    <col min="8174" max="8175" width="14.28515625" style="662" customWidth="1"/>
    <col min="8176" max="8176" width="13.85546875" style="662" customWidth="1"/>
    <col min="8177" max="8177" width="13.5703125" style="662" customWidth="1"/>
    <col min="8178" max="8178" width="13.85546875" style="662" customWidth="1"/>
    <col min="8179" max="8180" width="16.140625" style="662" customWidth="1"/>
    <col min="8181" max="8181" width="11.5703125" style="662" customWidth="1"/>
    <col min="8182" max="8182" width="5.28515625" style="662" customWidth="1"/>
    <col min="8183" max="8183" width="18.140625" style="662" customWidth="1"/>
    <col min="8184" max="8184" width="16.85546875" style="662" customWidth="1"/>
    <col min="8185" max="8341" width="11.42578125" style="662" customWidth="1"/>
    <col min="8342" max="8342" width="15.140625" style="662" customWidth="1"/>
    <col min="8343" max="8343" width="60.42578125" style="662" customWidth="1"/>
    <col min="8344" max="8346" width="19.85546875" style="662" customWidth="1"/>
    <col min="8347" max="8347" width="23.5703125" style="662" customWidth="1"/>
    <col min="8348" max="8348" width="20.140625" style="662" customWidth="1"/>
    <col min="8349" max="8349" width="18.7109375" style="662" customWidth="1"/>
    <col min="8350" max="8350" width="14.140625" style="662" customWidth="1"/>
    <col min="8351" max="8351" width="11.5703125" style="662" bestFit="1" customWidth="1"/>
    <col min="8352" max="8406" width="11.42578125" style="662"/>
    <col min="8407" max="8407" width="2.7109375" style="662" customWidth="1"/>
    <col min="8408" max="8408" width="9.85546875" style="662" customWidth="1"/>
    <col min="8409" max="8409" width="54.140625" style="662" customWidth="1"/>
    <col min="8410" max="8410" width="15.7109375" style="662" customWidth="1"/>
    <col min="8411" max="8411" width="13.7109375" style="662" customWidth="1"/>
    <col min="8412" max="8412" width="15.140625" style="662" customWidth="1"/>
    <col min="8413" max="8413" width="14.7109375" style="662" customWidth="1"/>
    <col min="8414" max="8414" width="17.42578125" style="662" customWidth="1"/>
    <col min="8415" max="8415" width="15.140625" style="662" customWidth="1"/>
    <col min="8416" max="8416" width="11.85546875" style="662" customWidth="1"/>
    <col min="8417" max="8417" width="3.85546875" style="662" customWidth="1"/>
    <col min="8418" max="8418" width="19.5703125" style="662" customWidth="1"/>
    <col min="8419" max="8419" width="17.140625" style="662" customWidth="1"/>
    <col min="8420" max="8420" width="17.28515625" style="662" customWidth="1"/>
    <col min="8421" max="8421" width="19.140625" style="662" customWidth="1"/>
    <col min="8422" max="8422" width="17.7109375" style="662" customWidth="1"/>
    <col min="8423" max="8423" width="14.5703125" style="662" bestFit="1" customWidth="1"/>
    <col min="8424" max="8424" width="14.140625" style="662" customWidth="1"/>
    <col min="8425" max="8425" width="13.28515625" style="662" customWidth="1"/>
    <col min="8426" max="8426" width="14.42578125" style="662" customWidth="1"/>
    <col min="8427" max="8427" width="16.7109375" style="662" customWidth="1"/>
    <col min="8428" max="8428" width="16" style="662" customWidth="1"/>
    <col min="8429" max="8429" width="16.140625" style="662" customWidth="1"/>
    <col min="8430" max="8431" width="14.28515625" style="662" customWidth="1"/>
    <col min="8432" max="8432" width="13.85546875" style="662" customWidth="1"/>
    <col min="8433" max="8433" width="13.5703125" style="662" customWidth="1"/>
    <col min="8434" max="8434" width="13.85546875" style="662" customWidth="1"/>
    <col min="8435" max="8436" width="16.140625" style="662" customWidth="1"/>
    <col min="8437" max="8437" width="11.5703125" style="662" customWidth="1"/>
    <col min="8438" max="8438" width="5.28515625" style="662" customWidth="1"/>
    <col min="8439" max="8439" width="18.140625" style="662" customWidth="1"/>
    <col min="8440" max="8440" width="16.85546875" style="662" customWidth="1"/>
    <col min="8441" max="8597" width="11.42578125" style="662" customWidth="1"/>
    <col min="8598" max="8598" width="15.140625" style="662" customWidth="1"/>
    <col min="8599" max="8599" width="60.42578125" style="662" customWidth="1"/>
    <col min="8600" max="8602" width="19.85546875" style="662" customWidth="1"/>
    <col min="8603" max="8603" width="23.5703125" style="662" customWidth="1"/>
    <col min="8604" max="8604" width="20.140625" style="662" customWidth="1"/>
    <col min="8605" max="8605" width="18.7109375" style="662" customWidth="1"/>
    <col min="8606" max="8606" width="14.140625" style="662" customWidth="1"/>
    <col min="8607" max="8607" width="11.5703125" style="662" bestFit="1" customWidth="1"/>
    <col min="8608" max="8662" width="11.42578125" style="662"/>
    <col min="8663" max="8663" width="2.7109375" style="662" customWidth="1"/>
    <col min="8664" max="8664" width="9.85546875" style="662" customWidth="1"/>
    <col min="8665" max="8665" width="54.140625" style="662" customWidth="1"/>
    <col min="8666" max="8666" width="15.7109375" style="662" customWidth="1"/>
    <col min="8667" max="8667" width="13.7109375" style="662" customWidth="1"/>
    <col min="8668" max="8668" width="15.140625" style="662" customWidth="1"/>
    <col min="8669" max="8669" width="14.7109375" style="662" customWidth="1"/>
    <col min="8670" max="8670" width="17.42578125" style="662" customWidth="1"/>
    <col min="8671" max="8671" width="15.140625" style="662" customWidth="1"/>
    <col min="8672" max="8672" width="11.85546875" style="662" customWidth="1"/>
    <col min="8673" max="8673" width="3.85546875" style="662" customWidth="1"/>
    <col min="8674" max="8674" width="19.5703125" style="662" customWidth="1"/>
    <col min="8675" max="8675" width="17.140625" style="662" customWidth="1"/>
    <col min="8676" max="8676" width="17.28515625" style="662" customWidth="1"/>
    <col min="8677" max="8677" width="19.140625" style="662" customWidth="1"/>
    <col min="8678" max="8678" width="17.7109375" style="662" customWidth="1"/>
    <col min="8679" max="8679" width="14.5703125" style="662" bestFit="1" customWidth="1"/>
    <col min="8680" max="8680" width="14.140625" style="662" customWidth="1"/>
    <col min="8681" max="8681" width="13.28515625" style="662" customWidth="1"/>
    <col min="8682" max="8682" width="14.42578125" style="662" customWidth="1"/>
    <col min="8683" max="8683" width="16.7109375" style="662" customWidth="1"/>
    <col min="8684" max="8684" width="16" style="662" customWidth="1"/>
    <col min="8685" max="8685" width="16.140625" style="662" customWidth="1"/>
    <col min="8686" max="8687" width="14.28515625" style="662" customWidth="1"/>
    <col min="8688" max="8688" width="13.85546875" style="662" customWidth="1"/>
    <col min="8689" max="8689" width="13.5703125" style="662" customWidth="1"/>
    <col min="8690" max="8690" width="13.85546875" style="662" customWidth="1"/>
    <col min="8691" max="8692" width="16.140625" style="662" customWidth="1"/>
    <col min="8693" max="8693" width="11.5703125" style="662" customWidth="1"/>
    <col min="8694" max="8694" width="5.28515625" style="662" customWidth="1"/>
    <col min="8695" max="8695" width="18.140625" style="662" customWidth="1"/>
    <col min="8696" max="8696" width="16.85546875" style="662" customWidth="1"/>
    <col min="8697" max="8853" width="11.42578125" style="662" customWidth="1"/>
    <col min="8854" max="8854" width="15.140625" style="662" customWidth="1"/>
    <col min="8855" max="8855" width="60.42578125" style="662" customWidth="1"/>
    <col min="8856" max="8858" width="19.85546875" style="662" customWidth="1"/>
    <col min="8859" max="8859" width="23.5703125" style="662" customWidth="1"/>
    <col min="8860" max="8860" width="20.140625" style="662" customWidth="1"/>
    <col min="8861" max="8861" width="18.7109375" style="662" customWidth="1"/>
    <col min="8862" max="8862" width="14.140625" style="662" customWidth="1"/>
    <col min="8863" max="8863" width="11.5703125" style="662" bestFit="1" customWidth="1"/>
    <col min="8864" max="8918" width="11.42578125" style="662"/>
    <col min="8919" max="8919" width="2.7109375" style="662" customWidth="1"/>
    <col min="8920" max="8920" width="9.85546875" style="662" customWidth="1"/>
    <col min="8921" max="8921" width="54.140625" style="662" customWidth="1"/>
    <col min="8922" max="8922" width="15.7109375" style="662" customWidth="1"/>
    <col min="8923" max="8923" width="13.7109375" style="662" customWidth="1"/>
    <col min="8924" max="8924" width="15.140625" style="662" customWidth="1"/>
    <col min="8925" max="8925" width="14.7109375" style="662" customWidth="1"/>
    <col min="8926" max="8926" width="17.42578125" style="662" customWidth="1"/>
    <col min="8927" max="8927" width="15.140625" style="662" customWidth="1"/>
    <col min="8928" max="8928" width="11.85546875" style="662" customWidth="1"/>
    <col min="8929" max="8929" width="3.85546875" style="662" customWidth="1"/>
    <col min="8930" max="8930" width="19.5703125" style="662" customWidth="1"/>
    <col min="8931" max="8931" width="17.140625" style="662" customWidth="1"/>
    <col min="8932" max="8932" width="17.28515625" style="662" customWidth="1"/>
    <col min="8933" max="8933" width="19.140625" style="662" customWidth="1"/>
    <col min="8934" max="8934" width="17.7109375" style="662" customWidth="1"/>
    <col min="8935" max="8935" width="14.5703125" style="662" bestFit="1" customWidth="1"/>
    <col min="8936" max="8936" width="14.140625" style="662" customWidth="1"/>
    <col min="8937" max="8937" width="13.28515625" style="662" customWidth="1"/>
    <col min="8938" max="8938" width="14.42578125" style="662" customWidth="1"/>
    <col min="8939" max="8939" width="16.7109375" style="662" customWidth="1"/>
    <col min="8940" max="8940" width="16" style="662" customWidth="1"/>
    <col min="8941" max="8941" width="16.140625" style="662" customWidth="1"/>
    <col min="8942" max="8943" width="14.28515625" style="662" customWidth="1"/>
    <col min="8944" max="8944" width="13.85546875" style="662" customWidth="1"/>
    <col min="8945" max="8945" width="13.5703125" style="662" customWidth="1"/>
    <col min="8946" max="8946" width="13.85546875" style="662" customWidth="1"/>
    <col min="8947" max="8948" width="16.140625" style="662" customWidth="1"/>
    <col min="8949" max="8949" width="11.5703125" style="662" customWidth="1"/>
    <col min="8950" max="8950" width="5.28515625" style="662" customWidth="1"/>
    <col min="8951" max="8951" width="18.140625" style="662" customWidth="1"/>
    <col min="8952" max="8952" width="16.85546875" style="662" customWidth="1"/>
    <col min="8953" max="9109" width="11.42578125" style="662" customWidth="1"/>
    <col min="9110" max="9110" width="15.140625" style="662" customWidth="1"/>
    <col min="9111" max="9111" width="60.42578125" style="662" customWidth="1"/>
    <col min="9112" max="9114" width="19.85546875" style="662" customWidth="1"/>
    <col min="9115" max="9115" width="23.5703125" style="662" customWidth="1"/>
    <col min="9116" max="9116" width="20.140625" style="662" customWidth="1"/>
    <col min="9117" max="9117" width="18.7109375" style="662" customWidth="1"/>
    <col min="9118" max="9118" width="14.140625" style="662" customWidth="1"/>
    <col min="9119" max="9119" width="11.5703125" style="662" bestFit="1" customWidth="1"/>
    <col min="9120" max="9174" width="11.42578125" style="662"/>
    <col min="9175" max="9175" width="2.7109375" style="662" customWidth="1"/>
    <col min="9176" max="9176" width="9.85546875" style="662" customWidth="1"/>
    <col min="9177" max="9177" width="54.140625" style="662" customWidth="1"/>
    <col min="9178" max="9178" width="15.7109375" style="662" customWidth="1"/>
    <col min="9179" max="9179" width="13.7109375" style="662" customWidth="1"/>
    <col min="9180" max="9180" width="15.140625" style="662" customWidth="1"/>
    <col min="9181" max="9181" width="14.7109375" style="662" customWidth="1"/>
    <col min="9182" max="9182" width="17.42578125" style="662" customWidth="1"/>
    <col min="9183" max="9183" width="15.140625" style="662" customWidth="1"/>
    <col min="9184" max="9184" width="11.85546875" style="662" customWidth="1"/>
    <col min="9185" max="9185" width="3.85546875" style="662" customWidth="1"/>
    <col min="9186" max="9186" width="19.5703125" style="662" customWidth="1"/>
    <col min="9187" max="9187" width="17.140625" style="662" customWidth="1"/>
    <col min="9188" max="9188" width="17.28515625" style="662" customWidth="1"/>
    <col min="9189" max="9189" width="19.140625" style="662" customWidth="1"/>
    <col min="9190" max="9190" width="17.7109375" style="662" customWidth="1"/>
    <col min="9191" max="9191" width="14.5703125" style="662" bestFit="1" customWidth="1"/>
    <col min="9192" max="9192" width="14.140625" style="662" customWidth="1"/>
    <col min="9193" max="9193" width="13.28515625" style="662" customWidth="1"/>
    <col min="9194" max="9194" width="14.42578125" style="662" customWidth="1"/>
    <col min="9195" max="9195" width="16.7109375" style="662" customWidth="1"/>
    <col min="9196" max="9196" width="16" style="662" customWidth="1"/>
    <col min="9197" max="9197" width="16.140625" style="662" customWidth="1"/>
    <col min="9198" max="9199" width="14.28515625" style="662" customWidth="1"/>
    <col min="9200" max="9200" width="13.85546875" style="662" customWidth="1"/>
    <col min="9201" max="9201" width="13.5703125" style="662" customWidth="1"/>
    <col min="9202" max="9202" width="13.85546875" style="662" customWidth="1"/>
    <col min="9203" max="9204" width="16.140625" style="662" customWidth="1"/>
    <col min="9205" max="9205" width="11.5703125" style="662" customWidth="1"/>
    <col min="9206" max="9206" width="5.28515625" style="662" customWidth="1"/>
    <col min="9207" max="9207" width="18.140625" style="662" customWidth="1"/>
    <col min="9208" max="9208" width="16.85546875" style="662" customWidth="1"/>
    <col min="9209" max="9365" width="11.42578125" style="662" customWidth="1"/>
    <col min="9366" max="9366" width="15.140625" style="662" customWidth="1"/>
    <col min="9367" max="9367" width="60.42578125" style="662" customWidth="1"/>
    <col min="9368" max="9370" width="19.85546875" style="662" customWidth="1"/>
    <col min="9371" max="9371" width="23.5703125" style="662" customWidth="1"/>
    <col min="9372" max="9372" width="20.140625" style="662" customWidth="1"/>
    <col min="9373" max="9373" width="18.7109375" style="662" customWidth="1"/>
    <col min="9374" max="9374" width="14.140625" style="662" customWidth="1"/>
    <col min="9375" max="9375" width="11.5703125" style="662" bestFit="1" customWidth="1"/>
    <col min="9376" max="9430" width="11.42578125" style="662"/>
    <col min="9431" max="9431" width="2.7109375" style="662" customWidth="1"/>
    <col min="9432" max="9432" width="9.85546875" style="662" customWidth="1"/>
    <col min="9433" max="9433" width="54.140625" style="662" customWidth="1"/>
    <col min="9434" max="9434" width="15.7109375" style="662" customWidth="1"/>
    <col min="9435" max="9435" width="13.7109375" style="662" customWidth="1"/>
    <col min="9436" max="9436" width="15.140625" style="662" customWidth="1"/>
    <col min="9437" max="9437" width="14.7109375" style="662" customWidth="1"/>
    <col min="9438" max="9438" width="17.42578125" style="662" customWidth="1"/>
    <col min="9439" max="9439" width="15.140625" style="662" customWidth="1"/>
    <col min="9440" max="9440" width="11.85546875" style="662" customWidth="1"/>
    <col min="9441" max="9441" width="3.85546875" style="662" customWidth="1"/>
    <col min="9442" max="9442" width="19.5703125" style="662" customWidth="1"/>
    <col min="9443" max="9443" width="17.140625" style="662" customWidth="1"/>
    <col min="9444" max="9444" width="17.28515625" style="662" customWidth="1"/>
    <col min="9445" max="9445" width="19.140625" style="662" customWidth="1"/>
    <col min="9446" max="9446" width="17.7109375" style="662" customWidth="1"/>
    <col min="9447" max="9447" width="14.5703125" style="662" bestFit="1" customWidth="1"/>
    <col min="9448" max="9448" width="14.140625" style="662" customWidth="1"/>
    <col min="9449" max="9449" width="13.28515625" style="662" customWidth="1"/>
    <col min="9450" max="9450" width="14.42578125" style="662" customWidth="1"/>
    <col min="9451" max="9451" width="16.7109375" style="662" customWidth="1"/>
    <col min="9452" max="9452" width="16" style="662" customWidth="1"/>
    <col min="9453" max="9453" width="16.140625" style="662" customWidth="1"/>
    <col min="9454" max="9455" width="14.28515625" style="662" customWidth="1"/>
    <col min="9456" max="9456" width="13.85546875" style="662" customWidth="1"/>
    <col min="9457" max="9457" width="13.5703125" style="662" customWidth="1"/>
    <col min="9458" max="9458" width="13.85546875" style="662" customWidth="1"/>
    <col min="9459" max="9460" width="16.140625" style="662" customWidth="1"/>
    <col min="9461" max="9461" width="11.5703125" style="662" customWidth="1"/>
    <col min="9462" max="9462" width="5.28515625" style="662" customWidth="1"/>
    <col min="9463" max="9463" width="18.140625" style="662" customWidth="1"/>
    <col min="9464" max="9464" width="16.85546875" style="662" customWidth="1"/>
    <col min="9465" max="9621" width="11.42578125" style="662" customWidth="1"/>
    <col min="9622" max="9622" width="15.140625" style="662" customWidth="1"/>
    <col min="9623" max="9623" width="60.42578125" style="662" customWidth="1"/>
    <col min="9624" max="9626" width="19.85546875" style="662" customWidth="1"/>
    <col min="9627" max="9627" width="23.5703125" style="662" customWidth="1"/>
    <col min="9628" max="9628" width="20.140625" style="662" customWidth="1"/>
    <col min="9629" max="9629" width="18.7109375" style="662" customWidth="1"/>
    <col min="9630" max="9630" width="14.140625" style="662" customWidth="1"/>
    <col min="9631" max="9631" width="11.5703125" style="662" bestFit="1" customWidth="1"/>
    <col min="9632" max="9686" width="11.42578125" style="662"/>
    <col min="9687" max="9687" width="2.7109375" style="662" customWidth="1"/>
    <col min="9688" max="9688" width="9.85546875" style="662" customWidth="1"/>
    <col min="9689" max="9689" width="54.140625" style="662" customWidth="1"/>
    <col min="9690" max="9690" width="15.7109375" style="662" customWidth="1"/>
    <col min="9691" max="9691" width="13.7109375" style="662" customWidth="1"/>
    <col min="9692" max="9692" width="15.140625" style="662" customWidth="1"/>
    <col min="9693" max="9693" width="14.7109375" style="662" customWidth="1"/>
    <col min="9694" max="9694" width="17.42578125" style="662" customWidth="1"/>
    <col min="9695" max="9695" width="15.140625" style="662" customWidth="1"/>
    <col min="9696" max="9696" width="11.85546875" style="662" customWidth="1"/>
    <col min="9697" max="9697" width="3.85546875" style="662" customWidth="1"/>
    <col min="9698" max="9698" width="19.5703125" style="662" customWidth="1"/>
    <col min="9699" max="9699" width="17.140625" style="662" customWidth="1"/>
    <col min="9700" max="9700" width="17.28515625" style="662" customWidth="1"/>
    <col min="9701" max="9701" width="19.140625" style="662" customWidth="1"/>
    <col min="9702" max="9702" width="17.7109375" style="662" customWidth="1"/>
    <col min="9703" max="9703" width="14.5703125" style="662" bestFit="1" customWidth="1"/>
    <col min="9704" max="9704" width="14.140625" style="662" customWidth="1"/>
    <col min="9705" max="9705" width="13.28515625" style="662" customWidth="1"/>
    <col min="9706" max="9706" width="14.42578125" style="662" customWidth="1"/>
    <col min="9707" max="9707" width="16.7109375" style="662" customWidth="1"/>
    <col min="9708" max="9708" width="16" style="662" customWidth="1"/>
    <col min="9709" max="9709" width="16.140625" style="662" customWidth="1"/>
    <col min="9710" max="9711" width="14.28515625" style="662" customWidth="1"/>
    <col min="9712" max="9712" width="13.85546875" style="662" customWidth="1"/>
    <col min="9713" max="9713" width="13.5703125" style="662" customWidth="1"/>
    <col min="9714" max="9714" width="13.85546875" style="662" customWidth="1"/>
    <col min="9715" max="9716" width="16.140625" style="662" customWidth="1"/>
    <col min="9717" max="9717" width="11.5703125" style="662" customWidth="1"/>
    <col min="9718" max="9718" width="5.28515625" style="662" customWidth="1"/>
    <col min="9719" max="9719" width="18.140625" style="662" customWidth="1"/>
    <col min="9720" max="9720" width="16.85546875" style="662" customWidth="1"/>
    <col min="9721" max="9877" width="11.42578125" style="662" customWidth="1"/>
    <col min="9878" max="9878" width="15.140625" style="662" customWidth="1"/>
    <col min="9879" max="9879" width="60.42578125" style="662" customWidth="1"/>
    <col min="9880" max="9882" width="19.85546875" style="662" customWidth="1"/>
    <col min="9883" max="9883" width="23.5703125" style="662" customWidth="1"/>
    <col min="9884" max="9884" width="20.140625" style="662" customWidth="1"/>
    <col min="9885" max="9885" width="18.7109375" style="662" customWidth="1"/>
    <col min="9886" max="9886" width="14.140625" style="662" customWidth="1"/>
    <col min="9887" max="9887" width="11.5703125" style="662" bestFit="1" customWidth="1"/>
    <col min="9888" max="9942" width="11.42578125" style="662"/>
    <col min="9943" max="9943" width="2.7109375" style="662" customWidth="1"/>
    <col min="9944" max="9944" width="9.85546875" style="662" customWidth="1"/>
    <col min="9945" max="9945" width="54.140625" style="662" customWidth="1"/>
    <col min="9946" max="9946" width="15.7109375" style="662" customWidth="1"/>
    <col min="9947" max="9947" width="13.7109375" style="662" customWidth="1"/>
    <col min="9948" max="9948" width="15.140625" style="662" customWidth="1"/>
    <col min="9949" max="9949" width="14.7109375" style="662" customWidth="1"/>
    <col min="9950" max="9950" width="17.42578125" style="662" customWidth="1"/>
    <col min="9951" max="9951" width="15.140625" style="662" customWidth="1"/>
    <col min="9952" max="9952" width="11.85546875" style="662" customWidth="1"/>
    <col min="9953" max="9953" width="3.85546875" style="662" customWidth="1"/>
    <col min="9954" max="9954" width="19.5703125" style="662" customWidth="1"/>
    <col min="9955" max="9955" width="17.140625" style="662" customWidth="1"/>
    <col min="9956" max="9956" width="17.28515625" style="662" customWidth="1"/>
    <col min="9957" max="9957" width="19.140625" style="662" customWidth="1"/>
    <col min="9958" max="9958" width="17.7109375" style="662" customWidth="1"/>
    <col min="9959" max="9959" width="14.5703125" style="662" bestFit="1" customWidth="1"/>
    <col min="9960" max="9960" width="14.140625" style="662" customWidth="1"/>
    <col min="9961" max="9961" width="13.28515625" style="662" customWidth="1"/>
    <col min="9962" max="9962" width="14.42578125" style="662" customWidth="1"/>
    <col min="9963" max="9963" width="16.7109375" style="662" customWidth="1"/>
    <col min="9964" max="9964" width="16" style="662" customWidth="1"/>
    <col min="9965" max="9965" width="16.140625" style="662" customWidth="1"/>
    <col min="9966" max="9967" width="14.28515625" style="662" customWidth="1"/>
    <col min="9968" max="9968" width="13.85546875" style="662" customWidth="1"/>
    <col min="9969" max="9969" width="13.5703125" style="662" customWidth="1"/>
    <col min="9970" max="9970" width="13.85546875" style="662" customWidth="1"/>
    <col min="9971" max="9972" width="16.140625" style="662" customWidth="1"/>
    <col min="9973" max="9973" width="11.5703125" style="662" customWidth="1"/>
    <col min="9974" max="9974" width="5.28515625" style="662" customWidth="1"/>
    <col min="9975" max="9975" width="18.140625" style="662" customWidth="1"/>
    <col min="9976" max="9976" width="16.85546875" style="662" customWidth="1"/>
    <col min="9977" max="10133" width="11.42578125" style="662" customWidth="1"/>
    <col min="10134" max="10134" width="15.140625" style="662" customWidth="1"/>
    <col min="10135" max="10135" width="60.42578125" style="662" customWidth="1"/>
    <col min="10136" max="10138" width="19.85546875" style="662" customWidth="1"/>
    <col min="10139" max="10139" width="23.5703125" style="662" customWidth="1"/>
    <col min="10140" max="10140" width="20.140625" style="662" customWidth="1"/>
    <col min="10141" max="10141" width="18.7109375" style="662" customWidth="1"/>
    <col min="10142" max="10142" width="14.140625" style="662" customWidth="1"/>
    <col min="10143" max="10143" width="11.5703125" style="662" bestFit="1" customWidth="1"/>
    <col min="10144" max="10198" width="11.42578125" style="662"/>
    <col min="10199" max="10199" width="2.7109375" style="662" customWidth="1"/>
    <col min="10200" max="10200" width="9.85546875" style="662" customWidth="1"/>
    <col min="10201" max="10201" width="54.140625" style="662" customWidth="1"/>
    <col min="10202" max="10202" width="15.7109375" style="662" customWidth="1"/>
    <col min="10203" max="10203" width="13.7109375" style="662" customWidth="1"/>
    <col min="10204" max="10204" width="15.140625" style="662" customWidth="1"/>
    <col min="10205" max="10205" width="14.7109375" style="662" customWidth="1"/>
    <col min="10206" max="10206" width="17.42578125" style="662" customWidth="1"/>
    <col min="10207" max="10207" width="15.140625" style="662" customWidth="1"/>
    <col min="10208" max="10208" width="11.85546875" style="662" customWidth="1"/>
    <col min="10209" max="10209" width="3.85546875" style="662" customWidth="1"/>
    <col min="10210" max="10210" width="19.5703125" style="662" customWidth="1"/>
    <col min="10211" max="10211" width="17.140625" style="662" customWidth="1"/>
    <col min="10212" max="10212" width="17.28515625" style="662" customWidth="1"/>
    <col min="10213" max="10213" width="19.140625" style="662" customWidth="1"/>
    <col min="10214" max="10214" width="17.7109375" style="662" customWidth="1"/>
    <col min="10215" max="10215" width="14.5703125" style="662" bestFit="1" customWidth="1"/>
    <col min="10216" max="10216" width="14.140625" style="662" customWidth="1"/>
    <col min="10217" max="10217" width="13.28515625" style="662" customWidth="1"/>
    <col min="10218" max="10218" width="14.42578125" style="662" customWidth="1"/>
    <col min="10219" max="10219" width="16.7109375" style="662" customWidth="1"/>
    <col min="10220" max="10220" width="16" style="662" customWidth="1"/>
    <col min="10221" max="10221" width="16.140625" style="662" customWidth="1"/>
    <col min="10222" max="10223" width="14.28515625" style="662" customWidth="1"/>
    <col min="10224" max="10224" width="13.85546875" style="662" customWidth="1"/>
    <col min="10225" max="10225" width="13.5703125" style="662" customWidth="1"/>
    <col min="10226" max="10226" width="13.85546875" style="662" customWidth="1"/>
    <col min="10227" max="10228" width="16.140625" style="662" customWidth="1"/>
    <col min="10229" max="10229" width="11.5703125" style="662" customWidth="1"/>
    <col min="10230" max="10230" width="5.28515625" style="662" customWidth="1"/>
    <col min="10231" max="10231" width="18.140625" style="662" customWidth="1"/>
    <col min="10232" max="10232" width="16.85546875" style="662" customWidth="1"/>
    <col min="10233" max="10389" width="11.42578125" style="662" customWidth="1"/>
    <col min="10390" max="10390" width="15.140625" style="662" customWidth="1"/>
    <col min="10391" max="10391" width="60.42578125" style="662" customWidth="1"/>
    <col min="10392" max="10394" width="19.85546875" style="662" customWidth="1"/>
    <col min="10395" max="10395" width="23.5703125" style="662" customWidth="1"/>
    <col min="10396" max="10396" width="20.140625" style="662" customWidth="1"/>
    <col min="10397" max="10397" width="18.7109375" style="662" customWidth="1"/>
    <col min="10398" max="10398" width="14.140625" style="662" customWidth="1"/>
    <col min="10399" max="10399" width="11.5703125" style="662" bestFit="1" customWidth="1"/>
    <col min="10400" max="10454" width="11.42578125" style="662"/>
    <col min="10455" max="10455" width="2.7109375" style="662" customWidth="1"/>
    <col min="10456" max="10456" width="9.85546875" style="662" customWidth="1"/>
    <col min="10457" max="10457" width="54.140625" style="662" customWidth="1"/>
    <col min="10458" max="10458" width="15.7109375" style="662" customWidth="1"/>
    <col min="10459" max="10459" width="13.7109375" style="662" customWidth="1"/>
    <col min="10460" max="10460" width="15.140625" style="662" customWidth="1"/>
    <col min="10461" max="10461" width="14.7109375" style="662" customWidth="1"/>
    <col min="10462" max="10462" width="17.42578125" style="662" customWidth="1"/>
    <col min="10463" max="10463" width="15.140625" style="662" customWidth="1"/>
    <col min="10464" max="10464" width="11.85546875" style="662" customWidth="1"/>
    <col min="10465" max="10465" width="3.85546875" style="662" customWidth="1"/>
    <col min="10466" max="10466" width="19.5703125" style="662" customWidth="1"/>
    <col min="10467" max="10467" width="17.140625" style="662" customWidth="1"/>
    <col min="10468" max="10468" width="17.28515625" style="662" customWidth="1"/>
    <col min="10469" max="10469" width="19.140625" style="662" customWidth="1"/>
    <col min="10470" max="10470" width="17.7109375" style="662" customWidth="1"/>
    <col min="10471" max="10471" width="14.5703125" style="662" bestFit="1" customWidth="1"/>
    <col min="10472" max="10472" width="14.140625" style="662" customWidth="1"/>
    <col min="10473" max="10473" width="13.28515625" style="662" customWidth="1"/>
    <col min="10474" max="10474" width="14.42578125" style="662" customWidth="1"/>
    <col min="10475" max="10475" width="16.7109375" style="662" customWidth="1"/>
    <col min="10476" max="10476" width="16" style="662" customWidth="1"/>
    <col min="10477" max="10477" width="16.140625" style="662" customWidth="1"/>
    <col min="10478" max="10479" width="14.28515625" style="662" customWidth="1"/>
    <col min="10480" max="10480" width="13.85546875" style="662" customWidth="1"/>
    <col min="10481" max="10481" width="13.5703125" style="662" customWidth="1"/>
    <col min="10482" max="10482" width="13.85546875" style="662" customWidth="1"/>
    <col min="10483" max="10484" width="16.140625" style="662" customWidth="1"/>
    <col min="10485" max="10485" width="11.5703125" style="662" customWidth="1"/>
    <col min="10486" max="10486" width="5.28515625" style="662" customWidth="1"/>
    <col min="10487" max="10487" width="18.140625" style="662" customWidth="1"/>
    <col min="10488" max="10488" width="16.85546875" style="662" customWidth="1"/>
    <col min="10489" max="10645" width="11.42578125" style="662" customWidth="1"/>
    <col min="10646" max="10646" width="15.140625" style="662" customWidth="1"/>
    <col min="10647" max="10647" width="60.42578125" style="662" customWidth="1"/>
    <col min="10648" max="10650" width="19.85546875" style="662" customWidth="1"/>
    <col min="10651" max="10651" width="23.5703125" style="662" customWidth="1"/>
    <col min="10652" max="10652" width="20.140625" style="662" customWidth="1"/>
    <col min="10653" max="10653" width="18.7109375" style="662" customWidth="1"/>
    <col min="10654" max="10654" width="14.140625" style="662" customWidth="1"/>
    <col min="10655" max="10655" width="11.5703125" style="662" bestFit="1" customWidth="1"/>
    <col min="10656" max="10710" width="11.42578125" style="662"/>
    <col min="10711" max="10711" width="2.7109375" style="662" customWidth="1"/>
    <col min="10712" max="10712" width="9.85546875" style="662" customWidth="1"/>
    <col min="10713" max="10713" width="54.140625" style="662" customWidth="1"/>
    <col min="10714" max="10714" width="15.7109375" style="662" customWidth="1"/>
    <col min="10715" max="10715" width="13.7109375" style="662" customWidth="1"/>
    <col min="10716" max="10716" width="15.140625" style="662" customWidth="1"/>
    <col min="10717" max="10717" width="14.7109375" style="662" customWidth="1"/>
    <col min="10718" max="10718" width="17.42578125" style="662" customWidth="1"/>
    <col min="10719" max="10719" width="15.140625" style="662" customWidth="1"/>
    <col min="10720" max="10720" width="11.85546875" style="662" customWidth="1"/>
    <col min="10721" max="10721" width="3.85546875" style="662" customWidth="1"/>
    <col min="10722" max="10722" width="19.5703125" style="662" customWidth="1"/>
    <col min="10723" max="10723" width="17.140625" style="662" customWidth="1"/>
    <col min="10724" max="10724" width="17.28515625" style="662" customWidth="1"/>
    <col min="10725" max="10725" width="19.140625" style="662" customWidth="1"/>
    <col min="10726" max="10726" width="17.7109375" style="662" customWidth="1"/>
    <col min="10727" max="10727" width="14.5703125" style="662" bestFit="1" customWidth="1"/>
    <col min="10728" max="10728" width="14.140625" style="662" customWidth="1"/>
    <col min="10729" max="10729" width="13.28515625" style="662" customWidth="1"/>
    <col min="10730" max="10730" width="14.42578125" style="662" customWidth="1"/>
    <col min="10731" max="10731" width="16.7109375" style="662" customWidth="1"/>
    <col min="10732" max="10732" width="16" style="662" customWidth="1"/>
    <col min="10733" max="10733" width="16.140625" style="662" customWidth="1"/>
    <col min="10734" max="10735" width="14.28515625" style="662" customWidth="1"/>
    <col min="10736" max="10736" width="13.85546875" style="662" customWidth="1"/>
    <col min="10737" max="10737" width="13.5703125" style="662" customWidth="1"/>
    <col min="10738" max="10738" width="13.85546875" style="662" customWidth="1"/>
    <col min="10739" max="10740" width="16.140625" style="662" customWidth="1"/>
    <col min="10741" max="10741" width="11.5703125" style="662" customWidth="1"/>
    <col min="10742" max="10742" width="5.28515625" style="662" customWidth="1"/>
    <col min="10743" max="10743" width="18.140625" style="662" customWidth="1"/>
    <col min="10744" max="10744" width="16.85546875" style="662" customWidth="1"/>
    <col min="10745" max="10901" width="11.42578125" style="662" customWidth="1"/>
    <col min="10902" max="10902" width="15.140625" style="662" customWidth="1"/>
    <col min="10903" max="10903" width="60.42578125" style="662" customWidth="1"/>
    <col min="10904" max="10906" width="19.85546875" style="662" customWidth="1"/>
    <col min="10907" max="10907" width="23.5703125" style="662" customWidth="1"/>
    <col min="10908" max="10908" width="20.140625" style="662" customWidth="1"/>
    <col min="10909" max="10909" width="18.7109375" style="662" customWidth="1"/>
    <col min="10910" max="10910" width="14.140625" style="662" customWidth="1"/>
    <col min="10911" max="10911" width="11.5703125" style="662" bestFit="1" customWidth="1"/>
    <col min="10912" max="10966" width="11.42578125" style="662"/>
    <col min="10967" max="10967" width="2.7109375" style="662" customWidth="1"/>
    <col min="10968" max="10968" width="9.85546875" style="662" customWidth="1"/>
    <col min="10969" max="10969" width="54.140625" style="662" customWidth="1"/>
    <col min="10970" max="10970" width="15.7109375" style="662" customWidth="1"/>
    <col min="10971" max="10971" width="13.7109375" style="662" customWidth="1"/>
    <col min="10972" max="10972" width="15.140625" style="662" customWidth="1"/>
    <col min="10973" max="10973" width="14.7109375" style="662" customWidth="1"/>
    <col min="10974" max="10974" width="17.42578125" style="662" customWidth="1"/>
    <col min="10975" max="10975" width="15.140625" style="662" customWidth="1"/>
    <col min="10976" max="10976" width="11.85546875" style="662" customWidth="1"/>
    <col min="10977" max="10977" width="3.85546875" style="662" customWidth="1"/>
    <col min="10978" max="10978" width="19.5703125" style="662" customWidth="1"/>
    <col min="10979" max="10979" width="17.140625" style="662" customWidth="1"/>
    <col min="10980" max="10980" width="17.28515625" style="662" customWidth="1"/>
    <col min="10981" max="10981" width="19.140625" style="662" customWidth="1"/>
    <col min="10982" max="10982" width="17.7109375" style="662" customWidth="1"/>
    <col min="10983" max="10983" width="14.5703125" style="662" bestFit="1" customWidth="1"/>
    <col min="10984" max="10984" width="14.140625" style="662" customWidth="1"/>
    <col min="10985" max="10985" width="13.28515625" style="662" customWidth="1"/>
    <col min="10986" max="10986" width="14.42578125" style="662" customWidth="1"/>
    <col min="10987" max="10987" width="16.7109375" style="662" customWidth="1"/>
    <col min="10988" max="10988" width="16" style="662" customWidth="1"/>
    <col min="10989" max="10989" width="16.140625" style="662" customWidth="1"/>
    <col min="10990" max="10991" width="14.28515625" style="662" customWidth="1"/>
    <col min="10992" max="10992" width="13.85546875" style="662" customWidth="1"/>
    <col min="10993" max="10993" width="13.5703125" style="662" customWidth="1"/>
    <col min="10994" max="10994" width="13.85546875" style="662" customWidth="1"/>
    <col min="10995" max="10996" width="16.140625" style="662" customWidth="1"/>
    <col min="10997" max="10997" width="11.5703125" style="662" customWidth="1"/>
    <col min="10998" max="10998" width="5.28515625" style="662" customWidth="1"/>
    <col min="10999" max="10999" width="18.140625" style="662" customWidth="1"/>
    <col min="11000" max="11000" width="16.85546875" style="662" customWidth="1"/>
    <col min="11001" max="11157" width="11.42578125" style="662" customWidth="1"/>
    <col min="11158" max="11158" width="15.140625" style="662" customWidth="1"/>
    <col min="11159" max="11159" width="60.42578125" style="662" customWidth="1"/>
    <col min="11160" max="11162" width="19.85546875" style="662" customWidth="1"/>
    <col min="11163" max="11163" width="23.5703125" style="662" customWidth="1"/>
    <col min="11164" max="11164" width="20.140625" style="662" customWidth="1"/>
    <col min="11165" max="11165" width="18.7109375" style="662" customWidth="1"/>
    <col min="11166" max="11166" width="14.140625" style="662" customWidth="1"/>
    <col min="11167" max="11167" width="11.5703125" style="662" bestFit="1" customWidth="1"/>
    <col min="11168" max="11222" width="11.42578125" style="662"/>
    <col min="11223" max="11223" width="2.7109375" style="662" customWidth="1"/>
    <col min="11224" max="11224" width="9.85546875" style="662" customWidth="1"/>
    <col min="11225" max="11225" width="54.140625" style="662" customWidth="1"/>
    <col min="11226" max="11226" width="15.7109375" style="662" customWidth="1"/>
    <col min="11227" max="11227" width="13.7109375" style="662" customWidth="1"/>
    <col min="11228" max="11228" width="15.140625" style="662" customWidth="1"/>
    <col min="11229" max="11229" width="14.7109375" style="662" customWidth="1"/>
    <col min="11230" max="11230" width="17.42578125" style="662" customWidth="1"/>
    <col min="11231" max="11231" width="15.140625" style="662" customWidth="1"/>
    <col min="11232" max="11232" width="11.85546875" style="662" customWidth="1"/>
    <col min="11233" max="11233" width="3.85546875" style="662" customWidth="1"/>
    <col min="11234" max="11234" width="19.5703125" style="662" customWidth="1"/>
    <col min="11235" max="11235" width="17.140625" style="662" customWidth="1"/>
    <col min="11236" max="11236" width="17.28515625" style="662" customWidth="1"/>
    <col min="11237" max="11237" width="19.140625" style="662" customWidth="1"/>
    <col min="11238" max="11238" width="17.7109375" style="662" customWidth="1"/>
    <col min="11239" max="11239" width="14.5703125" style="662" bestFit="1" customWidth="1"/>
    <col min="11240" max="11240" width="14.140625" style="662" customWidth="1"/>
    <col min="11241" max="11241" width="13.28515625" style="662" customWidth="1"/>
    <col min="11242" max="11242" width="14.42578125" style="662" customWidth="1"/>
    <col min="11243" max="11243" width="16.7109375" style="662" customWidth="1"/>
    <col min="11244" max="11244" width="16" style="662" customWidth="1"/>
    <col min="11245" max="11245" width="16.140625" style="662" customWidth="1"/>
    <col min="11246" max="11247" width="14.28515625" style="662" customWidth="1"/>
    <col min="11248" max="11248" width="13.85546875" style="662" customWidth="1"/>
    <col min="11249" max="11249" width="13.5703125" style="662" customWidth="1"/>
    <col min="11250" max="11250" width="13.85546875" style="662" customWidth="1"/>
    <col min="11251" max="11252" width="16.140625" style="662" customWidth="1"/>
    <col min="11253" max="11253" width="11.5703125" style="662" customWidth="1"/>
    <col min="11254" max="11254" width="5.28515625" style="662" customWidth="1"/>
    <col min="11255" max="11255" width="18.140625" style="662" customWidth="1"/>
    <col min="11256" max="11256" width="16.85546875" style="662" customWidth="1"/>
    <col min="11257" max="11413" width="11.42578125" style="662" customWidth="1"/>
    <col min="11414" max="11414" width="15.140625" style="662" customWidth="1"/>
    <col min="11415" max="11415" width="60.42578125" style="662" customWidth="1"/>
    <col min="11416" max="11418" width="19.85546875" style="662" customWidth="1"/>
    <col min="11419" max="11419" width="23.5703125" style="662" customWidth="1"/>
    <col min="11420" max="11420" width="20.140625" style="662" customWidth="1"/>
    <col min="11421" max="11421" width="18.7109375" style="662" customWidth="1"/>
    <col min="11422" max="11422" width="14.140625" style="662" customWidth="1"/>
    <col min="11423" max="11423" width="11.5703125" style="662" bestFit="1" customWidth="1"/>
    <col min="11424" max="11478" width="11.42578125" style="662"/>
    <col min="11479" max="11479" width="2.7109375" style="662" customWidth="1"/>
    <col min="11480" max="11480" width="9.85546875" style="662" customWidth="1"/>
    <col min="11481" max="11481" width="54.140625" style="662" customWidth="1"/>
    <col min="11482" max="11482" width="15.7109375" style="662" customWidth="1"/>
    <col min="11483" max="11483" width="13.7109375" style="662" customWidth="1"/>
    <col min="11484" max="11484" width="15.140625" style="662" customWidth="1"/>
    <col min="11485" max="11485" width="14.7109375" style="662" customWidth="1"/>
    <col min="11486" max="11486" width="17.42578125" style="662" customWidth="1"/>
    <col min="11487" max="11487" width="15.140625" style="662" customWidth="1"/>
    <col min="11488" max="11488" width="11.85546875" style="662" customWidth="1"/>
    <col min="11489" max="11489" width="3.85546875" style="662" customWidth="1"/>
    <col min="11490" max="11490" width="19.5703125" style="662" customWidth="1"/>
    <col min="11491" max="11491" width="17.140625" style="662" customWidth="1"/>
    <col min="11492" max="11492" width="17.28515625" style="662" customWidth="1"/>
    <col min="11493" max="11493" width="19.140625" style="662" customWidth="1"/>
    <col min="11494" max="11494" width="17.7109375" style="662" customWidth="1"/>
    <col min="11495" max="11495" width="14.5703125" style="662" bestFit="1" customWidth="1"/>
    <col min="11496" max="11496" width="14.140625" style="662" customWidth="1"/>
    <col min="11497" max="11497" width="13.28515625" style="662" customWidth="1"/>
    <col min="11498" max="11498" width="14.42578125" style="662" customWidth="1"/>
    <col min="11499" max="11499" width="16.7109375" style="662" customWidth="1"/>
    <col min="11500" max="11500" width="16" style="662" customWidth="1"/>
    <col min="11501" max="11501" width="16.140625" style="662" customWidth="1"/>
    <col min="11502" max="11503" width="14.28515625" style="662" customWidth="1"/>
    <col min="11504" max="11504" width="13.85546875" style="662" customWidth="1"/>
    <col min="11505" max="11505" width="13.5703125" style="662" customWidth="1"/>
    <col min="11506" max="11506" width="13.85546875" style="662" customWidth="1"/>
    <col min="11507" max="11508" width="16.140625" style="662" customWidth="1"/>
    <col min="11509" max="11509" width="11.5703125" style="662" customWidth="1"/>
    <col min="11510" max="11510" width="5.28515625" style="662" customWidth="1"/>
    <col min="11511" max="11511" width="18.140625" style="662" customWidth="1"/>
    <col min="11512" max="11512" width="16.85546875" style="662" customWidth="1"/>
    <col min="11513" max="11669" width="11.42578125" style="662" customWidth="1"/>
    <col min="11670" max="11670" width="15.140625" style="662" customWidth="1"/>
    <col min="11671" max="11671" width="60.42578125" style="662" customWidth="1"/>
    <col min="11672" max="11674" width="19.85546875" style="662" customWidth="1"/>
    <col min="11675" max="11675" width="23.5703125" style="662" customWidth="1"/>
    <col min="11676" max="11676" width="20.140625" style="662" customWidth="1"/>
    <col min="11677" max="11677" width="18.7109375" style="662" customWidth="1"/>
    <col min="11678" max="11678" width="14.140625" style="662" customWidth="1"/>
    <col min="11679" max="11679" width="11.5703125" style="662" bestFit="1" customWidth="1"/>
    <col min="11680" max="11734" width="11.42578125" style="662"/>
    <col min="11735" max="11735" width="2.7109375" style="662" customWidth="1"/>
    <col min="11736" max="11736" width="9.85546875" style="662" customWidth="1"/>
    <col min="11737" max="11737" width="54.140625" style="662" customWidth="1"/>
    <col min="11738" max="11738" width="15.7109375" style="662" customWidth="1"/>
    <col min="11739" max="11739" width="13.7109375" style="662" customWidth="1"/>
    <col min="11740" max="11740" width="15.140625" style="662" customWidth="1"/>
    <col min="11741" max="11741" width="14.7109375" style="662" customWidth="1"/>
    <col min="11742" max="11742" width="17.42578125" style="662" customWidth="1"/>
    <col min="11743" max="11743" width="15.140625" style="662" customWidth="1"/>
    <col min="11744" max="11744" width="11.85546875" style="662" customWidth="1"/>
    <col min="11745" max="11745" width="3.85546875" style="662" customWidth="1"/>
    <col min="11746" max="11746" width="19.5703125" style="662" customWidth="1"/>
    <col min="11747" max="11747" width="17.140625" style="662" customWidth="1"/>
    <col min="11748" max="11748" width="17.28515625" style="662" customWidth="1"/>
    <col min="11749" max="11749" width="19.140625" style="662" customWidth="1"/>
    <col min="11750" max="11750" width="17.7109375" style="662" customWidth="1"/>
    <col min="11751" max="11751" width="14.5703125" style="662" bestFit="1" customWidth="1"/>
    <col min="11752" max="11752" width="14.140625" style="662" customWidth="1"/>
    <col min="11753" max="11753" width="13.28515625" style="662" customWidth="1"/>
    <col min="11754" max="11754" width="14.42578125" style="662" customWidth="1"/>
    <col min="11755" max="11755" width="16.7109375" style="662" customWidth="1"/>
    <col min="11756" max="11756" width="16" style="662" customWidth="1"/>
    <col min="11757" max="11757" width="16.140625" style="662" customWidth="1"/>
    <col min="11758" max="11759" width="14.28515625" style="662" customWidth="1"/>
    <col min="11760" max="11760" width="13.85546875" style="662" customWidth="1"/>
    <col min="11761" max="11761" width="13.5703125" style="662" customWidth="1"/>
    <col min="11762" max="11762" width="13.85546875" style="662" customWidth="1"/>
    <col min="11763" max="11764" width="16.140625" style="662" customWidth="1"/>
    <col min="11765" max="11765" width="11.5703125" style="662" customWidth="1"/>
    <col min="11766" max="11766" width="5.28515625" style="662" customWidth="1"/>
    <col min="11767" max="11767" width="18.140625" style="662" customWidth="1"/>
    <col min="11768" max="11768" width="16.85546875" style="662" customWidth="1"/>
    <col min="11769" max="11925" width="11.42578125" style="662" customWidth="1"/>
    <col min="11926" max="11926" width="15.140625" style="662" customWidth="1"/>
    <col min="11927" max="11927" width="60.42578125" style="662" customWidth="1"/>
    <col min="11928" max="11930" width="19.85546875" style="662" customWidth="1"/>
    <col min="11931" max="11931" width="23.5703125" style="662" customWidth="1"/>
    <col min="11932" max="11932" width="20.140625" style="662" customWidth="1"/>
    <col min="11933" max="11933" width="18.7109375" style="662" customWidth="1"/>
    <col min="11934" max="11934" width="14.140625" style="662" customWidth="1"/>
    <col min="11935" max="11935" width="11.5703125" style="662" bestFit="1" customWidth="1"/>
    <col min="11936" max="11990" width="11.42578125" style="662"/>
    <col min="11991" max="11991" width="2.7109375" style="662" customWidth="1"/>
    <col min="11992" max="11992" width="9.85546875" style="662" customWidth="1"/>
    <col min="11993" max="11993" width="54.140625" style="662" customWidth="1"/>
    <col min="11994" max="11994" width="15.7109375" style="662" customWidth="1"/>
    <col min="11995" max="11995" width="13.7109375" style="662" customWidth="1"/>
    <col min="11996" max="11996" width="15.140625" style="662" customWidth="1"/>
    <col min="11997" max="11997" width="14.7109375" style="662" customWidth="1"/>
    <col min="11998" max="11998" width="17.42578125" style="662" customWidth="1"/>
    <col min="11999" max="11999" width="15.140625" style="662" customWidth="1"/>
    <col min="12000" max="12000" width="11.85546875" style="662" customWidth="1"/>
    <col min="12001" max="12001" width="3.85546875" style="662" customWidth="1"/>
    <col min="12002" max="12002" width="19.5703125" style="662" customWidth="1"/>
    <col min="12003" max="12003" width="17.140625" style="662" customWidth="1"/>
    <col min="12004" max="12004" width="17.28515625" style="662" customWidth="1"/>
    <col min="12005" max="12005" width="19.140625" style="662" customWidth="1"/>
    <col min="12006" max="12006" width="17.7109375" style="662" customWidth="1"/>
    <col min="12007" max="12007" width="14.5703125" style="662" bestFit="1" customWidth="1"/>
    <col min="12008" max="12008" width="14.140625" style="662" customWidth="1"/>
    <col min="12009" max="12009" width="13.28515625" style="662" customWidth="1"/>
    <col min="12010" max="12010" width="14.42578125" style="662" customWidth="1"/>
    <col min="12011" max="12011" width="16.7109375" style="662" customWidth="1"/>
    <col min="12012" max="12012" width="16" style="662" customWidth="1"/>
    <col min="12013" max="12013" width="16.140625" style="662" customWidth="1"/>
    <col min="12014" max="12015" width="14.28515625" style="662" customWidth="1"/>
    <col min="12016" max="12016" width="13.85546875" style="662" customWidth="1"/>
    <col min="12017" max="12017" width="13.5703125" style="662" customWidth="1"/>
    <col min="12018" max="12018" width="13.85546875" style="662" customWidth="1"/>
    <col min="12019" max="12020" width="16.140625" style="662" customWidth="1"/>
    <col min="12021" max="12021" width="11.5703125" style="662" customWidth="1"/>
    <col min="12022" max="12022" width="5.28515625" style="662" customWidth="1"/>
    <col min="12023" max="12023" width="18.140625" style="662" customWidth="1"/>
    <col min="12024" max="12024" width="16.85546875" style="662" customWidth="1"/>
    <col min="12025" max="12181" width="11.42578125" style="662" customWidth="1"/>
    <col min="12182" max="12182" width="15.140625" style="662" customWidth="1"/>
    <col min="12183" max="12183" width="60.42578125" style="662" customWidth="1"/>
    <col min="12184" max="12186" width="19.85546875" style="662" customWidth="1"/>
    <col min="12187" max="12187" width="23.5703125" style="662" customWidth="1"/>
    <col min="12188" max="12188" width="20.140625" style="662" customWidth="1"/>
    <col min="12189" max="12189" width="18.7109375" style="662" customWidth="1"/>
    <col min="12190" max="12190" width="14.140625" style="662" customWidth="1"/>
    <col min="12191" max="12191" width="11.5703125" style="662" bestFit="1" customWidth="1"/>
    <col min="12192" max="12246" width="11.42578125" style="662"/>
    <col min="12247" max="12247" width="2.7109375" style="662" customWidth="1"/>
    <col min="12248" max="12248" width="9.85546875" style="662" customWidth="1"/>
    <col min="12249" max="12249" width="54.140625" style="662" customWidth="1"/>
    <col min="12250" max="12250" width="15.7109375" style="662" customWidth="1"/>
    <col min="12251" max="12251" width="13.7109375" style="662" customWidth="1"/>
    <col min="12252" max="12252" width="15.140625" style="662" customWidth="1"/>
    <col min="12253" max="12253" width="14.7109375" style="662" customWidth="1"/>
    <col min="12254" max="12254" width="17.42578125" style="662" customWidth="1"/>
    <col min="12255" max="12255" width="15.140625" style="662" customWidth="1"/>
    <col min="12256" max="12256" width="11.85546875" style="662" customWidth="1"/>
    <col min="12257" max="12257" width="3.85546875" style="662" customWidth="1"/>
    <col min="12258" max="12258" width="19.5703125" style="662" customWidth="1"/>
    <col min="12259" max="12259" width="17.140625" style="662" customWidth="1"/>
    <col min="12260" max="12260" width="17.28515625" style="662" customWidth="1"/>
    <col min="12261" max="12261" width="19.140625" style="662" customWidth="1"/>
    <col min="12262" max="12262" width="17.7109375" style="662" customWidth="1"/>
    <col min="12263" max="12263" width="14.5703125" style="662" bestFit="1" customWidth="1"/>
    <col min="12264" max="12264" width="14.140625" style="662" customWidth="1"/>
    <col min="12265" max="12265" width="13.28515625" style="662" customWidth="1"/>
    <col min="12266" max="12266" width="14.42578125" style="662" customWidth="1"/>
    <col min="12267" max="12267" width="16.7109375" style="662" customWidth="1"/>
    <col min="12268" max="12268" width="16" style="662" customWidth="1"/>
    <col min="12269" max="12269" width="16.140625" style="662" customWidth="1"/>
    <col min="12270" max="12271" width="14.28515625" style="662" customWidth="1"/>
    <col min="12272" max="12272" width="13.85546875" style="662" customWidth="1"/>
    <col min="12273" max="12273" width="13.5703125" style="662" customWidth="1"/>
    <col min="12274" max="12274" width="13.85546875" style="662" customWidth="1"/>
    <col min="12275" max="12276" width="16.140625" style="662" customWidth="1"/>
    <col min="12277" max="12277" width="11.5703125" style="662" customWidth="1"/>
    <col min="12278" max="12278" width="5.28515625" style="662" customWidth="1"/>
    <col min="12279" max="12279" width="18.140625" style="662" customWidth="1"/>
    <col min="12280" max="12280" width="16.85546875" style="662" customWidth="1"/>
    <col min="12281" max="12437" width="11.42578125" style="662" customWidth="1"/>
    <col min="12438" max="12438" width="15.140625" style="662" customWidth="1"/>
    <col min="12439" max="12439" width="60.42578125" style="662" customWidth="1"/>
    <col min="12440" max="12442" width="19.85546875" style="662" customWidth="1"/>
    <col min="12443" max="12443" width="23.5703125" style="662" customWidth="1"/>
    <col min="12444" max="12444" width="20.140625" style="662" customWidth="1"/>
    <col min="12445" max="12445" width="18.7109375" style="662" customWidth="1"/>
    <col min="12446" max="12446" width="14.140625" style="662" customWidth="1"/>
    <col min="12447" max="12447" width="11.5703125" style="662" bestFit="1" customWidth="1"/>
    <col min="12448" max="12502" width="11.42578125" style="662"/>
    <col min="12503" max="12503" width="2.7109375" style="662" customWidth="1"/>
    <col min="12504" max="12504" width="9.85546875" style="662" customWidth="1"/>
    <col min="12505" max="12505" width="54.140625" style="662" customWidth="1"/>
    <col min="12506" max="12506" width="15.7109375" style="662" customWidth="1"/>
    <col min="12507" max="12507" width="13.7109375" style="662" customWidth="1"/>
    <col min="12508" max="12508" width="15.140625" style="662" customWidth="1"/>
    <col min="12509" max="12509" width="14.7109375" style="662" customWidth="1"/>
    <col min="12510" max="12510" width="17.42578125" style="662" customWidth="1"/>
    <col min="12511" max="12511" width="15.140625" style="662" customWidth="1"/>
    <col min="12512" max="12512" width="11.85546875" style="662" customWidth="1"/>
    <col min="12513" max="12513" width="3.85546875" style="662" customWidth="1"/>
    <col min="12514" max="12514" width="19.5703125" style="662" customWidth="1"/>
    <col min="12515" max="12515" width="17.140625" style="662" customWidth="1"/>
    <col min="12516" max="12516" width="17.28515625" style="662" customWidth="1"/>
    <col min="12517" max="12517" width="19.140625" style="662" customWidth="1"/>
    <col min="12518" max="12518" width="17.7109375" style="662" customWidth="1"/>
    <col min="12519" max="12519" width="14.5703125" style="662" bestFit="1" customWidth="1"/>
    <col min="12520" max="12520" width="14.140625" style="662" customWidth="1"/>
    <col min="12521" max="12521" width="13.28515625" style="662" customWidth="1"/>
    <col min="12522" max="12522" width="14.42578125" style="662" customWidth="1"/>
    <col min="12523" max="12523" width="16.7109375" style="662" customWidth="1"/>
    <col min="12524" max="12524" width="16" style="662" customWidth="1"/>
    <col min="12525" max="12525" width="16.140625" style="662" customWidth="1"/>
    <col min="12526" max="12527" width="14.28515625" style="662" customWidth="1"/>
    <col min="12528" max="12528" width="13.85546875" style="662" customWidth="1"/>
    <col min="12529" max="12529" width="13.5703125" style="662" customWidth="1"/>
    <col min="12530" max="12530" width="13.85546875" style="662" customWidth="1"/>
    <col min="12531" max="12532" width="16.140625" style="662" customWidth="1"/>
    <col min="12533" max="12533" width="11.5703125" style="662" customWidth="1"/>
    <col min="12534" max="12534" width="5.28515625" style="662" customWidth="1"/>
    <col min="12535" max="12535" width="18.140625" style="662" customWidth="1"/>
    <col min="12536" max="12536" width="16.85546875" style="662" customWidth="1"/>
    <col min="12537" max="12693" width="11.42578125" style="662" customWidth="1"/>
    <col min="12694" max="12694" width="15.140625" style="662" customWidth="1"/>
    <col min="12695" max="12695" width="60.42578125" style="662" customWidth="1"/>
    <col min="12696" max="12698" width="19.85546875" style="662" customWidth="1"/>
    <col min="12699" max="12699" width="23.5703125" style="662" customWidth="1"/>
    <col min="12700" max="12700" width="20.140625" style="662" customWidth="1"/>
    <col min="12701" max="12701" width="18.7109375" style="662" customWidth="1"/>
    <col min="12702" max="12702" width="14.140625" style="662" customWidth="1"/>
    <col min="12703" max="12703" width="11.5703125" style="662" bestFit="1" customWidth="1"/>
    <col min="12704" max="12758" width="11.42578125" style="662"/>
    <col min="12759" max="12759" width="2.7109375" style="662" customWidth="1"/>
    <col min="12760" max="12760" width="9.85546875" style="662" customWidth="1"/>
    <col min="12761" max="12761" width="54.140625" style="662" customWidth="1"/>
    <col min="12762" max="12762" width="15.7109375" style="662" customWidth="1"/>
    <col min="12763" max="12763" width="13.7109375" style="662" customWidth="1"/>
    <col min="12764" max="12764" width="15.140625" style="662" customWidth="1"/>
    <col min="12765" max="12765" width="14.7109375" style="662" customWidth="1"/>
    <col min="12766" max="12766" width="17.42578125" style="662" customWidth="1"/>
    <col min="12767" max="12767" width="15.140625" style="662" customWidth="1"/>
    <col min="12768" max="12768" width="11.85546875" style="662" customWidth="1"/>
    <col min="12769" max="12769" width="3.85546875" style="662" customWidth="1"/>
    <col min="12770" max="12770" width="19.5703125" style="662" customWidth="1"/>
    <col min="12771" max="12771" width="17.140625" style="662" customWidth="1"/>
    <col min="12772" max="12772" width="17.28515625" style="662" customWidth="1"/>
    <col min="12773" max="12773" width="19.140625" style="662" customWidth="1"/>
    <col min="12774" max="12774" width="17.7109375" style="662" customWidth="1"/>
    <col min="12775" max="12775" width="14.5703125" style="662" bestFit="1" customWidth="1"/>
    <col min="12776" max="12776" width="14.140625" style="662" customWidth="1"/>
    <col min="12777" max="12777" width="13.28515625" style="662" customWidth="1"/>
    <col min="12778" max="12778" width="14.42578125" style="662" customWidth="1"/>
    <col min="12779" max="12779" width="16.7109375" style="662" customWidth="1"/>
    <col min="12780" max="12780" width="16" style="662" customWidth="1"/>
    <col min="12781" max="12781" width="16.140625" style="662" customWidth="1"/>
    <col min="12782" max="12783" width="14.28515625" style="662" customWidth="1"/>
    <col min="12784" max="12784" width="13.85546875" style="662" customWidth="1"/>
    <col min="12785" max="12785" width="13.5703125" style="662" customWidth="1"/>
    <col min="12786" max="12786" width="13.85546875" style="662" customWidth="1"/>
    <col min="12787" max="12788" width="16.140625" style="662" customWidth="1"/>
    <col min="12789" max="12789" width="11.5703125" style="662" customWidth="1"/>
    <col min="12790" max="12790" width="5.28515625" style="662" customWidth="1"/>
    <col min="12791" max="12791" width="18.140625" style="662" customWidth="1"/>
    <col min="12792" max="12792" width="16.85546875" style="662" customWidth="1"/>
    <col min="12793" max="12949" width="11.42578125" style="662" customWidth="1"/>
    <col min="12950" max="12950" width="15.140625" style="662" customWidth="1"/>
    <col min="12951" max="12951" width="60.42578125" style="662" customWidth="1"/>
    <col min="12952" max="12954" width="19.85546875" style="662" customWidth="1"/>
    <col min="12955" max="12955" width="23.5703125" style="662" customWidth="1"/>
    <col min="12956" max="12956" width="20.140625" style="662" customWidth="1"/>
    <col min="12957" max="12957" width="18.7109375" style="662" customWidth="1"/>
    <col min="12958" max="12958" width="14.140625" style="662" customWidth="1"/>
    <col min="12959" max="12959" width="11.5703125" style="662" bestFit="1" customWidth="1"/>
    <col min="12960" max="13014" width="11.42578125" style="662"/>
    <col min="13015" max="13015" width="2.7109375" style="662" customWidth="1"/>
    <col min="13016" max="13016" width="9.85546875" style="662" customWidth="1"/>
    <col min="13017" max="13017" width="54.140625" style="662" customWidth="1"/>
    <col min="13018" max="13018" width="15.7109375" style="662" customWidth="1"/>
    <col min="13019" max="13019" width="13.7109375" style="662" customWidth="1"/>
    <col min="13020" max="13020" width="15.140625" style="662" customWidth="1"/>
    <col min="13021" max="13021" width="14.7109375" style="662" customWidth="1"/>
    <col min="13022" max="13022" width="17.42578125" style="662" customWidth="1"/>
    <col min="13023" max="13023" width="15.140625" style="662" customWidth="1"/>
    <col min="13024" max="13024" width="11.85546875" style="662" customWidth="1"/>
    <col min="13025" max="13025" width="3.85546875" style="662" customWidth="1"/>
    <col min="13026" max="13026" width="19.5703125" style="662" customWidth="1"/>
    <col min="13027" max="13027" width="17.140625" style="662" customWidth="1"/>
    <col min="13028" max="13028" width="17.28515625" style="662" customWidth="1"/>
    <col min="13029" max="13029" width="19.140625" style="662" customWidth="1"/>
    <col min="13030" max="13030" width="17.7109375" style="662" customWidth="1"/>
    <col min="13031" max="13031" width="14.5703125" style="662" bestFit="1" customWidth="1"/>
    <col min="13032" max="13032" width="14.140625" style="662" customWidth="1"/>
    <col min="13033" max="13033" width="13.28515625" style="662" customWidth="1"/>
    <col min="13034" max="13034" width="14.42578125" style="662" customWidth="1"/>
    <col min="13035" max="13035" width="16.7109375" style="662" customWidth="1"/>
    <col min="13036" max="13036" width="16" style="662" customWidth="1"/>
    <col min="13037" max="13037" width="16.140625" style="662" customWidth="1"/>
    <col min="13038" max="13039" width="14.28515625" style="662" customWidth="1"/>
    <col min="13040" max="13040" width="13.85546875" style="662" customWidth="1"/>
    <col min="13041" max="13041" width="13.5703125" style="662" customWidth="1"/>
    <col min="13042" max="13042" width="13.85546875" style="662" customWidth="1"/>
    <col min="13043" max="13044" width="16.140625" style="662" customWidth="1"/>
    <col min="13045" max="13045" width="11.5703125" style="662" customWidth="1"/>
    <col min="13046" max="13046" width="5.28515625" style="662" customWidth="1"/>
    <col min="13047" max="13047" width="18.140625" style="662" customWidth="1"/>
    <col min="13048" max="13048" width="16.85546875" style="662" customWidth="1"/>
    <col min="13049" max="13205" width="11.42578125" style="662" customWidth="1"/>
    <col min="13206" max="13206" width="15.140625" style="662" customWidth="1"/>
    <col min="13207" max="13207" width="60.42578125" style="662" customWidth="1"/>
    <col min="13208" max="13210" width="19.85546875" style="662" customWidth="1"/>
    <col min="13211" max="13211" width="23.5703125" style="662" customWidth="1"/>
    <col min="13212" max="13212" width="20.140625" style="662" customWidth="1"/>
    <col min="13213" max="13213" width="18.7109375" style="662" customWidth="1"/>
    <col min="13214" max="13214" width="14.140625" style="662" customWidth="1"/>
    <col min="13215" max="13215" width="11.5703125" style="662" bestFit="1" customWidth="1"/>
    <col min="13216" max="13270" width="11.42578125" style="662"/>
    <col min="13271" max="13271" width="2.7109375" style="662" customWidth="1"/>
    <col min="13272" max="13272" width="9.85546875" style="662" customWidth="1"/>
    <col min="13273" max="13273" width="54.140625" style="662" customWidth="1"/>
    <col min="13274" max="13274" width="15.7109375" style="662" customWidth="1"/>
    <col min="13275" max="13275" width="13.7109375" style="662" customWidth="1"/>
    <col min="13276" max="13276" width="15.140625" style="662" customWidth="1"/>
    <col min="13277" max="13277" width="14.7109375" style="662" customWidth="1"/>
    <col min="13278" max="13278" width="17.42578125" style="662" customWidth="1"/>
    <col min="13279" max="13279" width="15.140625" style="662" customWidth="1"/>
    <col min="13280" max="13280" width="11.85546875" style="662" customWidth="1"/>
    <col min="13281" max="13281" width="3.85546875" style="662" customWidth="1"/>
    <col min="13282" max="13282" width="19.5703125" style="662" customWidth="1"/>
    <col min="13283" max="13283" width="17.140625" style="662" customWidth="1"/>
    <col min="13284" max="13284" width="17.28515625" style="662" customWidth="1"/>
    <col min="13285" max="13285" width="19.140625" style="662" customWidth="1"/>
    <col min="13286" max="13286" width="17.7109375" style="662" customWidth="1"/>
    <col min="13287" max="13287" width="14.5703125" style="662" bestFit="1" customWidth="1"/>
    <col min="13288" max="13288" width="14.140625" style="662" customWidth="1"/>
    <col min="13289" max="13289" width="13.28515625" style="662" customWidth="1"/>
    <col min="13290" max="13290" width="14.42578125" style="662" customWidth="1"/>
    <col min="13291" max="13291" width="16.7109375" style="662" customWidth="1"/>
    <col min="13292" max="13292" width="16" style="662" customWidth="1"/>
    <col min="13293" max="13293" width="16.140625" style="662" customWidth="1"/>
    <col min="13294" max="13295" width="14.28515625" style="662" customWidth="1"/>
    <col min="13296" max="13296" width="13.85546875" style="662" customWidth="1"/>
    <col min="13297" max="13297" width="13.5703125" style="662" customWidth="1"/>
    <col min="13298" max="13298" width="13.85546875" style="662" customWidth="1"/>
    <col min="13299" max="13300" width="16.140625" style="662" customWidth="1"/>
    <col min="13301" max="13301" width="11.5703125" style="662" customWidth="1"/>
    <col min="13302" max="13302" width="5.28515625" style="662" customWidth="1"/>
    <col min="13303" max="13303" width="18.140625" style="662" customWidth="1"/>
    <col min="13304" max="13304" width="16.85546875" style="662" customWidth="1"/>
    <col min="13305" max="13461" width="11.42578125" style="662" customWidth="1"/>
    <col min="13462" max="13462" width="15.140625" style="662" customWidth="1"/>
    <col min="13463" max="13463" width="60.42578125" style="662" customWidth="1"/>
    <col min="13464" max="13466" width="19.85546875" style="662" customWidth="1"/>
    <col min="13467" max="13467" width="23.5703125" style="662" customWidth="1"/>
    <col min="13468" max="13468" width="20.140625" style="662" customWidth="1"/>
    <col min="13469" max="13469" width="18.7109375" style="662" customWidth="1"/>
    <col min="13470" max="13470" width="14.140625" style="662" customWidth="1"/>
    <col min="13471" max="13471" width="11.5703125" style="662" bestFit="1" customWidth="1"/>
    <col min="13472" max="13526" width="11.42578125" style="662"/>
    <col min="13527" max="13527" width="2.7109375" style="662" customWidth="1"/>
    <col min="13528" max="13528" width="9.85546875" style="662" customWidth="1"/>
    <col min="13529" max="13529" width="54.140625" style="662" customWidth="1"/>
    <col min="13530" max="13530" width="15.7109375" style="662" customWidth="1"/>
    <col min="13531" max="13531" width="13.7109375" style="662" customWidth="1"/>
    <col min="13532" max="13532" width="15.140625" style="662" customWidth="1"/>
    <col min="13533" max="13533" width="14.7109375" style="662" customWidth="1"/>
    <col min="13534" max="13534" width="17.42578125" style="662" customWidth="1"/>
    <col min="13535" max="13535" width="15.140625" style="662" customWidth="1"/>
    <col min="13536" max="13536" width="11.85546875" style="662" customWidth="1"/>
    <col min="13537" max="13537" width="3.85546875" style="662" customWidth="1"/>
    <col min="13538" max="13538" width="19.5703125" style="662" customWidth="1"/>
    <col min="13539" max="13539" width="17.140625" style="662" customWidth="1"/>
    <col min="13540" max="13540" width="17.28515625" style="662" customWidth="1"/>
    <col min="13541" max="13541" width="19.140625" style="662" customWidth="1"/>
    <col min="13542" max="13542" width="17.7109375" style="662" customWidth="1"/>
    <col min="13543" max="13543" width="14.5703125" style="662" bestFit="1" customWidth="1"/>
    <col min="13544" max="13544" width="14.140625" style="662" customWidth="1"/>
    <col min="13545" max="13545" width="13.28515625" style="662" customWidth="1"/>
    <col min="13546" max="13546" width="14.42578125" style="662" customWidth="1"/>
    <col min="13547" max="13547" width="16.7109375" style="662" customWidth="1"/>
    <col min="13548" max="13548" width="16" style="662" customWidth="1"/>
    <col min="13549" max="13549" width="16.140625" style="662" customWidth="1"/>
    <col min="13550" max="13551" width="14.28515625" style="662" customWidth="1"/>
    <col min="13552" max="13552" width="13.85546875" style="662" customWidth="1"/>
    <col min="13553" max="13553" width="13.5703125" style="662" customWidth="1"/>
    <col min="13554" max="13554" width="13.85546875" style="662" customWidth="1"/>
    <col min="13555" max="13556" width="16.140625" style="662" customWidth="1"/>
    <col min="13557" max="13557" width="11.5703125" style="662" customWidth="1"/>
    <col min="13558" max="13558" width="5.28515625" style="662" customWidth="1"/>
    <col min="13559" max="13559" width="18.140625" style="662" customWidth="1"/>
    <col min="13560" max="13560" width="16.85546875" style="662" customWidth="1"/>
    <col min="13561" max="13717" width="11.42578125" style="662" customWidth="1"/>
    <col min="13718" max="13718" width="15.140625" style="662" customWidth="1"/>
    <col min="13719" max="13719" width="60.42578125" style="662" customWidth="1"/>
    <col min="13720" max="13722" width="19.85546875" style="662" customWidth="1"/>
    <col min="13723" max="13723" width="23.5703125" style="662" customWidth="1"/>
    <col min="13724" max="13724" width="20.140625" style="662" customWidth="1"/>
    <col min="13725" max="13725" width="18.7109375" style="662" customWidth="1"/>
    <col min="13726" max="13726" width="14.140625" style="662" customWidth="1"/>
    <col min="13727" max="13727" width="11.5703125" style="662" bestFit="1" customWidth="1"/>
    <col min="13728" max="13782" width="11.42578125" style="662"/>
    <col min="13783" max="13783" width="2.7109375" style="662" customWidth="1"/>
    <col min="13784" max="13784" width="9.85546875" style="662" customWidth="1"/>
    <col min="13785" max="13785" width="54.140625" style="662" customWidth="1"/>
    <col min="13786" max="13786" width="15.7109375" style="662" customWidth="1"/>
    <col min="13787" max="13787" width="13.7109375" style="662" customWidth="1"/>
    <col min="13788" max="13788" width="15.140625" style="662" customWidth="1"/>
    <col min="13789" max="13789" width="14.7109375" style="662" customWidth="1"/>
    <col min="13790" max="13790" width="17.42578125" style="662" customWidth="1"/>
    <col min="13791" max="13791" width="15.140625" style="662" customWidth="1"/>
    <col min="13792" max="13792" width="11.85546875" style="662" customWidth="1"/>
    <col min="13793" max="13793" width="3.85546875" style="662" customWidth="1"/>
    <col min="13794" max="13794" width="19.5703125" style="662" customWidth="1"/>
    <col min="13795" max="13795" width="17.140625" style="662" customWidth="1"/>
    <col min="13796" max="13796" width="17.28515625" style="662" customWidth="1"/>
    <col min="13797" max="13797" width="19.140625" style="662" customWidth="1"/>
    <col min="13798" max="13798" width="17.7109375" style="662" customWidth="1"/>
    <col min="13799" max="13799" width="14.5703125" style="662" bestFit="1" customWidth="1"/>
    <col min="13800" max="13800" width="14.140625" style="662" customWidth="1"/>
    <col min="13801" max="13801" width="13.28515625" style="662" customWidth="1"/>
    <col min="13802" max="13802" width="14.42578125" style="662" customWidth="1"/>
    <col min="13803" max="13803" width="16.7109375" style="662" customWidth="1"/>
    <col min="13804" max="13804" width="16" style="662" customWidth="1"/>
    <col min="13805" max="13805" width="16.140625" style="662" customWidth="1"/>
    <col min="13806" max="13807" width="14.28515625" style="662" customWidth="1"/>
    <col min="13808" max="13808" width="13.85546875" style="662" customWidth="1"/>
    <col min="13809" max="13809" width="13.5703125" style="662" customWidth="1"/>
    <col min="13810" max="13810" width="13.85546875" style="662" customWidth="1"/>
    <col min="13811" max="13812" width="16.140625" style="662" customWidth="1"/>
    <col min="13813" max="13813" width="11.5703125" style="662" customWidth="1"/>
    <col min="13814" max="13814" width="5.28515625" style="662" customWidth="1"/>
    <col min="13815" max="13815" width="18.140625" style="662" customWidth="1"/>
    <col min="13816" max="13816" width="16.85546875" style="662" customWidth="1"/>
    <col min="13817" max="13973" width="11.42578125" style="662" customWidth="1"/>
    <col min="13974" max="13974" width="15.140625" style="662" customWidth="1"/>
    <col min="13975" max="13975" width="60.42578125" style="662" customWidth="1"/>
    <col min="13976" max="13978" width="19.85546875" style="662" customWidth="1"/>
    <col min="13979" max="13979" width="23.5703125" style="662" customWidth="1"/>
    <col min="13980" max="13980" width="20.140625" style="662" customWidth="1"/>
    <col min="13981" max="13981" width="18.7109375" style="662" customWidth="1"/>
    <col min="13982" max="13982" width="14.140625" style="662" customWidth="1"/>
    <col min="13983" max="13983" width="11.5703125" style="662" bestFit="1" customWidth="1"/>
    <col min="13984" max="14038" width="11.42578125" style="662"/>
    <col min="14039" max="14039" width="2.7109375" style="662" customWidth="1"/>
    <col min="14040" max="14040" width="9.85546875" style="662" customWidth="1"/>
    <col min="14041" max="14041" width="54.140625" style="662" customWidth="1"/>
    <col min="14042" max="14042" width="15.7109375" style="662" customWidth="1"/>
    <col min="14043" max="14043" width="13.7109375" style="662" customWidth="1"/>
    <col min="14044" max="14044" width="15.140625" style="662" customWidth="1"/>
    <col min="14045" max="14045" width="14.7109375" style="662" customWidth="1"/>
    <col min="14046" max="14046" width="17.42578125" style="662" customWidth="1"/>
    <col min="14047" max="14047" width="15.140625" style="662" customWidth="1"/>
    <col min="14048" max="14048" width="11.85546875" style="662" customWidth="1"/>
    <col min="14049" max="14049" width="3.85546875" style="662" customWidth="1"/>
    <col min="14050" max="14050" width="19.5703125" style="662" customWidth="1"/>
    <col min="14051" max="14051" width="17.140625" style="662" customWidth="1"/>
    <col min="14052" max="14052" width="17.28515625" style="662" customWidth="1"/>
    <col min="14053" max="14053" width="19.140625" style="662" customWidth="1"/>
    <col min="14054" max="14054" width="17.7109375" style="662" customWidth="1"/>
    <col min="14055" max="14055" width="14.5703125" style="662" bestFit="1" customWidth="1"/>
    <col min="14056" max="14056" width="14.140625" style="662" customWidth="1"/>
    <col min="14057" max="14057" width="13.28515625" style="662" customWidth="1"/>
    <col min="14058" max="14058" width="14.42578125" style="662" customWidth="1"/>
    <col min="14059" max="14059" width="16.7109375" style="662" customWidth="1"/>
    <col min="14060" max="14060" width="16" style="662" customWidth="1"/>
    <col min="14061" max="14061" width="16.140625" style="662" customWidth="1"/>
    <col min="14062" max="14063" width="14.28515625" style="662" customWidth="1"/>
    <col min="14064" max="14064" width="13.85546875" style="662" customWidth="1"/>
    <col min="14065" max="14065" width="13.5703125" style="662" customWidth="1"/>
    <col min="14066" max="14066" width="13.85546875" style="662" customWidth="1"/>
    <col min="14067" max="14068" width="16.140625" style="662" customWidth="1"/>
    <col min="14069" max="14069" width="11.5703125" style="662" customWidth="1"/>
    <col min="14070" max="14070" width="5.28515625" style="662" customWidth="1"/>
    <col min="14071" max="14071" width="18.140625" style="662" customWidth="1"/>
    <col min="14072" max="14072" width="16.85546875" style="662" customWidth="1"/>
    <col min="14073" max="14229" width="11.42578125" style="662" customWidth="1"/>
    <col min="14230" max="14230" width="15.140625" style="662" customWidth="1"/>
    <col min="14231" max="14231" width="60.42578125" style="662" customWidth="1"/>
    <col min="14232" max="14234" width="19.85546875" style="662" customWidth="1"/>
    <col min="14235" max="14235" width="23.5703125" style="662" customWidth="1"/>
    <col min="14236" max="14236" width="20.140625" style="662" customWidth="1"/>
    <col min="14237" max="14237" width="18.7109375" style="662" customWidth="1"/>
    <col min="14238" max="14238" width="14.140625" style="662" customWidth="1"/>
    <col min="14239" max="14239" width="11.5703125" style="662" bestFit="1" customWidth="1"/>
    <col min="14240" max="14294" width="11.42578125" style="662"/>
    <col min="14295" max="14295" width="2.7109375" style="662" customWidth="1"/>
    <col min="14296" max="14296" width="9.85546875" style="662" customWidth="1"/>
    <col min="14297" max="14297" width="54.140625" style="662" customWidth="1"/>
    <col min="14298" max="14298" width="15.7109375" style="662" customWidth="1"/>
    <col min="14299" max="14299" width="13.7109375" style="662" customWidth="1"/>
    <col min="14300" max="14300" width="15.140625" style="662" customWidth="1"/>
    <col min="14301" max="14301" width="14.7109375" style="662" customWidth="1"/>
    <col min="14302" max="14302" width="17.42578125" style="662" customWidth="1"/>
    <col min="14303" max="14303" width="15.140625" style="662" customWidth="1"/>
    <col min="14304" max="14304" width="11.85546875" style="662" customWidth="1"/>
    <col min="14305" max="14305" width="3.85546875" style="662" customWidth="1"/>
    <col min="14306" max="14306" width="19.5703125" style="662" customWidth="1"/>
    <col min="14307" max="14307" width="17.140625" style="662" customWidth="1"/>
    <col min="14308" max="14308" width="17.28515625" style="662" customWidth="1"/>
    <col min="14309" max="14309" width="19.140625" style="662" customWidth="1"/>
    <col min="14310" max="14310" width="17.7109375" style="662" customWidth="1"/>
    <col min="14311" max="14311" width="14.5703125" style="662" bestFit="1" customWidth="1"/>
    <col min="14312" max="14312" width="14.140625" style="662" customWidth="1"/>
    <col min="14313" max="14313" width="13.28515625" style="662" customWidth="1"/>
    <col min="14314" max="14314" width="14.42578125" style="662" customWidth="1"/>
    <col min="14315" max="14315" width="16.7109375" style="662" customWidth="1"/>
    <col min="14316" max="14316" width="16" style="662" customWidth="1"/>
    <col min="14317" max="14317" width="16.140625" style="662" customWidth="1"/>
    <col min="14318" max="14319" width="14.28515625" style="662" customWidth="1"/>
    <col min="14320" max="14320" width="13.85546875" style="662" customWidth="1"/>
    <col min="14321" max="14321" width="13.5703125" style="662" customWidth="1"/>
    <col min="14322" max="14322" width="13.85546875" style="662" customWidth="1"/>
    <col min="14323" max="14324" width="16.140625" style="662" customWidth="1"/>
    <col min="14325" max="14325" width="11.5703125" style="662" customWidth="1"/>
    <col min="14326" max="14326" width="5.28515625" style="662" customWidth="1"/>
    <col min="14327" max="14327" width="18.140625" style="662" customWidth="1"/>
    <col min="14328" max="14328" width="16.85546875" style="662" customWidth="1"/>
    <col min="14329" max="14485" width="11.42578125" style="662" customWidth="1"/>
    <col min="14486" max="14486" width="15.140625" style="662" customWidth="1"/>
    <col min="14487" max="14487" width="60.42578125" style="662" customWidth="1"/>
    <col min="14488" max="14490" width="19.85546875" style="662" customWidth="1"/>
    <col min="14491" max="14491" width="23.5703125" style="662" customWidth="1"/>
    <col min="14492" max="14492" width="20.140625" style="662" customWidth="1"/>
    <col min="14493" max="14493" width="18.7109375" style="662" customWidth="1"/>
    <col min="14494" max="14494" width="14.140625" style="662" customWidth="1"/>
    <col min="14495" max="14495" width="11.5703125" style="662" bestFit="1" customWidth="1"/>
    <col min="14496" max="14550" width="11.42578125" style="662"/>
    <col min="14551" max="14551" width="2.7109375" style="662" customWidth="1"/>
    <col min="14552" max="14552" width="9.85546875" style="662" customWidth="1"/>
    <col min="14553" max="14553" width="54.140625" style="662" customWidth="1"/>
    <col min="14554" max="14554" width="15.7109375" style="662" customWidth="1"/>
    <col min="14555" max="14555" width="13.7109375" style="662" customWidth="1"/>
    <col min="14556" max="14556" width="15.140625" style="662" customWidth="1"/>
    <col min="14557" max="14557" width="14.7109375" style="662" customWidth="1"/>
    <col min="14558" max="14558" width="17.42578125" style="662" customWidth="1"/>
    <col min="14559" max="14559" width="15.140625" style="662" customWidth="1"/>
    <col min="14560" max="14560" width="11.85546875" style="662" customWidth="1"/>
    <col min="14561" max="14561" width="3.85546875" style="662" customWidth="1"/>
    <col min="14562" max="14562" width="19.5703125" style="662" customWidth="1"/>
    <col min="14563" max="14563" width="17.140625" style="662" customWidth="1"/>
    <col min="14564" max="14564" width="17.28515625" style="662" customWidth="1"/>
    <col min="14565" max="14565" width="19.140625" style="662" customWidth="1"/>
    <col min="14566" max="14566" width="17.7109375" style="662" customWidth="1"/>
    <col min="14567" max="14567" width="14.5703125" style="662" bestFit="1" customWidth="1"/>
    <col min="14568" max="14568" width="14.140625" style="662" customWidth="1"/>
    <col min="14569" max="14569" width="13.28515625" style="662" customWidth="1"/>
    <col min="14570" max="14570" width="14.42578125" style="662" customWidth="1"/>
    <col min="14571" max="14571" width="16.7109375" style="662" customWidth="1"/>
    <col min="14572" max="14572" width="16" style="662" customWidth="1"/>
    <col min="14573" max="14573" width="16.140625" style="662" customWidth="1"/>
    <col min="14574" max="14575" width="14.28515625" style="662" customWidth="1"/>
    <col min="14576" max="14576" width="13.85546875" style="662" customWidth="1"/>
    <col min="14577" max="14577" width="13.5703125" style="662" customWidth="1"/>
    <col min="14578" max="14578" width="13.85546875" style="662" customWidth="1"/>
    <col min="14579" max="14580" width="16.140625" style="662" customWidth="1"/>
    <col min="14581" max="14581" width="11.5703125" style="662" customWidth="1"/>
    <col min="14582" max="14582" width="5.28515625" style="662" customWidth="1"/>
    <col min="14583" max="14583" width="18.140625" style="662" customWidth="1"/>
    <col min="14584" max="14584" width="16.85546875" style="662" customWidth="1"/>
    <col min="14585" max="14741" width="11.42578125" style="662" customWidth="1"/>
    <col min="14742" max="14742" width="15.140625" style="662" customWidth="1"/>
    <col min="14743" max="14743" width="60.42578125" style="662" customWidth="1"/>
    <col min="14744" max="14746" width="19.85546875" style="662" customWidth="1"/>
    <col min="14747" max="14747" width="23.5703125" style="662" customWidth="1"/>
    <col min="14748" max="14748" width="20.140625" style="662" customWidth="1"/>
    <col min="14749" max="14749" width="18.7109375" style="662" customWidth="1"/>
    <col min="14750" max="14750" width="14.140625" style="662" customWidth="1"/>
    <col min="14751" max="14751" width="11.5703125" style="662" bestFit="1" customWidth="1"/>
    <col min="14752" max="14806" width="11.42578125" style="662"/>
    <col min="14807" max="14807" width="2.7109375" style="662" customWidth="1"/>
    <col min="14808" max="14808" width="9.85546875" style="662" customWidth="1"/>
    <col min="14809" max="14809" width="54.140625" style="662" customWidth="1"/>
    <col min="14810" max="14810" width="15.7109375" style="662" customWidth="1"/>
    <col min="14811" max="14811" width="13.7109375" style="662" customWidth="1"/>
    <col min="14812" max="14812" width="15.140625" style="662" customWidth="1"/>
    <col min="14813" max="14813" width="14.7109375" style="662" customWidth="1"/>
    <col min="14814" max="14814" width="17.42578125" style="662" customWidth="1"/>
    <col min="14815" max="14815" width="15.140625" style="662" customWidth="1"/>
    <col min="14816" max="14816" width="11.85546875" style="662" customWidth="1"/>
    <col min="14817" max="14817" width="3.85546875" style="662" customWidth="1"/>
    <col min="14818" max="14818" width="19.5703125" style="662" customWidth="1"/>
    <col min="14819" max="14819" width="17.140625" style="662" customWidth="1"/>
    <col min="14820" max="14820" width="17.28515625" style="662" customWidth="1"/>
    <col min="14821" max="14821" width="19.140625" style="662" customWidth="1"/>
    <col min="14822" max="14822" width="17.7109375" style="662" customWidth="1"/>
    <col min="14823" max="14823" width="14.5703125" style="662" bestFit="1" customWidth="1"/>
    <col min="14824" max="14824" width="14.140625" style="662" customWidth="1"/>
    <col min="14825" max="14825" width="13.28515625" style="662" customWidth="1"/>
    <col min="14826" max="14826" width="14.42578125" style="662" customWidth="1"/>
    <col min="14827" max="14827" width="16.7109375" style="662" customWidth="1"/>
    <col min="14828" max="14828" width="16" style="662" customWidth="1"/>
    <col min="14829" max="14829" width="16.140625" style="662" customWidth="1"/>
    <col min="14830" max="14831" width="14.28515625" style="662" customWidth="1"/>
    <col min="14832" max="14832" width="13.85546875" style="662" customWidth="1"/>
    <col min="14833" max="14833" width="13.5703125" style="662" customWidth="1"/>
    <col min="14834" max="14834" width="13.85546875" style="662" customWidth="1"/>
    <col min="14835" max="14836" width="16.140625" style="662" customWidth="1"/>
    <col min="14837" max="14837" width="11.5703125" style="662" customWidth="1"/>
    <col min="14838" max="14838" width="5.28515625" style="662" customWidth="1"/>
    <col min="14839" max="14839" width="18.140625" style="662" customWidth="1"/>
    <col min="14840" max="14840" width="16.85546875" style="662" customWidth="1"/>
    <col min="14841" max="14997" width="11.42578125" style="662" customWidth="1"/>
    <col min="14998" max="14998" width="15.140625" style="662" customWidth="1"/>
    <col min="14999" max="14999" width="60.42578125" style="662" customWidth="1"/>
    <col min="15000" max="15002" width="19.85546875" style="662" customWidth="1"/>
    <col min="15003" max="15003" width="23.5703125" style="662" customWidth="1"/>
    <col min="15004" max="15004" width="20.140625" style="662" customWidth="1"/>
    <col min="15005" max="15005" width="18.7109375" style="662" customWidth="1"/>
    <col min="15006" max="15006" width="14.140625" style="662" customWidth="1"/>
    <col min="15007" max="15007" width="11.5703125" style="662" bestFit="1" customWidth="1"/>
    <col min="15008" max="15062" width="11.42578125" style="662"/>
    <col min="15063" max="15063" width="2.7109375" style="662" customWidth="1"/>
    <col min="15064" max="15064" width="9.85546875" style="662" customWidth="1"/>
    <col min="15065" max="15065" width="54.140625" style="662" customWidth="1"/>
    <col min="15066" max="15066" width="15.7109375" style="662" customWidth="1"/>
    <col min="15067" max="15067" width="13.7109375" style="662" customWidth="1"/>
    <col min="15068" max="15068" width="15.140625" style="662" customWidth="1"/>
    <col min="15069" max="15069" width="14.7109375" style="662" customWidth="1"/>
    <col min="15070" max="15070" width="17.42578125" style="662" customWidth="1"/>
    <col min="15071" max="15071" width="15.140625" style="662" customWidth="1"/>
    <col min="15072" max="15072" width="11.85546875" style="662" customWidth="1"/>
    <col min="15073" max="15073" width="3.85546875" style="662" customWidth="1"/>
    <col min="15074" max="15074" width="19.5703125" style="662" customWidth="1"/>
    <col min="15075" max="15075" width="17.140625" style="662" customWidth="1"/>
    <col min="15076" max="15076" width="17.28515625" style="662" customWidth="1"/>
    <col min="15077" max="15077" width="19.140625" style="662" customWidth="1"/>
    <col min="15078" max="15078" width="17.7109375" style="662" customWidth="1"/>
    <col min="15079" max="15079" width="14.5703125" style="662" bestFit="1" customWidth="1"/>
    <col min="15080" max="15080" width="14.140625" style="662" customWidth="1"/>
    <col min="15081" max="15081" width="13.28515625" style="662" customWidth="1"/>
    <col min="15082" max="15082" width="14.42578125" style="662" customWidth="1"/>
    <col min="15083" max="15083" width="16.7109375" style="662" customWidth="1"/>
    <col min="15084" max="15084" width="16" style="662" customWidth="1"/>
    <col min="15085" max="15085" width="16.140625" style="662" customWidth="1"/>
    <col min="15086" max="15087" width="14.28515625" style="662" customWidth="1"/>
    <col min="15088" max="15088" width="13.85546875" style="662" customWidth="1"/>
    <col min="15089" max="15089" width="13.5703125" style="662" customWidth="1"/>
    <col min="15090" max="15090" width="13.85546875" style="662" customWidth="1"/>
    <col min="15091" max="15092" width="16.140625" style="662" customWidth="1"/>
    <col min="15093" max="15093" width="11.5703125" style="662" customWidth="1"/>
    <col min="15094" max="15094" width="5.28515625" style="662" customWidth="1"/>
    <col min="15095" max="15095" width="18.140625" style="662" customWidth="1"/>
    <col min="15096" max="15096" width="16.85546875" style="662" customWidth="1"/>
    <col min="15097" max="15253" width="11.42578125" style="662" customWidth="1"/>
    <col min="15254" max="15254" width="15.140625" style="662" customWidth="1"/>
    <col min="15255" max="15255" width="60.42578125" style="662" customWidth="1"/>
    <col min="15256" max="15258" width="19.85546875" style="662" customWidth="1"/>
    <col min="15259" max="15259" width="23.5703125" style="662" customWidth="1"/>
    <col min="15260" max="15260" width="20.140625" style="662" customWidth="1"/>
    <col min="15261" max="15261" width="18.7109375" style="662" customWidth="1"/>
    <col min="15262" max="15262" width="14.140625" style="662" customWidth="1"/>
    <col min="15263" max="15263" width="11.5703125" style="662" bestFit="1" customWidth="1"/>
    <col min="15264" max="15318" width="11.42578125" style="662"/>
    <col min="15319" max="15319" width="2.7109375" style="662" customWidth="1"/>
    <col min="15320" max="15320" width="9.85546875" style="662" customWidth="1"/>
    <col min="15321" max="15321" width="54.140625" style="662" customWidth="1"/>
    <col min="15322" max="15322" width="15.7109375" style="662" customWidth="1"/>
    <col min="15323" max="15323" width="13.7109375" style="662" customWidth="1"/>
    <col min="15324" max="15324" width="15.140625" style="662" customWidth="1"/>
    <col min="15325" max="15325" width="14.7109375" style="662" customWidth="1"/>
    <col min="15326" max="15326" width="17.42578125" style="662" customWidth="1"/>
    <col min="15327" max="15327" width="15.140625" style="662" customWidth="1"/>
    <col min="15328" max="15328" width="11.85546875" style="662" customWidth="1"/>
    <col min="15329" max="15329" width="3.85546875" style="662" customWidth="1"/>
    <col min="15330" max="15330" width="19.5703125" style="662" customWidth="1"/>
    <col min="15331" max="15331" width="17.140625" style="662" customWidth="1"/>
    <col min="15332" max="15332" width="17.28515625" style="662" customWidth="1"/>
    <col min="15333" max="15333" width="19.140625" style="662" customWidth="1"/>
    <col min="15334" max="15334" width="17.7109375" style="662" customWidth="1"/>
    <col min="15335" max="15335" width="14.5703125" style="662" bestFit="1" customWidth="1"/>
    <col min="15336" max="15336" width="14.140625" style="662" customWidth="1"/>
    <col min="15337" max="15337" width="13.28515625" style="662" customWidth="1"/>
    <col min="15338" max="15338" width="14.42578125" style="662" customWidth="1"/>
    <col min="15339" max="15339" width="16.7109375" style="662" customWidth="1"/>
    <col min="15340" max="15340" width="16" style="662" customWidth="1"/>
    <col min="15341" max="15341" width="16.140625" style="662" customWidth="1"/>
    <col min="15342" max="15343" width="14.28515625" style="662" customWidth="1"/>
    <col min="15344" max="15344" width="13.85546875" style="662" customWidth="1"/>
    <col min="15345" max="15345" width="13.5703125" style="662" customWidth="1"/>
    <col min="15346" max="15346" width="13.85546875" style="662" customWidth="1"/>
    <col min="15347" max="15348" width="16.140625" style="662" customWidth="1"/>
    <col min="15349" max="15349" width="11.5703125" style="662" customWidth="1"/>
    <col min="15350" max="15350" width="5.28515625" style="662" customWidth="1"/>
    <col min="15351" max="15351" width="18.140625" style="662" customWidth="1"/>
    <col min="15352" max="15352" width="16.85546875" style="662" customWidth="1"/>
    <col min="15353" max="15509" width="11.42578125" style="662" customWidth="1"/>
    <col min="15510" max="15510" width="15.140625" style="662" customWidth="1"/>
    <col min="15511" max="15511" width="60.42578125" style="662" customWidth="1"/>
    <col min="15512" max="15514" width="19.85546875" style="662" customWidth="1"/>
    <col min="15515" max="15515" width="23.5703125" style="662" customWidth="1"/>
    <col min="15516" max="15516" width="20.140625" style="662" customWidth="1"/>
    <col min="15517" max="15517" width="18.7109375" style="662" customWidth="1"/>
    <col min="15518" max="15518" width="14.140625" style="662" customWidth="1"/>
    <col min="15519" max="15519" width="11.5703125" style="662" bestFit="1" customWidth="1"/>
    <col min="15520" max="15574" width="11.42578125" style="662"/>
    <col min="15575" max="15575" width="2.7109375" style="662" customWidth="1"/>
    <col min="15576" max="15576" width="9.85546875" style="662" customWidth="1"/>
    <col min="15577" max="15577" width="54.140625" style="662" customWidth="1"/>
    <col min="15578" max="15578" width="15.7109375" style="662" customWidth="1"/>
    <col min="15579" max="15579" width="13.7109375" style="662" customWidth="1"/>
    <col min="15580" max="15580" width="15.140625" style="662" customWidth="1"/>
    <col min="15581" max="15581" width="14.7109375" style="662" customWidth="1"/>
    <col min="15582" max="15582" width="17.42578125" style="662" customWidth="1"/>
    <col min="15583" max="15583" width="15.140625" style="662" customWidth="1"/>
    <col min="15584" max="15584" width="11.85546875" style="662" customWidth="1"/>
    <col min="15585" max="15585" width="3.85546875" style="662" customWidth="1"/>
    <col min="15586" max="15586" width="19.5703125" style="662" customWidth="1"/>
    <col min="15587" max="15587" width="17.140625" style="662" customWidth="1"/>
    <col min="15588" max="15588" width="17.28515625" style="662" customWidth="1"/>
    <col min="15589" max="15589" width="19.140625" style="662" customWidth="1"/>
    <col min="15590" max="15590" width="17.7109375" style="662" customWidth="1"/>
    <col min="15591" max="15591" width="14.5703125" style="662" bestFit="1" customWidth="1"/>
    <col min="15592" max="15592" width="14.140625" style="662" customWidth="1"/>
    <col min="15593" max="15593" width="13.28515625" style="662" customWidth="1"/>
    <col min="15594" max="15594" width="14.42578125" style="662" customWidth="1"/>
    <col min="15595" max="15595" width="16.7109375" style="662" customWidth="1"/>
    <col min="15596" max="15596" width="16" style="662" customWidth="1"/>
    <col min="15597" max="15597" width="16.140625" style="662" customWidth="1"/>
    <col min="15598" max="15599" width="14.28515625" style="662" customWidth="1"/>
    <col min="15600" max="15600" width="13.85546875" style="662" customWidth="1"/>
    <col min="15601" max="15601" width="13.5703125" style="662" customWidth="1"/>
    <col min="15602" max="15602" width="13.85546875" style="662" customWidth="1"/>
    <col min="15603" max="15604" width="16.140625" style="662" customWidth="1"/>
    <col min="15605" max="15605" width="11.5703125" style="662" customWidth="1"/>
    <col min="15606" max="15606" width="5.28515625" style="662" customWidth="1"/>
    <col min="15607" max="15607" width="18.140625" style="662" customWidth="1"/>
    <col min="15608" max="15608" width="16.85546875" style="662" customWidth="1"/>
    <col min="15609" max="15765" width="11.42578125" style="662" customWidth="1"/>
    <col min="15766" max="15766" width="15.140625" style="662" customWidth="1"/>
    <col min="15767" max="15767" width="60.42578125" style="662" customWidth="1"/>
    <col min="15768" max="15770" width="19.85546875" style="662" customWidth="1"/>
    <col min="15771" max="15771" width="23.5703125" style="662" customWidth="1"/>
    <col min="15772" max="15772" width="20.140625" style="662" customWidth="1"/>
    <col min="15773" max="15773" width="18.7109375" style="662" customWidth="1"/>
    <col min="15774" max="15774" width="14.140625" style="662" customWidth="1"/>
    <col min="15775" max="15775" width="11.5703125" style="662" bestFit="1" customWidth="1"/>
    <col min="15776" max="15830" width="11.42578125" style="662"/>
    <col min="15831" max="15831" width="2.7109375" style="662" customWidth="1"/>
    <col min="15832" max="15832" width="9.85546875" style="662" customWidth="1"/>
    <col min="15833" max="15833" width="54.140625" style="662" customWidth="1"/>
    <col min="15834" max="15834" width="15.7109375" style="662" customWidth="1"/>
    <col min="15835" max="15835" width="13.7109375" style="662" customWidth="1"/>
    <col min="15836" max="15836" width="15.140625" style="662" customWidth="1"/>
    <col min="15837" max="15837" width="14.7109375" style="662" customWidth="1"/>
    <col min="15838" max="15838" width="17.42578125" style="662" customWidth="1"/>
    <col min="15839" max="15839" width="15.140625" style="662" customWidth="1"/>
    <col min="15840" max="15840" width="11.85546875" style="662" customWidth="1"/>
    <col min="15841" max="15841" width="3.85546875" style="662" customWidth="1"/>
    <col min="15842" max="15842" width="19.5703125" style="662" customWidth="1"/>
    <col min="15843" max="15843" width="17.140625" style="662" customWidth="1"/>
    <col min="15844" max="15844" width="17.28515625" style="662" customWidth="1"/>
    <col min="15845" max="15845" width="19.140625" style="662" customWidth="1"/>
    <col min="15846" max="15846" width="17.7109375" style="662" customWidth="1"/>
    <col min="15847" max="15847" width="14.5703125" style="662" bestFit="1" customWidth="1"/>
    <col min="15848" max="15848" width="14.140625" style="662" customWidth="1"/>
    <col min="15849" max="15849" width="13.28515625" style="662" customWidth="1"/>
    <col min="15850" max="15850" width="14.42578125" style="662" customWidth="1"/>
    <col min="15851" max="15851" width="16.7109375" style="662" customWidth="1"/>
    <col min="15852" max="15852" width="16" style="662" customWidth="1"/>
    <col min="15853" max="15853" width="16.140625" style="662" customWidth="1"/>
    <col min="15854" max="15855" width="14.28515625" style="662" customWidth="1"/>
    <col min="15856" max="15856" width="13.85546875" style="662" customWidth="1"/>
    <col min="15857" max="15857" width="13.5703125" style="662" customWidth="1"/>
    <col min="15858" max="15858" width="13.85546875" style="662" customWidth="1"/>
    <col min="15859" max="15860" width="16.140625" style="662" customWidth="1"/>
    <col min="15861" max="15861" width="11.5703125" style="662" customWidth="1"/>
    <col min="15862" max="15862" width="5.28515625" style="662" customWidth="1"/>
    <col min="15863" max="15863" width="18.140625" style="662" customWidth="1"/>
    <col min="15864" max="15864" width="16.85546875" style="662" customWidth="1"/>
    <col min="15865" max="16021" width="11.42578125" style="662" customWidth="1"/>
    <col min="16022" max="16022" width="15.140625" style="662" customWidth="1"/>
    <col min="16023" max="16023" width="60.42578125" style="662" customWidth="1"/>
    <col min="16024" max="16026" width="19.85546875" style="662" customWidth="1"/>
    <col min="16027" max="16027" width="23.5703125" style="662" customWidth="1"/>
    <col min="16028" max="16028" width="20.140625" style="662" customWidth="1"/>
    <col min="16029" max="16029" width="18.7109375" style="662" customWidth="1"/>
    <col min="16030" max="16030" width="14.140625" style="662" customWidth="1"/>
    <col min="16031" max="16031" width="11.5703125" style="662" bestFit="1" customWidth="1"/>
    <col min="16032" max="16086" width="11.42578125" style="662"/>
    <col min="16087" max="16087" width="2.7109375" style="662" customWidth="1"/>
    <col min="16088" max="16088" width="9.85546875" style="662" customWidth="1"/>
    <col min="16089" max="16089" width="54.140625" style="662" customWidth="1"/>
    <col min="16090" max="16090" width="15.7109375" style="662" customWidth="1"/>
    <col min="16091" max="16091" width="13.7109375" style="662" customWidth="1"/>
    <col min="16092" max="16092" width="15.140625" style="662" customWidth="1"/>
    <col min="16093" max="16093" width="14.7109375" style="662" customWidth="1"/>
    <col min="16094" max="16094" width="17.42578125" style="662" customWidth="1"/>
    <col min="16095" max="16095" width="15.140625" style="662" customWidth="1"/>
    <col min="16096" max="16096" width="11.85546875" style="662" customWidth="1"/>
    <col min="16097" max="16097" width="3.85546875" style="662" customWidth="1"/>
    <col min="16098" max="16098" width="19.5703125" style="662" customWidth="1"/>
    <col min="16099" max="16099" width="17.140625" style="662" customWidth="1"/>
    <col min="16100" max="16100" width="17.28515625" style="662" customWidth="1"/>
    <col min="16101" max="16101" width="19.140625" style="662" customWidth="1"/>
    <col min="16102" max="16102" width="17.7109375" style="662" customWidth="1"/>
    <col min="16103" max="16103" width="14.5703125" style="662" bestFit="1" customWidth="1"/>
    <col min="16104" max="16104" width="14.140625" style="662" customWidth="1"/>
    <col min="16105" max="16105" width="13.28515625" style="662" customWidth="1"/>
    <col min="16106" max="16106" width="14.42578125" style="662" customWidth="1"/>
    <col min="16107" max="16107" width="16.7109375" style="662" customWidth="1"/>
    <col min="16108" max="16108" width="16" style="662" customWidth="1"/>
    <col min="16109" max="16109" width="16.140625" style="662" customWidth="1"/>
    <col min="16110" max="16111" width="14.28515625" style="662" customWidth="1"/>
    <col min="16112" max="16112" width="13.85546875" style="662" customWidth="1"/>
    <col min="16113" max="16113" width="13.5703125" style="662" customWidth="1"/>
    <col min="16114" max="16114" width="13.85546875" style="662" customWidth="1"/>
    <col min="16115" max="16116" width="16.140625" style="662" customWidth="1"/>
    <col min="16117" max="16117" width="11.5703125" style="662" customWidth="1"/>
    <col min="16118" max="16118" width="5.28515625" style="662" customWidth="1"/>
    <col min="16119" max="16119" width="18.140625" style="662" customWidth="1"/>
    <col min="16120" max="16120" width="16.85546875" style="662" customWidth="1"/>
    <col min="16121" max="16277" width="11.42578125" style="662" customWidth="1"/>
    <col min="16278" max="16278" width="15.140625" style="662" customWidth="1"/>
    <col min="16279" max="16279" width="60.42578125" style="662" customWidth="1"/>
    <col min="16280" max="16282" width="19.85546875" style="662" customWidth="1"/>
    <col min="16283" max="16283" width="23.5703125" style="662" customWidth="1"/>
    <col min="16284" max="16284" width="20.140625" style="662" customWidth="1"/>
    <col min="16285" max="16285" width="18.7109375" style="662" customWidth="1"/>
    <col min="16286" max="16286" width="14.140625" style="662" customWidth="1"/>
    <col min="16287" max="16287" width="11.5703125" style="662" bestFit="1" customWidth="1"/>
    <col min="16288" max="16384" width="11.42578125" style="662"/>
  </cols>
  <sheetData>
    <row r="1" spans="1:10" x14ac:dyDescent="0.25">
      <c r="C1" s="601"/>
    </row>
    <row r="3" spans="1:10" ht="18" customHeight="1" x14ac:dyDescent="0.25">
      <c r="B3" s="1480" t="s">
        <v>148</v>
      </c>
      <c r="C3" s="1480"/>
      <c r="D3" s="1480"/>
      <c r="E3" s="1480"/>
      <c r="F3" s="1480"/>
      <c r="G3" s="1480"/>
      <c r="H3" s="1480"/>
      <c r="I3" s="1480"/>
    </row>
    <row r="4" spans="1:10" ht="16.5" x14ac:dyDescent="0.25">
      <c r="B4" s="773"/>
      <c r="C4" s="774"/>
      <c r="D4" s="773"/>
      <c r="E4" s="787"/>
      <c r="F4" s="787"/>
      <c r="G4" s="773"/>
      <c r="H4" s="773"/>
      <c r="I4" s="773"/>
    </row>
    <row r="5" spans="1:10" s="589" customFormat="1" ht="15.75" x14ac:dyDescent="0.25">
      <c r="B5" s="1409" t="s">
        <v>841</v>
      </c>
      <c r="C5" s="1409"/>
      <c r="D5" s="1409"/>
      <c r="E5" s="1409"/>
      <c r="F5" s="1409"/>
      <c r="G5" s="1409"/>
      <c r="H5" s="1409"/>
      <c r="I5" s="1409"/>
    </row>
    <row r="6" spans="1:10" s="589" customFormat="1" ht="15.75" x14ac:dyDescent="0.25">
      <c r="B6" s="1409" t="s">
        <v>843</v>
      </c>
      <c r="C6" s="1409"/>
      <c r="D6" s="1409"/>
      <c r="E6" s="1409"/>
      <c r="F6" s="1409"/>
      <c r="G6" s="1409"/>
      <c r="H6" s="1409"/>
      <c r="I6" s="1409"/>
    </row>
    <row r="7" spans="1:10" s="589" customFormat="1" ht="15.75" x14ac:dyDescent="0.25">
      <c r="B7" s="1409" t="s">
        <v>847</v>
      </c>
      <c r="C7" s="1409"/>
      <c r="D7" s="1409"/>
      <c r="E7" s="1409"/>
      <c r="F7" s="1409"/>
      <c r="G7" s="1409"/>
      <c r="H7" s="1409"/>
      <c r="I7" s="1409"/>
    </row>
    <row r="8" spans="1:10" s="589" customFormat="1" ht="15.75" x14ac:dyDescent="0.25">
      <c r="A8" s="594"/>
      <c r="B8" s="1482" t="s">
        <v>152</v>
      </c>
      <c r="C8" s="1482"/>
      <c r="D8" s="1482"/>
      <c r="E8" s="1482"/>
      <c r="F8" s="1482"/>
      <c r="G8" s="1482"/>
      <c r="H8" s="1482"/>
      <c r="I8" s="1482"/>
    </row>
    <row r="9" spans="1:10" s="589" customFormat="1" x14ac:dyDescent="0.25">
      <c r="B9" s="693"/>
      <c r="C9" s="693"/>
      <c r="D9" s="693"/>
      <c r="E9" s="650"/>
      <c r="F9" s="650"/>
      <c r="G9" s="693"/>
      <c r="H9" s="693"/>
      <c r="I9" s="693"/>
    </row>
    <row r="10" spans="1:10" s="1335" customFormat="1" ht="31.5" customHeight="1" x14ac:dyDescent="0.2">
      <c r="B10" s="1336" t="s">
        <v>73</v>
      </c>
      <c r="C10" s="1337" t="s">
        <v>836</v>
      </c>
      <c r="D10" s="103" t="s">
        <v>210</v>
      </c>
      <c r="E10" s="1338" t="s">
        <v>168</v>
      </c>
      <c r="F10" s="1338" t="s">
        <v>169</v>
      </c>
      <c r="G10" s="1339" t="s">
        <v>34</v>
      </c>
      <c r="H10" s="1340" t="s">
        <v>835</v>
      </c>
      <c r="I10" s="1341" t="s">
        <v>74</v>
      </c>
    </row>
    <row r="11" spans="1:10" s="617" customFormat="1" ht="16.5" x14ac:dyDescent="0.25">
      <c r="B11" s="790"/>
      <c r="C11" s="1296"/>
      <c r="D11" s="106"/>
      <c r="E11" s="107"/>
      <c r="F11" s="107"/>
      <c r="G11" s="1298"/>
      <c r="H11" s="315"/>
      <c r="I11" s="790"/>
    </row>
    <row r="12" spans="1:10" s="625" customFormat="1" ht="17.25" customHeight="1" x14ac:dyDescent="0.25">
      <c r="B12" s="775" t="s">
        <v>400</v>
      </c>
      <c r="C12" s="795"/>
      <c r="D12" s="806"/>
      <c r="E12" s="806"/>
      <c r="F12" s="806"/>
      <c r="G12" s="806"/>
      <c r="H12" s="806"/>
      <c r="I12" s="806"/>
      <c r="J12" s="682"/>
    </row>
    <row r="13" spans="1:10" s="625" customFormat="1" ht="21" customHeight="1" x14ac:dyDescent="0.25">
      <c r="B13" s="1257">
        <v>21101</v>
      </c>
      <c r="C13" s="798" t="s">
        <v>77</v>
      </c>
      <c r="D13" s="151">
        <v>220000</v>
      </c>
      <c r="E13" s="151">
        <v>0</v>
      </c>
      <c r="F13" s="151">
        <v>0</v>
      </c>
      <c r="G13" s="151">
        <v>220000</v>
      </c>
      <c r="H13" s="151">
        <v>219971</v>
      </c>
      <c r="I13" s="151">
        <v>29</v>
      </c>
      <c r="J13" s="682"/>
    </row>
    <row r="14" spans="1:10" s="625" customFormat="1" ht="21" customHeight="1" x14ac:dyDescent="0.25">
      <c r="B14" s="1257">
        <v>21201</v>
      </c>
      <c r="C14" s="798" t="s">
        <v>174</v>
      </c>
      <c r="D14" s="151">
        <v>50000</v>
      </c>
      <c r="E14" s="151">
        <v>0</v>
      </c>
      <c r="F14" s="151">
        <v>0</v>
      </c>
      <c r="G14" s="151">
        <v>50000</v>
      </c>
      <c r="H14" s="151">
        <v>47158</v>
      </c>
      <c r="I14" s="151">
        <v>2842</v>
      </c>
      <c r="J14" s="682"/>
    </row>
    <row r="15" spans="1:10" s="625" customFormat="1" ht="30" x14ac:dyDescent="0.25">
      <c r="B15" s="1257">
        <v>21401</v>
      </c>
      <c r="C15" s="798" t="s">
        <v>233</v>
      </c>
      <c r="D15" s="151">
        <v>15000</v>
      </c>
      <c r="E15" s="151">
        <v>0</v>
      </c>
      <c r="F15" s="151">
        <v>0</v>
      </c>
      <c r="G15" s="151">
        <v>15000</v>
      </c>
      <c r="H15" s="151">
        <v>2858</v>
      </c>
      <c r="I15" s="151">
        <v>12142</v>
      </c>
      <c r="J15" s="682"/>
    </row>
    <row r="16" spans="1:10" s="625" customFormat="1" ht="21" customHeight="1" x14ac:dyDescent="0.25">
      <c r="B16" s="1257">
        <v>21501</v>
      </c>
      <c r="C16" s="798" t="s">
        <v>78</v>
      </c>
      <c r="D16" s="151">
        <v>5000</v>
      </c>
      <c r="E16" s="151">
        <v>0</v>
      </c>
      <c r="F16" s="151">
        <v>0</v>
      </c>
      <c r="G16" s="151">
        <v>5000</v>
      </c>
      <c r="H16" s="151">
        <v>0</v>
      </c>
      <c r="I16" s="151">
        <v>5000</v>
      </c>
      <c r="J16" s="682"/>
    </row>
    <row r="17" spans="2:10" s="625" customFormat="1" ht="21" customHeight="1" x14ac:dyDescent="0.25">
      <c r="B17" s="1257">
        <v>21601</v>
      </c>
      <c r="C17" s="798" t="s">
        <v>156</v>
      </c>
      <c r="D17" s="151">
        <v>80000</v>
      </c>
      <c r="E17" s="151">
        <v>0</v>
      </c>
      <c r="F17" s="151">
        <v>0</v>
      </c>
      <c r="G17" s="151">
        <v>80000</v>
      </c>
      <c r="H17" s="151">
        <v>77751</v>
      </c>
      <c r="I17" s="151">
        <v>2249</v>
      </c>
      <c r="J17" s="682"/>
    </row>
    <row r="18" spans="2:10" s="625" customFormat="1" ht="35.25" customHeight="1" x14ac:dyDescent="0.25">
      <c r="B18" s="1257">
        <v>22104</v>
      </c>
      <c r="C18" s="798" t="s">
        <v>292</v>
      </c>
      <c r="D18" s="151">
        <v>90000</v>
      </c>
      <c r="E18" s="151">
        <v>0</v>
      </c>
      <c r="F18" s="151">
        <v>0</v>
      </c>
      <c r="G18" s="151">
        <v>90000</v>
      </c>
      <c r="H18" s="151">
        <v>54671</v>
      </c>
      <c r="I18" s="151">
        <v>35329</v>
      </c>
      <c r="J18" s="682"/>
    </row>
    <row r="19" spans="2:10" s="625" customFormat="1" ht="21" customHeight="1" x14ac:dyDescent="0.25">
      <c r="B19" s="1257">
        <v>22301</v>
      </c>
      <c r="C19" s="798" t="s">
        <v>79</v>
      </c>
      <c r="D19" s="151">
        <v>3000</v>
      </c>
      <c r="E19" s="151">
        <v>0</v>
      </c>
      <c r="F19" s="151">
        <v>0</v>
      </c>
      <c r="G19" s="151">
        <v>3000</v>
      </c>
      <c r="H19" s="151">
        <v>2604</v>
      </c>
      <c r="I19" s="151">
        <v>396</v>
      </c>
      <c r="J19" s="682"/>
    </row>
    <row r="20" spans="2:10" s="625" customFormat="1" ht="21" customHeight="1" x14ac:dyDescent="0.25">
      <c r="B20" s="1257">
        <v>24601</v>
      </c>
      <c r="C20" s="798" t="s">
        <v>158</v>
      </c>
      <c r="D20" s="151">
        <v>7000</v>
      </c>
      <c r="E20" s="151">
        <v>0</v>
      </c>
      <c r="F20" s="151">
        <v>0</v>
      </c>
      <c r="G20" s="151">
        <v>7000</v>
      </c>
      <c r="H20" s="151">
        <v>3266</v>
      </c>
      <c r="I20" s="151">
        <v>3734</v>
      </c>
      <c r="J20" s="682"/>
    </row>
    <row r="21" spans="2:10" s="625" customFormat="1" ht="31.5" customHeight="1" x14ac:dyDescent="0.25">
      <c r="B21" s="1257">
        <v>24901</v>
      </c>
      <c r="C21" s="798" t="s">
        <v>537</v>
      </c>
      <c r="D21" s="151">
        <v>25000</v>
      </c>
      <c r="E21" s="151">
        <v>0</v>
      </c>
      <c r="F21" s="151">
        <v>0</v>
      </c>
      <c r="G21" s="151">
        <v>25000</v>
      </c>
      <c r="H21" s="151">
        <v>6368</v>
      </c>
      <c r="I21" s="151">
        <v>18632</v>
      </c>
      <c r="J21" s="682"/>
    </row>
    <row r="22" spans="2:10" s="625" customFormat="1" ht="21" customHeight="1" x14ac:dyDescent="0.25">
      <c r="B22" s="1257">
        <v>24801</v>
      </c>
      <c r="C22" s="798" t="s">
        <v>80</v>
      </c>
      <c r="D22" s="151">
        <v>5000</v>
      </c>
      <c r="E22" s="151">
        <v>240000</v>
      </c>
      <c r="F22" s="151">
        <v>0</v>
      </c>
      <c r="G22" s="151">
        <v>245000</v>
      </c>
      <c r="H22" s="151">
        <v>236513</v>
      </c>
      <c r="I22" s="151">
        <v>8487</v>
      </c>
      <c r="J22" s="682"/>
    </row>
    <row r="23" spans="2:10" s="625" customFormat="1" ht="21" customHeight="1" x14ac:dyDescent="0.25">
      <c r="B23" s="798">
        <v>25901</v>
      </c>
      <c r="C23" s="798" t="s">
        <v>558</v>
      </c>
      <c r="D23" s="151">
        <v>55000</v>
      </c>
      <c r="E23" s="151">
        <v>0</v>
      </c>
      <c r="F23" s="151">
        <v>0</v>
      </c>
      <c r="G23" s="151">
        <v>55000</v>
      </c>
      <c r="H23" s="151">
        <v>31731</v>
      </c>
      <c r="I23" s="151">
        <v>23269</v>
      </c>
      <c r="J23" s="682"/>
    </row>
    <row r="24" spans="2:10" s="625" customFormat="1" ht="21" customHeight="1" x14ac:dyDescent="0.25">
      <c r="B24" s="1257">
        <v>25301</v>
      </c>
      <c r="C24" s="798" t="s">
        <v>81</v>
      </c>
      <c r="D24" s="151">
        <v>22500</v>
      </c>
      <c r="E24" s="151">
        <v>0</v>
      </c>
      <c r="F24" s="151">
        <v>0</v>
      </c>
      <c r="G24" s="151">
        <v>22500</v>
      </c>
      <c r="H24" s="151">
        <v>5220</v>
      </c>
      <c r="I24" s="151">
        <v>17280</v>
      </c>
      <c r="J24" s="682"/>
    </row>
    <row r="25" spans="2:10" s="625" customFormat="1" ht="67.5" customHeight="1" x14ac:dyDescent="0.25">
      <c r="B25" s="798">
        <v>26103</v>
      </c>
      <c r="C25" s="798" t="s">
        <v>324</v>
      </c>
      <c r="D25" s="151">
        <v>700000</v>
      </c>
      <c r="E25" s="151">
        <v>0</v>
      </c>
      <c r="F25" s="151">
        <v>0</v>
      </c>
      <c r="G25" s="151">
        <v>700000</v>
      </c>
      <c r="H25" s="151">
        <v>573725</v>
      </c>
      <c r="I25" s="151">
        <v>126275</v>
      </c>
      <c r="J25" s="682"/>
    </row>
    <row r="26" spans="2:10" s="625" customFormat="1" ht="21" customHeight="1" x14ac:dyDescent="0.25">
      <c r="B26" s="798">
        <v>27101</v>
      </c>
      <c r="C26" s="798" t="s">
        <v>175</v>
      </c>
      <c r="D26" s="151">
        <v>640000</v>
      </c>
      <c r="E26" s="151">
        <v>0</v>
      </c>
      <c r="F26" s="151">
        <v>0</v>
      </c>
      <c r="G26" s="151">
        <v>640000</v>
      </c>
      <c r="H26" s="151">
        <v>107671</v>
      </c>
      <c r="I26" s="151">
        <v>532329</v>
      </c>
      <c r="J26" s="682"/>
    </row>
    <row r="27" spans="2:10" s="625" customFormat="1" ht="21" customHeight="1" x14ac:dyDescent="0.25">
      <c r="B27" s="798">
        <v>27301</v>
      </c>
      <c r="C27" s="798" t="s">
        <v>539</v>
      </c>
      <c r="D27" s="151">
        <v>5000</v>
      </c>
      <c r="E27" s="151">
        <v>0</v>
      </c>
      <c r="F27" s="151">
        <v>0</v>
      </c>
      <c r="G27" s="151">
        <v>5000</v>
      </c>
      <c r="H27" s="151">
        <v>0</v>
      </c>
      <c r="I27" s="151">
        <v>5000</v>
      </c>
      <c r="J27" s="682"/>
    </row>
    <row r="28" spans="2:10" s="625" customFormat="1" ht="21" customHeight="1" x14ac:dyDescent="0.25">
      <c r="B28" s="798">
        <v>29101</v>
      </c>
      <c r="C28" s="798" t="s">
        <v>290</v>
      </c>
      <c r="D28" s="151">
        <v>8000</v>
      </c>
      <c r="E28" s="151">
        <v>0</v>
      </c>
      <c r="F28" s="151">
        <v>0</v>
      </c>
      <c r="G28" s="151">
        <v>8000</v>
      </c>
      <c r="H28" s="151">
        <v>381</v>
      </c>
      <c r="I28" s="151">
        <v>7619</v>
      </c>
      <c r="J28" s="682"/>
    </row>
    <row r="29" spans="2:10" s="625" customFormat="1" ht="21" customHeight="1" x14ac:dyDescent="0.25">
      <c r="B29" s="798">
        <v>29201</v>
      </c>
      <c r="C29" s="798" t="s">
        <v>505</v>
      </c>
      <c r="D29" s="151">
        <v>4000</v>
      </c>
      <c r="E29" s="151">
        <v>0</v>
      </c>
      <c r="F29" s="151">
        <v>0</v>
      </c>
      <c r="G29" s="151">
        <v>4000</v>
      </c>
      <c r="H29" s="151">
        <v>2484</v>
      </c>
      <c r="I29" s="151">
        <v>1516</v>
      </c>
      <c r="J29" s="682"/>
    </row>
    <row r="30" spans="2:10" s="625" customFormat="1" ht="40.5" customHeight="1" x14ac:dyDescent="0.25">
      <c r="B30" s="798">
        <v>29301</v>
      </c>
      <c r="C30" s="798" t="s">
        <v>531</v>
      </c>
      <c r="D30" s="151">
        <v>45000</v>
      </c>
      <c r="E30" s="151">
        <v>0</v>
      </c>
      <c r="F30" s="151">
        <v>0</v>
      </c>
      <c r="G30" s="151">
        <v>45000</v>
      </c>
      <c r="H30" s="151">
        <v>5827</v>
      </c>
      <c r="I30" s="151">
        <v>39173</v>
      </c>
      <c r="J30" s="682"/>
    </row>
    <row r="31" spans="2:10" s="625" customFormat="1" ht="21" customHeight="1" x14ac:dyDescent="0.25">
      <c r="B31" s="798">
        <v>29401</v>
      </c>
      <c r="C31" s="798" t="s">
        <v>247</v>
      </c>
      <c r="D31" s="151">
        <v>40000</v>
      </c>
      <c r="E31" s="151">
        <v>0</v>
      </c>
      <c r="F31" s="151">
        <v>0</v>
      </c>
      <c r="G31" s="151">
        <v>40000</v>
      </c>
      <c r="H31" s="151">
        <v>34949</v>
      </c>
      <c r="I31" s="151">
        <v>5051</v>
      </c>
      <c r="J31" s="682"/>
    </row>
    <row r="32" spans="2:10" s="625" customFormat="1" x14ac:dyDescent="0.25">
      <c r="B32" s="798">
        <v>29601</v>
      </c>
      <c r="C32" s="798" t="s">
        <v>230</v>
      </c>
      <c r="D32" s="151">
        <v>60000</v>
      </c>
      <c r="E32" s="151">
        <v>0</v>
      </c>
      <c r="F32" s="151">
        <v>0</v>
      </c>
      <c r="G32" s="151">
        <v>60000</v>
      </c>
      <c r="H32" s="151">
        <v>56508</v>
      </c>
      <c r="I32" s="151">
        <v>3492</v>
      </c>
      <c r="J32" s="682"/>
    </row>
    <row r="33" spans="2:14" s="625" customFormat="1" ht="15.75" x14ac:dyDescent="0.25">
      <c r="B33" s="794"/>
      <c r="C33" s="794" t="s">
        <v>82</v>
      </c>
      <c r="D33" s="805">
        <v>2079500</v>
      </c>
      <c r="E33" s="376">
        <v>240000</v>
      </c>
      <c r="F33" s="376">
        <v>0</v>
      </c>
      <c r="G33" s="805">
        <v>2319500</v>
      </c>
      <c r="H33" s="805">
        <v>1469656</v>
      </c>
      <c r="I33" s="805">
        <v>849844</v>
      </c>
      <c r="J33" s="682"/>
    </row>
    <row r="34" spans="2:14" s="625" customFormat="1" ht="21" customHeight="1" x14ac:dyDescent="0.25">
      <c r="B34" s="796" t="s">
        <v>401</v>
      </c>
      <c r="C34" s="797"/>
      <c r="D34" s="653"/>
      <c r="E34" s="653"/>
      <c r="F34" s="653"/>
      <c r="G34" s="653"/>
      <c r="H34" s="653"/>
      <c r="I34" s="653"/>
      <c r="J34" s="682"/>
    </row>
    <row r="35" spans="2:14" s="625" customFormat="1" ht="21" customHeight="1" x14ac:dyDescent="0.25">
      <c r="B35" s="798">
        <v>31101</v>
      </c>
      <c r="C35" s="798" t="s">
        <v>83</v>
      </c>
      <c r="D35" s="151">
        <v>362000</v>
      </c>
      <c r="E35" s="151">
        <v>0</v>
      </c>
      <c r="F35" s="151">
        <v>0</v>
      </c>
      <c r="G35" s="151">
        <v>362000</v>
      </c>
      <c r="H35" s="151">
        <v>13997</v>
      </c>
      <c r="I35" s="151">
        <v>348003</v>
      </c>
      <c r="J35" s="682"/>
    </row>
    <row r="36" spans="2:14" s="625" customFormat="1" ht="21" customHeight="1" x14ac:dyDescent="0.25">
      <c r="B36" s="798">
        <v>31301</v>
      </c>
      <c r="C36" s="798" t="s">
        <v>84</v>
      </c>
      <c r="D36" s="151">
        <v>60000</v>
      </c>
      <c r="E36" s="151">
        <v>0</v>
      </c>
      <c r="F36" s="151">
        <v>0</v>
      </c>
      <c r="G36" s="151">
        <v>60000</v>
      </c>
      <c r="H36" s="151">
        <v>55468</v>
      </c>
      <c r="I36" s="151">
        <v>4532</v>
      </c>
      <c r="J36" s="682"/>
    </row>
    <row r="37" spans="2:14" s="625" customFormat="1" ht="21" customHeight="1" x14ac:dyDescent="0.25">
      <c r="B37" s="798">
        <v>31401</v>
      </c>
      <c r="C37" s="798" t="s">
        <v>161</v>
      </c>
      <c r="D37" s="151">
        <v>90000</v>
      </c>
      <c r="E37" s="151">
        <v>0</v>
      </c>
      <c r="F37" s="151">
        <v>0</v>
      </c>
      <c r="G37" s="151">
        <v>90000</v>
      </c>
      <c r="H37" s="151">
        <v>82199</v>
      </c>
      <c r="I37" s="151">
        <v>7801</v>
      </c>
      <c r="J37" s="682"/>
    </row>
    <row r="38" spans="2:14" s="625" customFormat="1" ht="21" customHeight="1" x14ac:dyDescent="0.25">
      <c r="B38" s="798">
        <v>31602</v>
      </c>
      <c r="C38" s="798" t="s">
        <v>393</v>
      </c>
      <c r="D38" s="151">
        <v>22000</v>
      </c>
      <c r="E38" s="151">
        <v>0</v>
      </c>
      <c r="F38" s="151">
        <v>0</v>
      </c>
      <c r="G38" s="151">
        <v>22000</v>
      </c>
      <c r="H38" s="151">
        <v>10298</v>
      </c>
      <c r="I38" s="151">
        <v>11702</v>
      </c>
      <c r="J38" s="682"/>
    </row>
    <row r="39" spans="2:14" s="625" customFormat="1" x14ac:dyDescent="0.25">
      <c r="B39" s="798">
        <v>31801</v>
      </c>
      <c r="C39" s="798" t="s">
        <v>271</v>
      </c>
      <c r="D39" s="151">
        <v>14000</v>
      </c>
      <c r="E39" s="151">
        <v>0</v>
      </c>
      <c r="F39" s="151">
        <v>0</v>
      </c>
      <c r="G39" s="151">
        <v>14000</v>
      </c>
      <c r="H39" s="151">
        <v>6131</v>
      </c>
      <c r="I39" s="151">
        <v>7869</v>
      </c>
      <c r="J39" s="682"/>
    </row>
    <row r="40" spans="2:14" s="625" customFormat="1" ht="21" customHeight="1" x14ac:dyDescent="0.25">
      <c r="B40" s="798">
        <v>31902</v>
      </c>
      <c r="C40" s="798" t="s">
        <v>381</v>
      </c>
      <c r="D40" s="151">
        <v>20000</v>
      </c>
      <c r="E40" s="151">
        <v>0</v>
      </c>
      <c r="F40" s="151">
        <v>0</v>
      </c>
      <c r="G40" s="151">
        <v>20000</v>
      </c>
      <c r="H40" s="151">
        <v>5800</v>
      </c>
      <c r="I40" s="151">
        <v>14200</v>
      </c>
      <c r="J40" s="682"/>
    </row>
    <row r="41" spans="2:14" s="625" customFormat="1" ht="21" customHeight="1" x14ac:dyDescent="0.25">
      <c r="B41" s="798">
        <v>32201</v>
      </c>
      <c r="C41" s="798" t="s">
        <v>85</v>
      </c>
      <c r="D41" s="151">
        <v>730917</v>
      </c>
      <c r="E41" s="151">
        <v>0</v>
      </c>
      <c r="F41" s="151">
        <v>0</v>
      </c>
      <c r="G41" s="151">
        <v>730917</v>
      </c>
      <c r="H41" s="151">
        <v>730917</v>
      </c>
      <c r="I41" s="151">
        <v>0</v>
      </c>
      <c r="J41" s="682"/>
    </row>
    <row r="42" spans="2:14" s="625" customFormat="1" ht="21" customHeight="1" x14ac:dyDescent="0.25">
      <c r="B42" s="798">
        <v>32302</v>
      </c>
      <c r="C42" s="798" t="s">
        <v>546</v>
      </c>
      <c r="D42" s="151">
        <v>150000</v>
      </c>
      <c r="E42" s="151">
        <v>0</v>
      </c>
      <c r="F42" s="151">
        <v>0</v>
      </c>
      <c r="G42" s="151">
        <v>150000</v>
      </c>
      <c r="H42" s="151">
        <v>121734</v>
      </c>
      <c r="I42" s="151">
        <v>28266</v>
      </c>
      <c r="J42" s="682"/>
    </row>
    <row r="43" spans="2:14" s="625" customFormat="1" ht="38.25" customHeight="1" x14ac:dyDescent="0.25">
      <c r="B43" s="798">
        <v>33101</v>
      </c>
      <c r="C43" s="798" t="s">
        <v>235</v>
      </c>
      <c r="D43" s="151">
        <v>1099590</v>
      </c>
      <c r="E43" s="151">
        <v>180000</v>
      </c>
      <c r="F43" s="151">
        <v>50000</v>
      </c>
      <c r="G43" s="151">
        <v>1229590</v>
      </c>
      <c r="H43" s="151">
        <v>292732</v>
      </c>
      <c r="I43" s="151">
        <v>936858</v>
      </c>
      <c r="J43" s="682"/>
    </row>
    <row r="44" spans="2:14" s="625" customFormat="1" ht="32.25" customHeight="1" x14ac:dyDescent="0.25">
      <c r="B44" s="798">
        <v>33104</v>
      </c>
      <c r="C44" s="798" t="s">
        <v>517</v>
      </c>
      <c r="D44" s="151">
        <v>2755205</v>
      </c>
      <c r="E44" s="151">
        <v>0</v>
      </c>
      <c r="F44" s="151">
        <v>0</v>
      </c>
      <c r="G44" s="151">
        <v>2755205</v>
      </c>
      <c r="H44" s="151">
        <v>2369393</v>
      </c>
      <c r="I44" s="151">
        <v>385812</v>
      </c>
      <c r="J44" s="682"/>
    </row>
    <row r="45" spans="2:14" s="625" customFormat="1" ht="32.25" customHeight="1" x14ac:dyDescent="0.25">
      <c r="B45" s="798">
        <v>33106</v>
      </c>
      <c r="C45" s="798" t="s">
        <v>518</v>
      </c>
      <c r="D45" s="151">
        <v>650000</v>
      </c>
      <c r="E45" s="151">
        <v>0</v>
      </c>
      <c r="F45" s="151">
        <v>0</v>
      </c>
      <c r="G45" s="151">
        <v>650000</v>
      </c>
      <c r="H45" s="151">
        <v>617120</v>
      </c>
      <c r="I45" s="151">
        <v>32880</v>
      </c>
      <c r="J45" s="682"/>
    </row>
    <row r="46" spans="2:14" s="625" customFormat="1" ht="32.25" customHeight="1" x14ac:dyDescent="0.25">
      <c r="B46" s="798">
        <v>33301</v>
      </c>
      <c r="C46" s="798" t="s">
        <v>213</v>
      </c>
      <c r="D46" s="151">
        <v>600000</v>
      </c>
      <c r="E46" s="151">
        <v>50000</v>
      </c>
      <c r="F46" s="151">
        <v>0</v>
      </c>
      <c r="G46" s="151">
        <v>650000</v>
      </c>
      <c r="H46" s="151">
        <v>604410</v>
      </c>
      <c r="I46" s="151">
        <v>45590</v>
      </c>
      <c r="J46" s="682"/>
    </row>
    <row r="47" spans="2:14" s="173" customFormat="1" ht="30" x14ac:dyDescent="0.25">
      <c r="B47" s="798">
        <v>33603</v>
      </c>
      <c r="C47" s="798" t="s">
        <v>314</v>
      </c>
      <c r="D47" s="151">
        <v>13000</v>
      </c>
      <c r="E47" s="151">
        <v>0</v>
      </c>
      <c r="F47" s="151">
        <v>0</v>
      </c>
      <c r="G47" s="151">
        <v>13000</v>
      </c>
      <c r="H47" s="151">
        <v>2346</v>
      </c>
      <c r="I47" s="151">
        <v>10654</v>
      </c>
      <c r="J47" s="682"/>
      <c r="K47" s="625"/>
      <c r="M47" s="625"/>
      <c r="N47" s="625"/>
    </row>
    <row r="48" spans="2:14" s="173" customFormat="1" ht="33.75" customHeight="1" x14ac:dyDescent="0.25">
      <c r="B48" s="798">
        <v>33604</v>
      </c>
      <c r="C48" s="798" t="s">
        <v>293</v>
      </c>
      <c r="D48" s="151">
        <v>30000</v>
      </c>
      <c r="E48" s="151">
        <v>0</v>
      </c>
      <c r="F48" s="151">
        <v>0</v>
      </c>
      <c r="G48" s="151">
        <v>30000</v>
      </c>
      <c r="H48" s="151">
        <v>24571</v>
      </c>
      <c r="I48" s="151">
        <v>5429</v>
      </c>
      <c r="J48" s="682"/>
      <c r="K48" s="625"/>
      <c r="M48" s="625"/>
      <c r="N48" s="625"/>
    </row>
    <row r="49" spans="2:14" s="173" customFormat="1" ht="33.75" customHeight="1" x14ac:dyDescent="0.25">
      <c r="B49" s="798">
        <v>33801</v>
      </c>
      <c r="C49" s="798" t="s">
        <v>162</v>
      </c>
      <c r="D49" s="151">
        <v>367603</v>
      </c>
      <c r="E49" s="151">
        <v>0</v>
      </c>
      <c r="F49" s="151">
        <v>0</v>
      </c>
      <c r="G49" s="151">
        <v>367603</v>
      </c>
      <c r="H49" s="151">
        <v>338140</v>
      </c>
      <c r="I49" s="151">
        <v>29463</v>
      </c>
      <c r="J49" s="682"/>
      <c r="K49" s="625"/>
      <c r="M49" s="625"/>
      <c r="N49" s="625"/>
    </row>
    <row r="50" spans="2:14" s="173" customFormat="1" ht="21" customHeight="1" x14ac:dyDescent="0.25">
      <c r="B50" s="798">
        <v>34101</v>
      </c>
      <c r="C50" s="798" t="s">
        <v>87</v>
      </c>
      <c r="D50" s="151">
        <v>700000</v>
      </c>
      <c r="E50" s="151">
        <v>100000</v>
      </c>
      <c r="F50" s="151">
        <v>0</v>
      </c>
      <c r="G50" s="151">
        <v>800000</v>
      </c>
      <c r="H50" s="151">
        <v>651163</v>
      </c>
      <c r="I50" s="151">
        <v>148837</v>
      </c>
      <c r="J50" s="682"/>
      <c r="K50" s="625"/>
      <c r="M50" s="625"/>
      <c r="N50" s="625"/>
    </row>
    <row r="51" spans="2:14" s="173" customFormat="1" ht="30" x14ac:dyDescent="0.25">
      <c r="B51" s="798">
        <v>34201</v>
      </c>
      <c r="C51" s="798" t="s">
        <v>416</v>
      </c>
      <c r="D51" s="151">
        <v>200000</v>
      </c>
      <c r="E51" s="151">
        <v>0</v>
      </c>
      <c r="F51" s="151">
        <v>0</v>
      </c>
      <c r="G51" s="151">
        <v>200000</v>
      </c>
      <c r="H51" s="151">
        <v>17849</v>
      </c>
      <c r="I51" s="151">
        <v>182151</v>
      </c>
      <c r="J51" s="682"/>
      <c r="K51" s="625"/>
      <c r="M51" s="625"/>
      <c r="N51" s="625"/>
    </row>
    <row r="52" spans="2:14" s="173" customFormat="1" ht="30.75" customHeight="1" x14ac:dyDescent="0.25">
      <c r="B52" s="798">
        <v>34501</v>
      </c>
      <c r="C52" s="798" t="s">
        <v>179</v>
      </c>
      <c r="D52" s="151">
        <v>50000</v>
      </c>
      <c r="E52" s="151">
        <v>0</v>
      </c>
      <c r="F52" s="151">
        <v>0</v>
      </c>
      <c r="G52" s="151">
        <v>50000</v>
      </c>
      <c r="H52" s="151">
        <v>28692</v>
      </c>
      <c r="I52" s="151">
        <v>21308</v>
      </c>
      <c r="J52" s="682"/>
      <c r="K52" s="625"/>
      <c r="M52" s="625"/>
      <c r="N52" s="625"/>
    </row>
    <row r="53" spans="2:14" s="173" customFormat="1" ht="21" customHeight="1" x14ac:dyDescent="0.25">
      <c r="B53" s="798">
        <v>34701</v>
      </c>
      <c r="C53" s="798" t="s">
        <v>382</v>
      </c>
      <c r="D53" s="151">
        <v>100000</v>
      </c>
      <c r="E53" s="151">
        <v>0</v>
      </c>
      <c r="F53" s="151">
        <v>0</v>
      </c>
      <c r="G53" s="151">
        <v>100000</v>
      </c>
      <c r="H53" s="151">
        <v>2320</v>
      </c>
      <c r="I53" s="151">
        <v>97680</v>
      </c>
      <c r="J53" s="682"/>
      <c r="K53" s="625"/>
      <c r="M53" s="625"/>
      <c r="N53" s="625"/>
    </row>
    <row r="54" spans="2:14" s="173" customFormat="1" ht="30" x14ac:dyDescent="0.25">
      <c r="B54" s="798">
        <v>35101</v>
      </c>
      <c r="C54" s="798" t="s">
        <v>236</v>
      </c>
      <c r="D54" s="151">
        <v>85000</v>
      </c>
      <c r="E54" s="151">
        <v>0</v>
      </c>
      <c r="F54" s="151">
        <v>0</v>
      </c>
      <c r="G54" s="151">
        <v>85000</v>
      </c>
      <c r="H54" s="151">
        <v>61841</v>
      </c>
      <c r="I54" s="151">
        <v>23159</v>
      </c>
      <c r="J54" s="682"/>
      <c r="K54" s="625"/>
      <c r="M54" s="625"/>
      <c r="N54" s="625"/>
    </row>
    <row r="55" spans="2:14" s="173" customFormat="1" ht="30" x14ac:dyDescent="0.25">
      <c r="B55" s="798">
        <v>35201</v>
      </c>
      <c r="C55" s="798" t="s">
        <v>237</v>
      </c>
      <c r="D55" s="151">
        <v>50000</v>
      </c>
      <c r="E55" s="151">
        <v>0</v>
      </c>
      <c r="F55" s="151">
        <v>0</v>
      </c>
      <c r="G55" s="151">
        <v>50000</v>
      </c>
      <c r="H55" s="151">
        <v>28860</v>
      </c>
      <c r="I55" s="151">
        <v>21140</v>
      </c>
      <c r="J55" s="682"/>
      <c r="K55" s="625"/>
      <c r="M55" s="625"/>
      <c r="N55" s="625"/>
    </row>
    <row r="56" spans="2:14" s="173" customFormat="1" x14ac:dyDescent="0.25">
      <c r="B56" s="798">
        <v>35301</v>
      </c>
      <c r="C56" s="798" t="s">
        <v>268</v>
      </c>
      <c r="D56" s="151">
        <v>52000</v>
      </c>
      <c r="E56" s="151">
        <v>0</v>
      </c>
      <c r="F56" s="151">
        <v>0</v>
      </c>
      <c r="G56" s="151">
        <v>52000</v>
      </c>
      <c r="H56" s="151">
        <v>27177</v>
      </c>
      <c r="I56" s="151">
        <v>24823</v>
      </c>
      <c r="J56" s="682"/>
      <c r="K56" s="625"/>
      <c r="M56" s="625"/>
      <c r="N56" s="625"/>
    </row>
    <row r="57" spans="2:14" s="173" customFormat="1" ht="30" x14ac:dyDescent="0.25">
      <c r="B57" s="798">
        <v>35501</v>
      </c>
      <c r="C57" s="798" t="s">
        <v>415</v>
      </c>
      <c r="D57" s="151">
        <v>400000</v>
      </c>
      <c r="E57" s="151">
        <v>0</v>
      </c>
      <c r="F57" s="151">
        <v>0</v>
      </c>
      <c r="G57" s="151">
        <v>400000</v>
      </c>
      <c r="H57" s="151">
        <v>324807</v>
      </c>
      <c r="I57" s="151">
        <v>75193</v>
      </c>
      <c r="J57" s="682"/>
      <c r="K57" s="625"/>
      <c r="M57" s="625"/>
      <c r="N57" s="625"/>
    </row>
    <row r="58" spans="2:14" s="173" customFormat="1" x14ac:dyDescent="0.25">
      <c r="B58" s="798">
        <v>35801</v>
      </c>
      <c r="C58" s="798" t="s">
        <v>229</v>
      </c>
      <c r="D58" s="151">
        <v>296000</v>
      </c>
      <c r="E58" s="151">
        <v>0</v>
      </c>
      <c r="F58" s="151">
        <v>0</v>
      </c>
      <c r="G58" s="151">
        <v>296000</v>
      </c>
      <c r="H58" s="151">
        <v>282000</v>
      </c>
      <c r="I58" s="151">
        <v>14000</v>
      </c>
      <c r="J58" s="682"/>
      <c r="K58" s="625"/>
      <c r="M58" s="625"/>
      <c r="N58" s="625"/>
    </row>
    <row r="59" spans="2:14" s="625" customFormat="1" ht="21" customHeight="1" x14ac:dyDescent="0.25">
      <c r="B59" s="798">
        <v>35901</v>
      </c>
      <c r="C59" s="798" t="s">
        <v>239</v>
      </c>
      <c r="D59" s="151">
        <v>80000</v>
      </c>
      <c r="E59" s="151">
        <v>0</v>
      </c>
      <c r="F59" s="151">
        <v>0</v>
      </c>
      <c r="G59" s="151">
        <v>80000</v>
      </c>
      <c r="H59" s="151">
        <v>28036</v>
      </c>
      <c r="I59" s="151">
        <v>51964</v>
      </c>
      <c r="J59" s="682"/>
    </row>
    <row r="60" spans="2:14" s="625" customFormat="1" ht="30" x14ac:dyDescent="0.25">
      <c r="B60" s="798">
        <v>36201</v>
      </c>
      <c r="C60" s="798" t="s">
        <v>358</v>
      </c>
      <c r="D60" s="151">
        <v>80000</v>
      </c>
      <c r="E60" s="151">
        <v>0</v>
      </c>
      <c r="F60" s="151">
        <v>0</v>
      </c>
      <c r="G60" s="151">
        <v>80000</v>
      </c>
      <c r="H60" s="151">
        <v>34088</v>
      </c>
      <c r="I60" s="151">
        <v>45912</v>
      </c>
      <c r="J60" s="682"/>
    </row>
    <row r="61" spans="2:14" s="625" customFormat="1" ht="38.25" customHeight="1" x14ac:dyDescent="0.25">
      <c r="B61" s="798">
        <v>37101</v>
      </c>
      <c r="C61" s="798" t="s">
        <v>542</v>
      </c>
      <c r="D61" s="151">
        <v>10000</v>
      </c>
      <c r="E61" s="151">
        <v>0</v>
      </c>
      <c r="F61" s="151">
        <v>0</v>
      </c>
      <c r="G61" s="151">
        <v>10000</v>
      </c>
      <c r="H61" s="151">
        <v>0</v>
      </c>
      <c r="I61" s="151">
        <v>10000</v>
      </c>
      <c r="J61" s="682"/>
    </row>
    <row r="62" spans="2:14" s="625" customFormat="1" ht="30" x14ac:dyDescent="0.25">
      <c r="B62" s="798">
        <v>37201</v>
      </c>
      <c r="C62" s="798" t="s">
        <v>241</v>
      </c>
      <c r="D62" s="151">
        <v>15000</v>
      </c>
      <c r="E62" s="151">
        <v>0</v>
      </c>
      <c r="F62" s="151">
        <v>0</v>
      </c>
      <c r="G62" s="151">
        <v>15000</v>
      </c>
      <c r="H62" s="151">
        <v>10673</v>
      </c>
      <c r="I62" s="151">
        <v>4327</v>
      </c>
      <c r="J62" s="682"/>
    </row>
    <row r="63" spans="2:14" s="625" customFormat="1" ht="37.5" customHeight="1" x14ac:dyDescent="0.25">
      <c r="B63" s="798">
        <v>37501</v>
      </c>
      <c r="C63" s="798" t="s">
        <v>240</v>
      </c>
      <c r="D63" s="151">
        <v>600000</v>
      </c>
      <c r="E63" s="151">
        <v>0</v>
      </c>
      <c r="F63" s="151">
        <v>0</v>
      </c>
      <c r="G63" s="151">
        <v>600000</v>
      </c>
      <c r="H63" s="151">
        <v>279363</v>
      </c>
      <c r="I63" s="151">
        <v>320637</v>
      </c>
      <c r="J63" s="682"/>
    </row>
    <row r="64" spans="2:14" s="625" customFormat="1" x14ac:dyDescent="0.25">
      <c r="B64" s="798">
        <v>38201</v>
      </c>
      <c r="C64" s="798" t="s">
        <v>243</v>
      </c>
      <c r="D64" s="151">
        <v>5000</v>
      </c>
      <c r="E64" s="151">
        <v>0</v>
      </c>
      <c r="F64" s="151">
        <v>0</v>
      </c>
      <c r="G64" s="151">
        <v>5000</v>
      </c>
      <c r="H64" s="151">
        <v>3776</v>
      </c>
      <c r="I64" s="151">
        <v>1224</v>
      </c>
      <c r="J64" s="682"/>
    </row>
    <row r="65" spans="2:10" s="625" customFormat="1" ht="21" customHeight="1" x14ac:dyDescent="0.25">
      <c r="B65" s="798">
        <v>38301</v>
      </c>
      <c r="C65" s="798" t="s">
        <v>182</v>
      </c>
      <c r="D65" s="151">
        <v>20000</v>
      </c>
      <c r="E65" s="151">
        <v>0</v>
      </c>
      <c r="F65" s="151">
        <v>0</v>
      </c>
      <c r="G65" s="151">
        <v>20000</v>
      </c>
      <c r="H65" s="151">
        <v>0</v>
      </c>
      <c r="I65" s="151">
        <v>20000</v>
      </c>
      <c r="J65" s="682"/>
    </row>
    <row r="66" spans="2:10" s="625" customFormat="1" ht="21" customHeight="1" x14ac:dyDescent="0.25">
      <c r="B66" s="798">
        <v>39203</v>
      </c>
      <c r="C66" s="798" t="s">
        <v>183</v>
      </c>
      <c r="D66" s="151">
        <v>180000</v>
      </c>
      <c r="E66" s="151">
        <v>0</v>
      </c>
      <c r="F66" s="151">
        <v>0</v>
      </c>
      <c r="G66" s="151">
        <v>180000</v>
      </c>
      <c r="H66" s="151">
        <v>0</v>
      </c>
      <c r="I66" s="151">
        <v>180000</v>
      </c>
      <c r="J66" s="682"/>
    </row>
    <row r="67" spans="2:10" s="625" customFormat="1" ht="21" customHeight="1" x14ac:dyDescent="0.25">
      <c r="B67" s="798">
        <v>39207</v>
      </c>
      <c r="C67" s="798" t="s">
        <v>323</v>
      </c>
      <c r="D67" s="151">
        <v>300000</v>
      </c>
      <c r="E67" s="151">
        <v>0</v>
      </c>
      <c r="F67" s="151">
        <v>0</v>
      </c>
      <c r="G67" s="151">
        <v>300000</v>
      </c>
      <c r="H67" s="151">
        <v>31620</v>
      </c>
      <c r="I67" s="151">
        <v>268380</v>
      </c>
      <c r="J67" s="682"/>
    </row>
    <row r="68" spans="2:10" s="625" customFormat="1" ht="21" customHeight="1" x14ac:dyDescent="0.25">
      <c r="B68" s="777"/>
      <c r="C68" s="799" t="s">
        <v>91</v>
      </c>
      <c r="D68" s="187">
        <v>10187315</v>
      </c>
      <c r="E68" s="217">
        <v>330000</v>
      </c>
      <c r="F68" s="377">
        <v>50000</v>
      </c>
      <c r="G68" s="187">
        <v>10467315</v>
      </c>
      <c r="H68" s="187">
        <v>7087521</v>
      </c>
      <c r="I68" s="187">
        <v>3379794</v>
      </c>
      <c r="J68" s="682"/>
    </row>
    <row r="69" spans="2:10" s="625" customFormat="1" ht="21" customHeight="1" x14ac:dyDescent="0.25">
      <c r="B69" s="782" t="s">
        <v>403</v>
      </c>
      <c r="C69" s="782"/>
      <c r="D69" s="807"/>
      <c r="E69" s="807"/>
      <c r="F69" s="807"/>
      <c r="G69" s="807"/>
      <c r="H69" s="807"/>
      <c r="I69" s="807"/>
      <c r="J69" s="682"/>
    </row>
    <row r="70" spans="2:10" s="625" customFormat="1" ht="24" customHeight="1" x14ac:dyDescent="0.25">
      <c r="B70" s="1257">
        <v>51101</v>
      </c>
      <c r="C70" s="798" t="s">
        <v>93</v>
      </c>
      <c r="D70" s="177">
        <v>15000</v>
      </c>
      <c r="E70" s="177">
        <v>0</v>
      </c>
      <c r="F70" s="177">
        <v>0</v>
      </c>
      <c r="G70" s="177">
        <v>15000</v>
      </c>
      <c r="H70" s="177">
        <v>0</v>
      </c>
      <c r="I70" s="177">
        <v>15000</v>
      </c>
      <c r="J70" s="682"/>
    </row>
    <row r="71" spans="2:10" s="625" customFormat="1" ht="21" customHeight="1" x14ac:dyDescent="0.25">
      <c r="B71" s="1257">
        <v>51501</v>
      </c>
      <c r="C71" s="798" t="s">
        <v>94</v>
      </c>
      <c r="D71" s="177">
        <v>80000</v>
      </c>
      <c r="E71" s="177">
        <v>0</v>
      </c>
      <c r="F71" s="177">
        <v>0</v>
      </c>
      <c r="G71" s="177">
        <v>80000</v>
      </c>
      <c r="H71" s="177">
        <v>0</v>
      </c>
      <c r="I71" s="177">
        <v>80000</v>
      </c>
      <c r="J71" s="682"/>
    </row>
    <row r="72" spans="2:10" s="625" customFormat="1" ht="21" customHeight="1" x14ac:dyDescent="0.25">
      <c r="B72" s="798">
        <v>51901</v>
      </c>
      <c r="C72" s="798" t="s">
        <v>291</v>
      </c>
      <c r="D72" s="177">
        <v>20000</v>
      </c>
      <c r="E72" s="177">
        <v>0</v>
      </c>
      <c r="F72" s="177">
        <v>0</v>
      </c>
      <c r="G72" s="177">
        <v>20000</v>
      </c>
      <c r="H72" s="177">
        <v>7500</v>
      </c>
      <c r="I72" s="177">
        <v>12500</v>
      </c>
      <c r="J72" s="682"/>
    </row>
    <row r="73" spans="2:10" s="625" customFormat="1" ht="43.5" customHeight="1" x14ac:dyDescent="0.25">
      <c r="B73" s="1257">
        <v>54103</v>
      </c>
      <c r="C73" s="798" t="s">
        <v>530</v>
      </c>
      <c r="D73" s="177">
        <v>660000</v>
      </c>
      <c r="E73" s="177">
        <v>0</v>
      </c>
      <c r="F73" s="177">
        <v>0</v>
      </c>
      <c r="G73" s="177">
        <v>660000</v>
      </c>
      <c r="H73" s="177">
        <v>0</v>
      </c>
      <c r="I73" s="177">
        <v>660000</v>
      </c>
      <c r="J73" s="682"/>
    </row>
    <row r="74" spans="2:10" s="625" customFormat="1" ht="24" customHeight="1" x14ac:dyDescent="0.25">
      <c r="B74" s="1257">
        <v>59101</v>
      </c>
      <c r="C74" s="798" t="s">
        <v>246</v>
      </c>
      <c r="D74" s="177">
        <v>300000</v>
      </c>
      <c r="E74" s="177">
        <v>0</v>
      </c>
      <c r="F74" s="177">
        <v>0</v>
      </c>
      <c r="G74" s="177">
        <v>300000</v>
      </c>
      <c r="H74" s="177">
        <v>0</v>
      </c>
      <c r="I74" s="177">
        <v>300000</v>
      </c>
      <c r="J74" s="682"/>
    </row>
    <row r="75" spans="2:10" s="625" customFormat="1" ht="19.5" customHeight="1" x14ac:dyDescent="0.25">
      <c r="B75" s="784"/>
      <c r="C75" s="785" t="s">
        <v>95</v>
      </c>
      <c r="D75" s="191">
        <v>1075000</v>
      </c>
      <c r="E75" s="381">
        <v>0</v>
      </c>
      <c r="F75" s="381">
        <v>0</v>
      </c>
      <c r="G75" s="191">
        <v>1075000</v>
      </c>
      <c r="H75" s="381">
        <v>7500</v>
      </c>
      <c r="I75" s="191">
        <v>1067500</v>
      </c>
      <c r="J75" s="682"/>
    </row>
    <row r="76" spans="2:10" s="625" customFormat="1" ht="33.75" customHeight="1" x14ac:dyDescent="0.25">
      <c r="B76" s="1540" t="s">
        <v>574</v>
      </c>
      <c r="C76" s="1540"/>
      <c r="D76" s="808">
        <v>13341815</v>
      </c>
      <c r="E76" s="378">
        <v>570000</v>
      </c>
      <c r="F76" s="378">
        <v>50000</v>
      </c>
      <c r="G76" s="808">
        <v>13861815</v>
      </c>
      <c r="H76" s="808">
        <v>8564677</v>
      </c>
      <c r="I76" s="423">
        <v>5297138</v>
      </c>
      <c r="J76" s="682"/>
    </row>
    <row r="77" spans="2:10" s="173" customFormat="1" ht="33.75" customHeight="1" x14ac:dyDescent="0.25">
      <c r="B77" s="1277"/>
      <c r="C77" s="1277"/>
      <c r="D77" s="807"/>
      <c r="E77" s="564"/>
      <c r="F77" s="564"/>
      <c r="G77" s="807"/>
      <c r="H77" s="807"/>
      <c r="I77" s="178"/>
      <c r="J77" s="682"/>
    </row>
    <row r="78" spans="2:10" s="173" customFormat="1" ht="33.75" customHeight="1" x14ac:dyDescent="0.25">
      <c r="B78" s="1277"/>
      <c r="C78" s="1277"/>
      <c r="D78" s="807"/>
      <c r="E78" s="564"/>
      <c r="F78" s="564"/>
      <c r="G78" s="807"/>
      <c r="H78" s="807"/>
      <c r="I78" s="178"/>
      <c r="J78" s="682"/>
    </row>
    <row r="79" spans="2:10" s="625" customFormat="1" ht="18.75" customHeight="1" x14ac:dyDescent="0.25">
      <c r="B79" s="1277"/>
      <c r="C79" s="1277"/>
      <c r="D79" s="807"/>
      <c r="E79" s="807"/>
      <c r="F79" s="807"/>
      <c r="G79" s="807"/>
      <c r="H79" s="807"/>
      <c r="I79" s="807"/>
      <c r="J79" s="682"/>
    </row>
    <row r="80" spans="2:10" s="173" customFormat="1" ht="15.75" x14ac:dyDescent="0.25">
      <c r="B80" s="803"/>
      <c r="C80" s="1277"/>
      <c r="D80" s="807"/>
      <c r="E80" s="807"/>
      <c r="F80" s="806"/>
      <c r="G80" s="807"/>
      <c r="H80" s="807"/>
      <c r="I80" s="807"/>
    </row>
    <row r="81" spans="2:9" s="173" customFormat="1" ht="15.75" x14ac:dyDescent="0.25">
      <c r="B81" s="803"/>
      <c r="C81" s="804"/>
      <c r="D81" s="807"/>
      <c r="E81" s="807"/>
      <c r="F81" s="702"/>
      <c r="G81" s="621"/>
      <c r="H81" s="626"/>
      <c r="I81" s="671"/>
    </row>
    <row r="82" spans="2:9" s="173" customFormat="1" ht="15.75" x14ac:dyDescent="0.25">
      <c r="B82" s="803"/>
      <c r="C82" s="1277"/>
      <c r="D82" s="791"/>
      <c r="E82" s="172"/>
      <c r="F82" s="172"/>
      <c r="H82" s="173">
        <v>0</v>
      </c>
    </row>
    <row r="83" spans="2:9" s="672" customFormat="1" ht="24.75" customHeight="1" x14ac:dyDescent="0.25">
      <c r="B83" s="646"/>
      <c r="C83" s="649"/>
      <c r="D83" s="654"/>
      <c r="E83" s="679"/>
      <c r="F83" s="679"/>
    </row>
    <row r="84" spans="2:9" s="672" customFormat="1" x14ac:dyDescent="0.25">
      <c r="B84" s="646"/>
      <c r="C84" s="649"/>
      <c r="D84" s="654"/>
      <c r="E84" s="679"/>
      <c r="F84" s="679"/>
    </row>
    <row r="85" spans="2:9" s="672" customFormat="1" x14ac:dyDescent="0.25">
      <c r="B85" s="646"/>
      <c r="C85" s="649"/>
      <c r="D85" s="654"/>
      <c r="E85" s="679"/>
      <c r="F85" s="679"/>
    </row>
    <row r="86" spans="2:9" s="672" customFormat="1" x14ac:dyDescent="0.25">
      <c r="B86" s="646"/>
      <c r="C86" s="649"/>
      <c r="D86" s="654"/>
      <c r="E86" s="679"/>
      <c r="F86" s="679"/>
    </row>
    <row r="87" spans="2:9" s="672" customFormat="1" x14ac:dyDescent="0.25">
      <c r="B87" s="646"/>
      <c r="C87" s="649"/>
      <c r="D87" s="654"/>
      <c r="E87" s="679"/>
      <c r="F87" s="679"/>
    </row>
    <row r="88" spans="2:9" s="672" customFormat="1" x14ac:dyDescent="0.25">
      <c r="B88" s="646"/>
      <c r="C88" s="649"/>
      <c r="D88" s="654"/>
      <c r="E88" s="679"/>
      <c r="F88" s="679"/>
      <c r="G88" s="670"/>
      <c r="H88" s="701"/>
      <c r="I88" s="679"/>
    </row>
    <row r="89" spans="2:9" s="672" customFormat="1" x14ac:dyDescent="0.25">
      <c r="B89" s="646"/>
      <c r="C89" s="649"/>
      <c r="D89" s="654"/>
      <c r="E89" s="591"/>
      <c r="F89" s="679"/>
      <c r="G89" s="670"/>
      <c r="H89" s="701"/>
      <c r="I89" s="679"/>
    </row>
    <row r="90" spans="2:9" s="672" customFormat="1" x14ac:dyDescent="0.25">
      <c r="B90" s="490"/>
      <c r="C90" s="596"/>
      <c r="D90" s="490"/>
      <c r="E90" s="629"/>
      <c r="F90" s="679"/>
      <c r="G90" s="607"/>
      <c r="H90" s="607"/>
      <c r="I90" s="607"/>
    </row>
    <row r="91" spans="2:9" s="672" customFormat="1" x14ac:dyDescent="0.25">
      <c r="B91" s="661"/>
      <c r="C91" s="685"/>
      <c r="D91" s="661"/>
      <c r="E91" s="605"/>
      <c r="F91" s="660"/>
      <c r="G91" s="771"/>
      <c r="H91" s="771"/>
      <c r="I91" s="771"/>
    </row>
    <row r="92" spans="2:9" s="672" customFormat="1" x14ac:dyDescent="0.25">
      <c r="B92" s="661"/>
      <c r="C92" s="634"/>
      <c r="D92" s="661"/>
      <c r="E92" s="687"/>
      <c r="F92" s="679"/>
      <c r="G92" s="661"/>
      <c r="H92" s="661"/>
      <c r="I92" s="661"/>
    </row>
    <row r="93" spans="2:9" s="672" customFormat="1" x14ac:dyDescent="0.25">
      <c r="B93" s="661"/>
      <c r="C93" s="634"/>
      <c r="D93" s="661" t="s">
        <v>13</v>
      </c>
      <c r="E93" s="641"/>
      <c r="F93" s="665"/>
      <c r="G93" s="661"/>
      <c r="H93" s="661"/>
      <c r="I93" s="661"/>
    </row>
    <row r="94" spans="2:9" s="672" customFormat="1" x14ac:dyDescent="0.25">
      <c r="B94" s="661"/>
      <c r="C94" s="685"/>
      <c r="D94" s="661"/>
      <c r="E94" s="635"/>
      <c r="F94" s="665"/>
      <c r="G94" s="661"/>
      <c r="H94" s="661"/>
      <c r="I94" s="661"/>
    </row>
    <row r="95" spans="2:9" s="672" customFormat="1" x14ac:dyDescent="0.25">
      <c r="B95" s="661"/>
      <c r="C95" s="634"/>
      <c r="D95" s="661"/>
      <c r="E95" s="657"/>
      <c r="F95" s="665"/>
      <c r="G95" s="661"/>
      <c r="H95" s="661"/>
      <c r="I95" s="661"/>
    </row>
    <row r="96" spans="2:9" s="672" customFormat="1" x14ac:dyDescent="0.25">
      <c r="B96" s="661"/>
      <c r="C96" s="634"/>
      <c r="D96" s="661"/>
      <c r="E96" s="697"/>
      <c r="F96" s="665"/>
      <c r="G96" s="771"/>
      <c r="H96" s="771"/>
      <c r="I96" s="771"/>
    </row>
    <row r="97" spans="2:9" s="672" customFormat="1" x14ac:dyDescent="0.25">
      <c r="B97" s="661"/>
      <c r="C97" s="655"/>
      <c r="D97" s="661"/>
      <c r="E97" s="643"/>
      <c r="F97" s="643"/>
      <c r="G97" s="771"/>
      <c r="H97" s="771"/>
      <c r="I97" s="771"/>
    </row>
    <row r="98" spans="2:9" s="672" customFormat="1" x14ac:dyDescent="0.25">
      <c r="B98" s="661"/>
      <c r="C98" s="634"/>
      <c r="D98" s="661"/>
      <c r="E98" s="643"/>
      <c r="F98" s="665"/>
      <c r="G98" s="661"/>
      <c r="H98" s="661"/>
      <c r="I98" s="661"/>
    </row>
    <row r="99" spans="2:9" x14ac:dyDescent="0.25">
      <c r="B99" s="762"/>
      <c r="C99" s="763"/>
      <c r="D99" s="762"/>
      <c r="E99" s="604"/>
      <c r="F99" s="615"/>
      <c r="G99" s="762"/>
      <c r="H99" s="762"/>
      <c r="I99" s="762"/>
    </row>
    <row r="100" spans="2:9" x14ac:dyDescent="0.25">
      <c r="E100" s="623"/>
      <c r="F100" s="650"/>
      <c r="G100" s="699"/>
    </row>
    <row r="101" spans="2:9" x14ac:dyDescent="0.25">
      <c r="G101" s="699"/>
    </row>
    <row r="102" spans="2:9" ht="15.75" x14ac:dyDescent="0.25">
      <c r="E102" s="791"/>
      <c r="F102" s="602"/>
      <c r="G102" s="791"/>
      <c r="H102" s="791"/>
      <c r="I102" s="791"/>
    </row>
    <row r="103" spans="2:9" ht="15.75" x14ac:dyDescent="0.25">
      <c r="E103" s="791"/>
      <c r="F103" s="652"/>
      <c r="G103" s="791"/>
      <c r="H103" s="791"/>
      <c r="I103" s="791"/>
    </row>
    <row r="104" spans="2:9" x14ac:dyDescent="0.25">
      <c r="G104" s="603"/>
      <c r="H104" s="622"/>
      <c r="I104" s="656"/>
    </row>
    <row r="105" spans="2:9" x14ac:dyDescent="0.25">
      <c r="G105" s="603"/>
      <c r="H105" s="622"/>
      <c r="I105" s="656"/>
    </row>
    <row r="106" spans="2:9" x14ac:dyDescent="0.25">
      <c r="G106" s="603"/>
      <c r="H106" s="622"/>
      <c r="I106" s="656"/>
    </row>
    <row r="107" spans="2:9" x14ac:dyDescent="0.25">
      <c r="G107" s="603"/>
      <c r="H107" s="622"/>
      <c r="I107" s="656"/>
    </row>
    <row r="108" spans="2:9" x14ac:dyDescent="0.25">
      <c r="G108" s="603"/>
      <c r="H108" s="622"/>
      <c r="I108" s="656"/>
    </row>
    <row r="109" spans="2:9" x14ac:dyDescent="0.25">
      <c r="G109" s="699"/>
    </row>
    <row r="110" spans="2:9" x14ac:dyDescent="0.25">
      <c r="G110" s="699"/>
    </row>
    <row r="111" spans="2:9" x14ac:dyDescent="0.25">
      <c r="G111" s="699"/>
    </row>
    <row r="112" spans="2:9" x14ac:dyDescent="0.25">
      <c r="G112" s="699"/>
    </row>
    <row r="113" spans="1:26" x14ac:dyDescent="0.25">
      <c r="G113" s="699"/>
    </row>
    <row r="114" spans="1:26" x14ac:dyDescent="0.25">
      <c r="G114" s="699"/>
    </row>
    <row r="115" spans="1:26" x14ac:dyDescent="0.25">
      <c r="G115" s="699"/>
    </row>
    <row r="116" spans="1:26" x14ac:dyDescent="0.25">
      <c r="G116" s="699"/>
    </row>
    <row r="117" spans="1:26" x14ac:dyDescent="0.25">
      <c r="G117" s="699"/>
    </row>
    <row r="118" spans="1:26" x14ac:dyDescent="0.25">
      <c r="G118" s="699"/>
    </row>
    <row r="119" spans="1:26" x14ac:dyDescent="0.25">
      <c r="G119" s="699"/>
    </row>
    <row r="120" spans="1:26" s="592" customFormat="1" x14ac:dyDescent="0.25">
      <c r="A120" s="662"/>
      <c r="B120" s="662"/>
      <c r="C120" s="786"/>
      <c r="D120" s="662"/>
      <c r="E120" s="656"/>
      <c r="F120" s="656"/>
      <c r="G120" s="699"/>
      <c r="H120" s="662"/>
      <c r="I120" s="662"/>
      <c r="J120" s="662"/>
      <c r="K120" s="662"/>
      <c r="L120" s="662"/>
      <c r="M120" s="662"/>
      <c r="N120" s="662"/>
      <c r="O120" s="662"/>
      <c r="P120" s="662"/>
      <c r="Q120" s="662"/>
      <c r="R120" s="662"/>
      <c r="S120" s="662"/>
      <c r="T120" s="662"/>
      <c r="U120" s="662"/>
      <c r="V120" s="662"/>
      <c r="W120" s="662"/>
      <c r="X120" s="662"/>
      <c r="Y120" s="662"/>
      <c r="Z120" s="662"/>
    </row>
    <row r="121" spans="1:26" s="592" customFormat="1" x14ac:dyDescent="0.25">
      <c r="A121" s="662"/>
      <c r="B121" s="662"/>
      <c r="C121" s="786"/>
      <c r="D121" s="662"/>
      <c r="E121" s="656"/>
      <c r="F121" s="656"/>
      <c r="G121" s="699"/>
      <c r="H121" s="662"/>
      <c r="I121" s="662"/>
      <c r="J121" s="662"/>
      <c r="K121" s="662"/>
      <c r="L121" s="662"/>
      <c r="M121" s="662"/>
      <c r="N121" s="662"/>
      <c r="O121" s="662"/>
      <c r="P121" s="662"/>
      <c r="Q121" s="662"/>
      <c r="R121" s="662"/>
      <c r="S121" s="662"/>
      <c r="T121" s="662"/>
      <c r="U121" s="662"/>
      <c r="V121" s="662"/>
      <c r="W121" s="662"/>
      <c r="X121" s="662"/>
      <c r="Y121" s="662"/>
      <c r="Z121" s="662"/>
    </row>
    <row r="122" spans="1:26" s="592" customFormat="1" x14ac:dyDescent="0.25">
      <c r="A122" s="662"/>
      <c r="B122" s="662"/>
      <c r="C122" s="786"/>
      <c r="D122" s="662"/>
      <c r="E122" s="656"/>
      <c r="F122" s="656"/>
      <c r="G122" s="699"/>
      <c r="H122" s="662"/>
      <c r="I122" s="662"/>
      <c r="J122" s="662"/>
      <c r="K122" s="662"/>
      <c r="L122" s="662"/>
      <c r="M122" s="662"/>
      <c r="N122" s="662"/>
      <c r="O122" s="662"/>
      <c r="P122" s="662"/>
      <c r="Q122" s="662"/>
      <c r="R122" s="662"/>
      <c r="S122" s="662"/>
      <c r="T122" s="662"/>
      <c r="U122" s="662"/>
      <c r="V122" s="662"/>
      <c r="W122" s="662"/>
      <c r="X122" s="662"/>
      <c r="Y122" s="662"/>
      <c r="Z122" s="662"/>
    </row>
    <row r="123" spans="1:26" s="592" customFormat="1" x14ac:dyDescent="0.25">
      <c r="A123" s="662"/>
      <c r="B123" s="662"/>
      <c r="C123" s="786"/>
      <c r="D123" s="662"/>
      <c r="E123" s="656"/>
      <c r="F123" s="656"/>
      <c r="G123" s="699"/>
      <c r="H123" s="662"/>
      <c r="I123" s="662"/>
      <c r="J123" s="662"/>
      <c r="K123" s="662"/>
      <c r="L123" s="662"/>
      <c r="M123" s="662"/>
      <c r="N123" s="662"/>
      <c r="O123" s="662"/>
      <c r="P123" s="662"/>
      <c r="Q123" s="662"/>
      <c r="R123" s="662"/>
      <c r="S123" s="662"/>
      <c r="T123" s="662"/>
      <c r="U123" s="662"/>
      <c r="V123" s="662"/>
      <c r="W123" s="662"/>
      <c r="X123" s="662"/>
      <c r="Y123" s="662"/>
      <c r="Z123" s="662"/>
    </row>
    <row r="124" spans="1:26" s="592" customFormat="1" x14ac:dyDescent="0.25">
      <c r="A124" s="662"/>
      <c r="B124" s="662"/>
      <c r="C124" s="786"/>
      <c r="D124" s="662"/>
      <c r="E124" s="656"/>
      <c r="F124" s="656"/>
      <c r="G124" s="699"/>
      <c r="H124" s="662"/>
      <c r="I124" s="662"/>
      <c r="J124" s="662"/>
      <c r="K124" s="662"/>
      <c r="L124" s="662"/>
      <c r="M124" s="662"/>
      <c r="N124" s="662"/>
      <c r="O124" s="662"/>
      <c r="P124" s="662"/>
      <c r="Q124" s="662"/>
      <c r="R124" s="662"/>
      <c r="S124" s="662"/>
      <c r="T124" s="662"/>
      <c r="U124" s="662"/>
      <c r="V124" s="662"/>
      <c r="W124" s="662"/>
      <c r="X124" s="662"/>
      <c r="Y124" s="662"/>
      <c r="Z124" s="662"/>
    </row>
    <row r="125" spans="1:26" s="592" customFormat="1" x14ac:dyDescent="0.25">
      <c r="A125" s="662"/>
      <c r="B125" s="662"/>
      <c r="C125" s="786"/>
      <c r="D125" s="662"/>
      <c r="E125" s="656"/>
      <c r="F125" s="656"/>
      <c r="G125" s="699"/>
      <c r="H125" s="662"/>
      <c r="I125" s="662"/>
      <c r="J125" s="662"/>
      <c r="K125" s="662"/>
      <c r="L125" s="662"/>
      <c r="M125" s="662"/>
      <c r="N125" s="662"/>
      <c r="O125" s="662"/>
      <c r="P125" s="662"/>
      <c r="Q125" s="662"/>
      <c r="R125" s="662"/>
      <c r="S125" s="662"/>
      <c r="T125" s="662"/>
      <c r="U125" s="662"/>
      <c r="V125" s="662"/>
      <c r="W125" s="662"/>
      <c r="X125" s="662"/>
      <c r="Y125" s="662"/>
      <c r="Z125" s="662"/>
    </row>
    <row r="126" spans="1:26" s="592" customFormat="1" x14ac:dyDescent="0.25">
      <c r="A126" s="662"/>
      <c r="B126" s="662"/>
      <c r="C126" s="786"/>
      <c r="D126" s="662"/>
      <c r="E126" s="656"/>
      <c r="F126" s="656"/>
      <c r="G126" s="699"/>
      <c r="H126" s="662"/>
      <c r="I126" s="662"/>
      <c r="J126" s="662"/>
      <c r="K126" s="662"/>
      <c r="L126" s="662"/>
      <c r="M126" s="662"/>
      <c r="N126" s="662"/>
      <c r="O126" s="662"/>
      <c r="P126" s="662"/>
      <c r="Q126" s="662"/>
      <c r="R126" s="662"/>
      <c r="S126" s="662"/>
      <c r="T126" s="662"/>
      <c r="U126" s="662"/>
      <c r="V126" s="662"/>
      <c r="W126" s="662"/>
      <c r="X126" s="662"/>
      <c r="Y126" s="662"/>
      <c r="Z126" s="662"/>
    </row>
    <row r="127" spans="1:26" s="592" customFormat="1" x14ac:dyDescent="0.25">
      <c r="A127" s="662"/>
      <c r="B127" s="662"/>
      <c r="C127" s="786"/>
      <c r="D127" s="662"/>
      <c r="E127" s="656"/>
      <c r="F127" s="656"/>
      <c r="G127" s="699"/>
      <c r="H127" s="662"/>
      <c r="I127" s="662"/>
      <c r="J127" s="662"/>
      <c r="K127" s="662"/>
      <c r="L127" s="662"/>
      <c r="M127" s="662"/>
      <c r="N127" s="662"/>
      <c r="O127" s="662"/>
      <c r="P127" s="662"/>
      <c r="Q127" s="662"/>
      <c r="R127" s="662"/>
      <c r="S127" s="662"/>
      <c r="T127" s="662"/>
      <c r="U127" s="662"/>
      <c r="V127" s="662"/>
      <c r="W127" s="662"/>
      <c r="X127" s="662"/>
      <c r="Y127" s="662"/>
      <c r="Z127" s="662"/>
    </row>
    <row r="128" spans="1:26" s="592" customFormat="1" x14ac:dyDescent="0.25">
      <c r="A128" s="662"/>
      <c r="B128" s="662"/>
      <c r="C128" s="786"/>
      <c r="D128" s="662"/>
      <c r="E128" s="656"/>
      <c r="F128" s="656"/>
      <c r="G128" s="699"/>
      <c r="H128" s="662"/>
      <c r="I128" s="662"/>
      <c r="J128" s="662"/>
      <c r="K128" s="662"/>
      <c r="L128" s="662"/>
      <c r="M128" s="662"/>
      <c r="N128" s="662"/>
      <c r="O128" s="662"/>
      <c r="P128" s="662"/>
      <c r="Q128" s="662"/>
      <c r="R128" s="662"/>
      <c r="S128" s="662"/>
      <c r="T128" s="662"/>
      <c r="U128" s="662"/>
      <c r="V128" s="662"/>
      <c r="W128" s="662"/>
      <c r="X128" s="662"/>
      <c r="Y128" s="662"/>
      <c r="Z128" s="662"/>
    </row>
    <row r="129" spans="1:26" s="592" customFormat="1" x14ac:dyDescent="0.25">
      <c r="A129" s="662"/>
      <c r="B129" s="662"/>
      <c r="C129" s="786"/>
      <c r="D129" s="662"/>
      <c r="E129" s="656"/>
      <c r="F129" s="656"/>
      <c r="G129" s="699"/>
      <c r="H129" s="662"/>
      <c r="I129" s="662"/>
      <c r="J129" s="662"/>
      <c r="K129" s="662"/>
      <c r="L129" s="662"/>
      <c r="M129" s="662"/>
      <c r="N129" s="662"/>
      <c r="O129" s="662"/>
      <c r="P129" s="662"/>
      <c r="Q129" s="662"/>
      <c r="R129" s="662"/>
      <c r="S129" s="662"/>
      <c r="T129" s="662"/>
      <c r="U129" s="662"/>
      <c r="V129" s="662"/>
      <c r="W129" s="662"/>
      <c r="X129" s="662"/>
      <c r="Y129" s="662"/>
      <c r="Z129" s="662"/>
    </row>
    <row r="130" spans="1:26" s="592" customFormat="1" x14ac:dyDescent="0.25">
      <c r="A130" s="662"/>
      <c r="B130" s="662"/>
      <c r="C130" s="786"/>
      <c r="D130" s="662"/>
      <c r="E130" s="656"/>
      <c r="F130" s="656"/>
      <c r="G130" s="699"/>
      <c r="H130" s="662"/>
      <c r="I130" s="662"/>
      <c r="J130" s="662"/>
      <c r="K130" s="662"/>
      <c r="L130" s="662"/>
      <c r="M130" s="662"/>
      <c r="N130" s="662"/>
      <c r="O130" s="662"/>
      <c r="P130" s="662"/>
      <c r="Q130" s="662"/>
      <c r="R130" s="662"/>
      <c r="S130" s="662"/>
      <c r="T130" s="662"/>
      <c r="U130" s="662"/>
      <c r="V130" s="662"/>
      <c r="W130" s="662"/>
      <c r="X130" s="662"/>
      <c r="Y130" s="662"/>
      <c r="Z130" s="662"/>
    </row>
    <row r="131" spans="1:26" s="592" customFormat="1" x14ac:dyDescent="0.25">
      <c r="A131" s="662"/>
      <c r="B131" s="662"/>
      <c r="C131" s="786"/>
      <c r="D131" s="662"/>
      <c r="E131" s="656"/>
      <c r="F131" s="656"/>
      <c r="G131" s="699"/>
      <c r="H131" s="662"/>
      <c r="I131" s="662"/>
      <c r="J131" s="662"/>
      <c r="K131" s="662"/>
      <c r="L131" s="662"/>
      <c r="M131" s="662"/>
      <c r="N131" s="662"/>
      <c r="O131" s="662"/>
      <c r="P131" s="662"/>
      <c r="Q131" s="662"/>
      <c r="R131" s="662"/>
      <c r="S131" s="662"/>
      <c r="T131" s="662"/>
      <c r="U131" s="662"/>
      <c r="V131" s="662"/>
      <c r="W131" s="662"/>
      <c r="X131" s="662"/>
      <c r="Y131" s="662"/>
      <c r="Z131" s="662"/>
    </row>
    <row r="132" spans="1:26" s="592" customFormat="1" x14ac:dyDescent="0.25">
      <c r="A132" s="662"/>
      <c r="B132" s="662"/>
      <c r="C132" s="786"/>
      <c r="D132" s="662"/>
      <c r="E132" s="656"/>
      <c r="F132" s="656"/>
      <c r="G132" s="699"/>
      <c r="H132" s="662"/>
      <c r="I132" s="662"/>
      <c r="J132" s="662"/>
      <c r="K132" s="662"/>
      <c r="L132" s="662"/>
      <c r="M132" s="662"/>
      <c r="N132" s="662"/>
      <c r="O132" s="662"/>
      <c r="P132" s="662"/>
      <c r="Q132" s="662"/>
      <c r="R132" s="662"/>
      <c r="S132" s="662"/>
      <c r="T132" s="662"/>
      <c r="U132" s="662"/>
      <c r="V132" s="662"/>
      <c r="W132" s="662"/>
      <c r="X132" s="662"/>
      <c r="Y132" s="662"/>
      <c r="Z132" s="662"/>
    </row>
    <row r="133" spans="1:26" s="592" customFormat="1" x14ac:dyDescent="0.25">
      <c r="A133" s="662"/>
      <c r="B133" s="662"/>
      <c r="C133" s="786"/>
      <c r="D133" s="662"/>
      <c r="E133" s="656"/>
      <c r="F133" s="656"/>
      <c r="G133" s="699"/>
      <c r="H133" s="662"/>
      <c r="I133" s="662"/>
      <c r="J133" s="662"/>
      <c r="K133" s="662"/>
      <c r="L133" s="662"/>
      <c r="M133" s="662"/>
      <c r="N133" s="662"/>
      <c r="O133" s="662"/>
      <c r="P133" s="662"/>
      <c r="Q133" s="662"/>
      <c r="R133" s="662"/>
      <c r="S133" s="662"/>
      <c r="T133" s="662"/>
      <c r="U133" s="662"/>
      <c r="V133" s="662"/>
      <c r="W133" s="662"/>
      <c r="X133" s="662"/>
      <c r="Y133" s="662"/>
      <c r="Z133" s="662"/>
    </row>
    <row r="134" spans="1:26" s="592" customFormat="1" x14ac:dyDescent="0.25">
      <c r="A134" s="662"/>
      <c r="B134" s="662"/>
      <c r="C134" s="786"/>
      <c r="D134" s="662"/>
      <c r="E134" s="656"/>
      <c r="F134" s="656"/>
      <c r="G134" s="699"/>
      <c r="H134" s="662"/>
      <c r="I134" s="662"/>
      <c r="J134" s="662"/>
      <c r="K134" s="662"/>
      <c r="L134" s="662"/>
      <c r="M134" s="662"/>
      <c r="N134" s="662"/>
      <c r="O134" s="662"/>
      <c r="P134" s="662"/>
      <c r="Q134" s="662"/>
      <c r="R134" s="662"/>
      <c r="S134" s="662"/>
      <c r="T134" s="662"/>
      <c r="U134" s="662"/>
      <c r="V134" s="662"/>
      <c r="W134" s="662"/>
      <c r="X134" s="662"/>
      <c r="Y134" s="662"/>
      <c r="Z134" s="662"/>
    </row>
    <row r="135" spans="1:26" s="592" customFormat="1" x14ac:dyDescent="0.25">
      <c r="A135" s="662"/>
      <c r="B135" s="662"/>
      <c r="C135" s="786"/>
      <c r="D135" s="662"/>
      <c r="E135" s="656"/>
      <c r="F135" s="656"/>
      <c r="G135" s="699"/>
      <c r="H135" s="662"/>
      <c r="I135" s="662"/>
      <c r="J135" s="662"/>
      <c r="K135" s="662"/>
      <c r="L135" s="662"/>
      <c r="M135" s="662"/>
      <c r="N135" s="662"/>
      <c r="O135" s="662"/>
      <c r="P135" s="662"/>
      <c r="Q135" s="662"/>
      <c r="R135" s="662"/>
      <c r="S135" s="662"/>
      <c r="T135" s="662"/>
      <c r="U135" s="662"/>
      <c r="V135" s="662"/>
      <c r="W135" s="662"/>
      <c r="X135" s="662"/>
      <c r="Y135" s="662"/>
      <c r="Z135" s="662"/>
    </row>
    <row r="136" spans="1:26" s="592" customFormat="1" x14ac:dyDescent="0.25">
      <c r="A136" s="662"/>
      <c r="B136" s="662"/>
      <c r="C136" s="786"/>
      <c r="D136" s="662"/>
      <c r="E136" s="656"/>
      <c r="F136" s="656"/>
      <c r="G136" s="699"/>
      <c r="H136" s="662"/>
      <c r="I136" s="662"/>
      <c r="J136" s="662"/>
      <c r="K136" s="662"/>
      <c r="L136" s="662"/>
      <c r="M136" s="662"/>
      <c r="N136" s="662"/>
      <c r="O136" s="662"/>
      <c r="P136" s="662"/>
      <c r="Q136" s="662"/>
      <c r="R136" s="662"/>
      <c r="S136" s="662"/>
      <c r="T136" s="662"/>
      <c r="U136" s="662"/>
      <c r="V136" s="662"/>
      <c r="W136" s="662"/>
      <c r="X136" s="662"/>
      <c r="Y136" s="662"/>
      <c r="Z136" s="662"/>
    </row>
    <row r="137" spans="1:26" s="592" customFormat="1" x14ac:dyDescent="0.25">
      <c r="A137" s="662"/>
      <c r="B137" s="662"/>
      <c r="C137" s="786"/>
      <c r="D137" s="662"/>
      <c r="E137" s="656"/>
      <c r="F137" s="656"/>
      <c r="G137" s="699"/>
      <c r="H137" s="662"/>
      <c r="I137" s="662"/>
      <c r="J137" s="662"/>
      <c r="K137" s="662"/>
      <c r="L137" s="662"/>
      <c r="M137" s="662"/>
      <c r="N137" s="662"/>
      <c r="O137" s="662"/>
      <c r="P137" s="662"/>
      <c r="Q137" s="662"/>
      <c r="R137" s="662"/>
      <c r="S137" s="662"/>
      <c r="T137" s="662"/>
      <c r="U137" s="662"/>
      <c r="V137" s="662"/>
      <c r="W137" s="662"/>
      <c r="X137" s="662"/>
      <c r="Y137" s="662"/>
      <c r="Z137" s="662"/>
    </row>
    <row r="138" spans="1:26" s="592" customFormat="1" x14ac:dyDescent="0.25">
      <c r="A138" s="662"/>
      <c r="B138" s="662"/>
      <c r="C138" s="786"/>
      <c r="D138" s="662"/>
      <c r="E138" s="656"/>
      <c r="F138" s="656"/>
      <c r="G138" s="699"/>
      <c r="H138" s="662"/>
      <c r="I138" s="662"/>
      <c r="J138" s="662"/>
      <c r="K138" s="662"/>
      <c r="L138" s="662"/>
      <c r="M138" s="662"/>
      <c r="N138" s="662"/>
      <c r="O138" s="662"/>
      <c r="P138" s="662"/>
      <c r="Q138" s="662"/>
      <c r="R138" s="662"/>
      <c r="S138" s="662"/>
      <c r="T138" s="662"/>
      <c r="U138" s="662"/>
      <c r="V138" s="662"/>
      <c r="W138" s="662"/>
      <c r="X138" s="662"/>
      <c r="Y138" s="662"/>
      <c r="Z138" s="662"/>
    </row>
    <row r="139" spans="1:26" s="592" customFormat="1" x14ac:dyDescent="0.25">
      <c r="A139" s="662"/>
      <c r="B139" s="662"/>
      <c r="C139" s="786"/>
      <c r="D139" s="662"/>
      <c r="E139" s="656"/>
      <c r="F139" s="656"/>
      <c r="G139" s="699"/>
      <c r="H139" s="662"/>
      <c r="I139" s="662"/>
      <c r="J139" s="662"/>
      <c r="K139" s="662"/>
      <c r="L139" s="662"/>
      <c r="M139" s="662"/>
      <c r="N139" s="662"/>
      <c r="O139" s="662"/>
      <c r="P139" s="662"/>
      <c r="Q139" s="662"/>
      <c r="R139" s="662"/>
      <c r="S139" s="662"/>
      <c r="T139" s="662"/>
      <c r="U139" s="662"/>
      <c r="V139" s="662"/>
      <c r="W139" s="662"/>
      <c r="X139" s="662"/>
      <c r="Y139" s="662"/>
      <c r="Z139" s="662"/>
    </row>
    <row r="140" spans="1:26" s="592" customFormat="1" x14ac:dyDescent="0.25">
      <c r="A140" s="662"/>
      <c r="B140" s="662"/>
      <c r="C140" s="786"/>
      <c r="D140" s="662"/>
      <c r="E140" s="656"/>
      <c r="F140" s="656"/>
      <c r="G140" s="699"/>
      <c r="H140" s="662"/>
      <c r="I140" s="662"/>
      <c r="J140" s="662"/>
      <c r="K140" s="662"/>
      <c r="L140" s="662"/>
      <c r="M140" s="662"/>
      <c r="N140" s="662"/>
      <c r="O140" s="662"/>
      <c r="P140" s="662"/>
      <c r="Q140" s="662"/>
      <c r="R140" s="662"/>
      <c r="S140" s="662"/>
      <c r="T140" s="662"/>
      <c r="U140" s="662"/>
      <c r="V140" s="662"/>
      <c r="W140" s="662"/>
      <c r="X140" s="662"/>
      <c r="Y140" s="662"/>
      <c r="Z140" s="662"/>
    </row>
    <row r="141" spans="1:26" s="592" customFormat="1" x14ac:dyDescent="0.25">
      <c r="A141" s="662"/>
      <c r="B141" s="662"/>
      <c r="C141" s="786"/>
      <c r="D141" s="662"/>
      <c r="E141" s="656"/>
      <c r="F141" s="656"/>
      <c r="G141" s="699"/>
      <c r="H141" s="662"/>
      <c r="I141" s="662"/>
      <c r="J141" s="662"/>
      <c r="K141" s="662"/>
      <c r="L141" s="662"/>
      <c r="M141" s="662"/>
      <c r="N141" s="662"/>
      <c r="O141" s="662"/>
      <c r="P141" s="662"/>
      <c r="Q141" s="662"/>
      <c r="R141" s="662"/>
      <c r="S141" s="662"/>
      <c r="T141" s="662"/>
      <c r="U141" s="662"/>
      <c r="V141" s="662"/>
      <c r="W141" s="662"/>
      <c r="X141" s="662"/>
      <c r="Y141" s="662"/>
      <c r="Z141" s="662"/>
    </row>
    <row r="142" spans="1:26" s="592" customFormat="1" x14ac:dyDescent="0.25">
      <c r="A142" s="662"/>
      <c r="B142" s="662"/>
      <c r="C142" s="786"/>
      <c r="D142" s="662"/>
      <c r="E142" s="656"/>
      <c r="F142" s="656"/>
      <c r="G142" s="699"/>
      <c r="H142" s="662"/>
      <c r="I142" s="662"/>
      <c r="J142" s="662"/>
      <c r="K142" s="662"/>
      <c r="L142" s="662"/>
      <c r="M142" s="662"/>
      <c r="N142" s="662"/>
      <c r="O142" s="662"/>
      <c r="P142" s="662"/>
      <c r="Q142" s="662"/>
      <c r="R142" s="662"/>
      <c r="S142" s="662"/>
      <c r="T142" s="662"/>
      <c r="U142" s="662"/>
      <c r="V142" s="662"/>
      <c r="W142" s="662"/>
      <c r="X142" s="662"/>
      <c r="Y142" s="662"/>
      <c r="Z142" s="662"/>
    </row>
    <row r="143" spans="1:26" s="592" customFormat="1" x14ac:dyDescent="0.25">
      <c r="A143" s="662"/>
      <c r="B143" s="662"/>
      <c r="C143" s="786"/>
      <c r="D143" s="662"/>
      <c r="E143" s="656"/>
      <c r="F143" s="656"/>
      <c r="G143" s="699"/>
      <c r="H143" s="662"/>
      <c r="I143" s="662"/>
      <c r="J143" s="662"/>
      <c r="K143" s="662"/>
      <c r="L143" s="662"/>
      <c r="M143" s="662"/>
      <c r="N143" s="662"/>
      <c r="O143" s="662"/>
      <c r="P143" s="662"/>
      <c r="Q143" s="662"/>
      <c r="R143" s="662"/>
      <c r="S143" s="662"/>
      <c r="T143" s="662"/>
      <c r="U143" s="662"/>
      <c r="V143" s="662"/>
      <c r="W143" s="662"/>
      <c r="X143" s="662"/>
      <c r="Y143" s="662"/>
      <c r="Z143" s="662"/>
    </row>
    <row r="144" spans="1:26" s="592" customFormat="1" x14ac:dyDescent="0.25">
      <c r="A144" s="662"/>
      <c r="B144" s="662"/>
      <c r="C144" s="786"/>
      <c r="D144" s="662"/>
      <c r="E144" s="656"/>
      <c r="F144" s="656"/>
      <c r="G144" s="699"/>
      <c r="H144" s="662"/>
      <c r="I144" s="662"/>
      <c r="J144" s="662"/>
      <c r="K144" s="662"/>
      <c r="L144" s="662"/>
      <c r="M144" s="662"/>
      <c r="N144" s="662"/>
      <c r="O144" s="662"/>
      <c r="P144" s="662"/>
      <c r="Q144" s="662"/>
      <c r="R144" s="662"/>
      <c r="S144" s="662"/>
      <c r="T144" s="662"/>
      <c r="U144" s="662"/>
      <c r="V144" s="662"/>
      <c r="W144" s="662"/>
      <c r="X144" s="662"/>
      <c r="Y144" s="662"/>
      <c r="Z144" s="662"/>
    </row>
    <row r="145" spans="1:26" s="592" customFormat="1" x14ac:dyDescent="0.25">
      <c r="A145" s="662"/>
      <c r="B145" s="662"/>
      <c r="C145" s="786"/>
      <c r="D145" s="662"/>
      <c r="E145" s="656"/>
      <c r="F145" s="656"/>
      <c r="G145" s="699"/>
      <c r="H145" s="662"/>
      <c r="I145" s="662"/>
      <c r="J145" s="662"/>
      <c r="K145" s="662"/>
      <c r="L145" s="662"/>
      <c r="M145" s="662"/>
      <c r="N145" s="662"/>
      <c r="O145" s="662"/>
      <c r="P145" s="662"/>
      <c r="Q145" s="662"/>
      <c r="R145" s="662"/>
      <c r="S145" s="662"/>
      <c r="T145" s="662"/>
      <c r="U145" s="662"/>
      <c r="V145" s="662"/>
      <c r="W145" s="662"/>
      <c r="X145" s="662"/>
      <c r="Y145" s="662"/>
      <c r="Z145" s="662"/>
    </row>
    <row r="146" spans="1:26" s="592" customFormat="1" x14ac:dyDescent="0.25">
      <c r="A146" s="662"/>
      <c r="B146" s="662"/>
      <c r="C146" s="786"/>
      <c r="D146" s="662"/>
      <c r="E146" s="656"/>
      <c r="F146" s="656"/>
      <c r="G146" s="699"/>
      <c r="H146" s="662"/>
      <c r="I146" s="662"/>
      <c r="J146" s="662"/>
      <c r="K146" s="662"/>
      <c r="L146" s="662"/>
      <c r="M146" s="662"/>
      <c r="N146" s="662"/>
      <c r="O146" s="662"/>
      <c r="P146" s="662"/>
      <c r="Q146" s="662"/>
      <c r="R146" s="662"/>
      <c r="S146" s="662"/>
      <c r="T146" s="662"/>
      <c r="U146" s="662"/>
      <c r="V146" s="662"/>
      <c r="W146" s="662"/>
      <c r="X146" s="662"/>
      <c r="Y146" s="662"/>
      <c r="Z146" s="662"/>
    </row>
    <row r="147" spans="1:26" s="592" customFormat="1" x14ac:dyDescent="0.25">
      <c r="A147" s="662"/>
      <c r="B147" s="662"/>
      <c r="C147" s="786"/>
      <c r="D147" s="662"/>
      <c r="E147" s="656"/>
      <c r="F147" s="656"/>
      <c r="G147" s="699"/>
      <c r="H147" s="662"/>
      <c r="I147" s="662"/>
      <c r="J147" s="662"/>
      <c r="K147" s="662"/>
      <c r="L147" s="662"/>
      <c r="M147" s="662"/>
      <c r="N147" s="662"/>
      <c r="O147" s="662"/>
      <c r="P147" s="662"/>
      <c r="Q147" s="662"/>
      <c r="R147" s="662"/>
      <c r="S147" s="662"/>
      <c r="T147" s="662"/>
      <c r="U147" s="662"/>
      <c r="V147" s="662"/>
      <c r="W147" s="662"/>
      <c r="X147" s="662"/>
      <c r="Y147" s="662"/>
      <c r="Z147" s="662"/>
    </row>
    <row r="148" spans="1:26" s="592" customFormat="1" x14ac:dyDescent="0.25">
      <c r="A148" s="662"/>
      <c r="B148" s="662"/>
      <c r="C148" s="786"/>
      <c r="D148" s="662"/>
      <c r="E148" s="656"/>
      <c r="F148" s="656"/>
      <c r="G148" s="699"/>
      <c r="H148" s="662"/>
      <c r="I148" s="662"/>
      <c r="J148" s="662"/>
      <c r="K148" s="662"/>
      <c r="L148" s="662"/>
      <c r="M148" s="662"/>
      <c r="N148" s="662"/>
      <c r="O148" s="662"/>
      <c r="P148" s="662"/>
      <c r="Q148" s="662"/>
      <c r="R148" s="662"/>
      <c r="S148" s="662"/>
      <c r="T148" s="662"/>
      <c r="U148" s="662"/>
      <c r="V148" s="662"/>
      <c r="W148" s="662"/>
      <c r="X148" s="662"/>
      <c r="Y148" s="662"/>
      <c r="Z148" s="662"/>
    </row>
    <row r="149" spans="1:26" s="592" customFormat="1" x14ac:dyDescent="0.25">
      <c r="A149" s="662"/>
      <c r="B149" s="662"/>
      <c r="C149" s="786"/>
      <c r="D149" s="662"/>
      <c r="E149" s="656"/>
      <c r="F149" s="656"/>
      <c r="G149" s="699"/>
      <c r="H149" s="662"/>
      <c r="I149" s="662"/>
      <c r="J149" s="662"/>
      <c r="K149" s="662"/>
      <c r="L149" s="662"/>
      <c r="M149" s="662"/>
      <c r="N149" s="662"/>
      <c r="O149" s="662"/>
      <c r="P149" s="662"/>
      <c r="Q149" s="662"/>
      <c r="R149" s="662"/>
      <c r="S149" s="662"/>
      <c r="T149" s="662"/>
      <c r="U149" s="662"/>
      <c r="V149" s="662"/>
      <c r="W149" s="662"/>
      <c r="X149" s="662"/>
      <c r="Y149" s="662"/>
      <c r="Z149" s="662"/>
    </row>
    <row r="150" spans="1:26" s="592" customFormat="1" x14ac:dyDescent="0.25">
      <c r="A150" s="662"/>
      <c r="B150" s="662"/>
      <c r="C150" s="786"/>
      <c r="D150" s="662"/>
      <c r="E150" s="656"/>
      <c r="F150" s="656"/>
      <c r="G150" s="699"/>
      <c r="H150" s="662"/>
      <c r="I150" s="662"/>
      <c r="J150" s="662"/>
      <c r="K150" s="662"/>
      <c r="L150" s="662"/>
      <c r="M150" s="662"/>
      <c r="N150" s="662"/>
      <c r="O150" s="662"/>
      <c r="P150" s="662"/>
      <c r="Q150" s="662"/>
      <c r="R150" s="662"/>
      <c r="S150" s="662"/>
      <c r="T150" s="662"/>
      <c r="U150" s="662"/>
      <c r="V150" s="662"/>
      <c r="W150" s="662"/>
      <c r="X150" s="662"/>
      <c r="Y150" s="662"/>
      <c r="Z150" s="662"/>
    </row>
    <row r="151" spans="1:26" s="592" customFormat="1" x14ac:dyDescent="0.25">
      <c r="A151" s="662"/>
      <c r="B151" s="662"/>
      <c r="C151" s="786"/>
      <c r="D151" s="662"/>
      <c r="E151" s="656"/>
      <c r="F151" s="656"/>
      <c r="G151" s="699"/>
      <c r="H151" s="662"/>
      <c r="I151" s="662"/>
      <c r="J151" s="662"/>
      <c r="K151" s="662"/>
      <c r="L151" s="662"/>
      <c r="M151" s="662"/>
      <c r="N151" s="662"/>
      <c r="O151" s="662"/>
      <c r="P151" s="662"/>
      <c r="Q151" s="662"/>
      <c r="R151" s="662"/>
      <c r="S151" s="662"/>
      <c r="T151" s="662"/>
      <c r="U151" s="662"/>
      <c r="V151" s="662"/>
      <c r="W151" s="662"/>
      <c r="X151" s="662"/>
      <c r="Y151" s="662"/>
      <c r="Z151" s="662"/>
    </row>
    <row r="152" spans="1:26" s="592" customFormat="1" x14ac:dyDescent="0.25">
      <c r="A152" s="662"/>
      <c r="B152" s="662"/>
      <c r="C152" s="786"/>
      <c r="D152" s="662"/>
      <c r="E152" s="656"/>
      <c r="F152" s="656"/>
      <c r="G152" s="699"/>
      <c r="H152" s="662"/>
      <c r="I152" s="662"/>
      <c r="J152" s="662"/>
      <c r="K152" s="662"/>
      <c r="L152" s="662"/>
      <c r="M152" s="662"/>
      <c r="N152" s="662"/>
      <c r="O152" s="662"/>
      <c r="P152" s="662"/>
      <c r="Q152" s="662"/>
      <c r="R152" s="662"/>
      <c r="S152" s="662"/>
      <c r="T152" s="662"/>
      <c r="U152" s="662"/>
      <c r="V152" s="662"/>
      <c r="W152" s="662"/>
      <c r="X152" s="662"/>
      <c r="Y152" s="662"/>
      <c r="Z152" s="662"/>
    </row>
    <row r="153" spans="1:26" s="592" customFormat="1" x14ac:dyDescent="0.25">
      <c r="A153" s="662"/>
      <c r="B153" s="662"/>
      <c r="C153" s="786"/>
      <c r="D153" s="662"/>
      <c r="E153" s="656"/>
      <c r="F153" s="656"/>
      <c r="G153" s="699"/>
      <c r="H153" s="662"/>
      <c r="I153" s="662"/>
      <c r="J153" s="662"/>
      <c r="K153" s="662"/>
      <c r="L153" s="662"/>
      <c r="M153" s="662"/>
      <c r="N153" s="662"/>
      <c r="O153" s="662"/>
      <c r="P153" s="662"/>
      <c r="Q153" s="662"/>
      <c r="R153" s="662"/>
      <c r="S153" s="662"/>
      <c r="T153" s="662"/>
      <c r="U153" s="662"/>
      <c r="V153" s="662"/>
      <c r="W153" s="662"/>
      <c r="X153" s="662"/>
      <c r="Y153" s="662"/>
      <c r="Z153" s="662"/>
    </row>
    <row r="154" spans="1:26" s="592" customFormat="1" x14ac:dyDescent="0.25">
      <c r="A154" s="662"/>
      <c r="B154" s="662"/>
      <c r="C154" s="786"/>
      <c r="D154" s="662"/>
      <c r="E154" s="656"/>
      <c r="F154" s="656"/>
      <c r="G154" s="699"/>
      <c r="H154" s="662"/>
      <c r="I154" s="662"/>
      <c r="J154" s="662"/>
      <c r="K154" s="662"/>
      <c r="L154" s="662"/>
      <c r="M154" s="662"/>
      <c r="N154" s="662"/>
      <c r="O154" s="662"/>
      <c r="P154" s="662"/>
      <c r="Q154" s="662"/>
      <c r="R154" s="662"/>
      <c r="S154" s="662"/>
      <c r="T154" s="662"/>
      <c r="U154" s="662"/>
      <c r="V154" s="662"/>
      <c r="W154" s="662"/>
      <c r="X154" s="662"/>
      <c r="Y154" s="662"/>
      <c r="Z154" s="662"/>
    </row>
    <row r="155" spans="1:26" s="592" customFormat="1" x14ac:dyDescent="0.25">
      <c r="A155" s="662"/>
      <c r="B155" s="662"/>
      <c r="C155" s="786"/>
      <c r="D155" s="662"/>
      <c r="E155" s="656"/>
      <c r="F155" s="656"/>
      <c r="G155" s="699"/>
      <c r="H155" s="662"/>
      <c r="I155" s="662"/>
      <c r="J155" s="662"/>
      <c r="K155" s="662"/>
      <c r="L155" s="662"/>
      <c r="M155" s="662"/>
      <c r="N155" s="662"/>
      <c r="O155" s="662"/>
      <c r="P155" s="662"/>
      <c r="Q155" s="662"/>
      <c r="R155" s="662"/>
      <c r="S155" s="662"/>
      <c r="T155" s="662"/>
      <c r="U155" s="662"/>
      <c r="V155" s="662"/>
      <c r="W155" s="662"/>
      <c r="X155" s="662"/>
      <c r="Y155" s="662"/>
      <c r="Z155" s="662"/>
    </row>
    <row r="156" spans="1:26" s="592" customFormat="1" x14ac:dyDescent="0.25">
      <c r="A156" s="662"/>
      <c r="B156" s="662"/>
      <c r="C156" s="786"/>
      <c r="D156" s="662"/>
      <c r="E156" s="656"/>
      <c r="F156" s="656"/>
      <c r="G156" s="699"/>
      <c r="H156" s="662"/>
      <c r="I156" s="662"/>
      <c r="J156" s="662"/>
      <c r="K156" s="662"/>
      <c r="L156" s="662"/>
      <c r="M156" s="662"/>
      <c r="N156" s="662"/>
      <c r="O156" s="662"/>
      <c r="P156" s="662"/>
      <c r="Q156" s="662"/>
      <c r="R156" s="662"/>
      <c r="S156" s="662"/>
      <c r="T156" s="662"/>
      <c r="U156" s="662"/>
      <c r="V156" s="662"/>
      <c r="W156" s="662"/>
      <c r="X156" s="662"/>
      <c r="Y156" s="662"/>
      <c r="Z156" s="662"/>
    </row>
    <row r="157" spans="1:26" s="592" customFormat="1" x14ac:dyDescent="0.25">
      <c r="A157" s="662"/>
      <c r="B157" s="662"/>
      <c r="C157" s="786"/>
      <c r="D157" s="662"/>
      <c r="E157" s="656"/>
      <c r="F157" s="656"/>
      <c r="G157" s="699"/>
      <c r="H157" s="662"/>
      <c r="I157" s="662"/>
      <c r="J157" s="662"/>
      <c r="K157" s="662"/>
      <c r="L157" s="662"/>
      <c r="M157" s="662"/>
      <c r="N157" s="662"/>
      <c r="O157" s="662"/>
      <c r="P157" s="662"/>
      <c r="Q157" s="662"/>
      <c r="R157" s="662"/>
      <c r="S157" s="662"/>
      <c r="T157" s="662"/>
      <c r="U157" s="662"/>
      <c r="V157" s="662"/>
      <c r="W157" s="662"/>
      <c r="X157" s="662"/>
      <c r="Y157" s="662"/>
      <c r="Z157" s="662"/>
    </row>
    <row r="158" spans="1:26" s="592" customFormat="1" x14ac:dyDescent="0.25">
      <c r="A158" s="662"/>
      <c r="B158" s="662"/>
      <c r="C158" s="786"/>
      <c r="D158" s="662"/>
      <c r="E158" s="656"/>
      <c r="F158" s="656"/>
      <c r="G158" s="699"/>
      <c r="H158" s="662"/>
      <c r="I158" s="662"/>
      <c r="J158" s="662"/>
      <c r="K158" s="662"/>
      <c r="L158" s="662"/>
      <c r="M158" s="662"/>
      <c r="N158" s="662"/>
      <c r="O158" s="662"/>
      <c r="P158" s="662"/>
      <c r="Q158" s="662"/>
      <c r="R158" s="662"/>
      <c r="S158" s="662"/>
      <c r="T158" s="662"/>
      <c r="U158" s="662"/>
      <c r="V158" s="662"/>
      <c r="W158" s="662"/>
      <c r="X158" s="662"/>
      <c r="Y158" s="662"/>
      <c r="Z158" s="662"/>
    </row>
    <row r="159" spans="1:26" s="592" customFormat="1" x14ac:dyDescent="0.25">
      <c r="A159" s="662"/>
      <c r="B159" s="662"/>
      <c r="C159" s="786"/>
      <c r="D159" s="662"/>
      <c r="E159" s="656"/>
      <c r="F159" s="656"/>
      <c r="G159" s="699"/>
      <c r="H159" s="662"/>
      <c r="I159" s="662"/>
      <c r="J159" s="662"/>
      <c r="K159" s="662"/>
      <c r="L159" s="662"/>
      <c r="M159" s="662"/>
      <c r="N159" s="662"/>
      <c r="O159" s="662"/>
      <c r="P159" s="662"/>
      <c r="Q159" s="662"/>
      <c r="R159" s="662"/>
      <c r="S159" s="662"/>
      <c r="T159" s="662"/>
      <c r="U159" s="662"/>
      <c r="V159" s="662"/>
      <c r="W159" s="662"/>
      <c r="X159" s="662"/>
      <c r="Y159" s="662"/>
      <c r="Z159" s="662"/>
    </row>
    <row r="160" spans="1:26" s="592" customFormat="1" x14ac:dyDescent="0.25">
      <c r="A160" s="662"/>
      <c r="B160" s="662"/>
      <c r="C160" s="786"/>
      <c r="D160" s="662"/>
      <c r="E160" s="656"/>
      <c r="F160" s="656"/>
      <c r="G160" s="699"/>
      <c r="H160" s="662"/>
      <c r="I160" s="662"/>
      <c r="J160" s="662"/>
      <c r="K160" s="662"/>
      <c r="L160" s="662"/>
      <c r="M160" s="662"/>
      <c r="N160" s="662"/>
      <c r="O160" s="662"/>
      <c r="P160" s="662"/>
      <c r="Q160" s="662"/>
      <c r="R160" s="662"/>
      <c r="S160" s="662"/>
      <c r="T160" s="662"/>
      <c r="U160" s="662"/>
      <c r="V160" s="662"/>
      <c r="W160" s="662"/>
      <c r="X160" s="662"/>
      <c r="Y160" s="662"/>
      <c r="Z160" s="662"/>
    </row>
    <row r="161" spans="1:26" s="592" customFormat="1" x14ac:dyDescent="0.25">
      <c r="A161" s="662"/>
      <c r="B161" s="662"/>
      <c r="C161" s="786"/>
      <c r="D161" s="662"/>
      <c r="E161" s="656"/>
      <c r="F161" s="656"/>
      <c r="G161" s="699"/>
      <c r="H161" s="662"/>
      <c r="I161" s="662"/>
      <c r="J161" s="662"/>
      <c r="K161" s="662"/>
      <c r="L161" s="662"/>
      <c r="M161" s="662"/>
      <c r="N161" s="662"/>
      <c r="O161" s="662"/>
      <c r="P161" s="662"/>
      <c r="Q161" s="662"/>
      <c r="R161" s="662"/>
      <c r="S161" s="662"/>
      <c r="T161" s="662"/>
      <c r="U161" s="662"/>
      <c r="V161" s="662"/>
      <c r="W161" s="662"/>
      <c r="X161" s="662"/>
      <c r="Y161" s="662"/>
      <c r="Z161" s="662"/>
    </row>
    <row r="162" spans="1:26" s="592" customFormat="1" x14ac:dyDescent="0.25">
      <c r="A162" s="662"/>
      <c r="B162" s="662"/>
      <c r="C162" s="786"/>
      <c r="D162" s="662"/>
      <c r="E162" s="656"/>
      <c r="F162" s="656"/>
      <c r="G162" s="699"/>
      <c r="H162" s="662"/>
      <c r="I162" s="662"/>
      <c r="J162" s="662"/>
      <c r="K162" s="662"/>
      <c r="L162" s="662"/>
      <c r="M162" s="662"/>
      <c r="N162" s="662"/>
      <c r="O162" s="662"/>
      <c r="P162" s="662"/>
      <c r="Q162" s="662"/>
      <c r="R162" s="662"/>
      <c r="S162" s="662"/>
      <c r="T162" s="662"/>
      <c r="U162" s="662"/>
      <c r="V162" s="662"/>
      <c r="W162" s="662"/>
      <c r="X162" s="662"/>
      <c r="Y162" s="662"/>
      <c r="Z162" s="662"/>
    </row>
    <row r="163" spans="1:26" s="592" customFormat="1" x14ac:dyDescent="0.25">
      <c r="A163" s="662"/>
      <c r="B163" s="662"/>
      <c r="C163" s="786"/>
      <c r="D163" s="662"/>
      <c r="E163" s="656"/>
      <c r="F163" s="656"/>
      <c r="G163" s="699"/>
      <c r="H163" s="662"/>
      <c r="I163" s="662"/>
      <c r="J163" s="662"/>
      <c r="K163" s="662"/>
      <c r="L163" s="662"/>
      <c r="M163" s="662"/>
      <c r="N163" s="662"/>
      <c r="O163" s="662"/>
      <c r="P163" s="662"/>
      <c r="Q163" s="662"/>
      <c r="R163" s="662"/>
      <c r="S163" s="662"/>
      <c r="T163" s="662"/>
      <c r="U163" s="662"/>
      <c r="V163" s="662"/>
      <c r="W163" s="662"/>
      <c r="X163" s="662"/>
      <c r="Y163" s="662"/>
      <c r="Z163" s="662"/>
    </row>
    <row r="164" spans="1:26" s="592" customFormat="1" x14ac:dyDescent="0.25">
      <c r="A164" s="662"/>
      <c r="B164" s="662"/>
      <c r="C164" s="786"/>
      <c r="D164" s="662"/>
      <c r="E164" s="656"/>
      <c r="F164" s="656"/>
      <c r="G164" s="699"/>
      <c r="H164" s="662"/>
      <c r="I164" s="662"/>
      <c r="J164" s="662"/>
      <c r="K164" s="662"/>
      <c r="L164" s="662"/>
      <c r="M164" s="662"/>
      <c r="N164" s="662"/>
      <c r="O164" s="662"/>
      <c r="P164" s="662"/>
      <c r="Q164" s="662"/>
      <c r="R164" s="662"/>
      <c r="S164" s="662"/>
      <c r="T164" s="662"/>
      <c r="U164" s="662"/>
      <c r="V164" s="662"/>
      <c r="W164" s="662"/>
      <c r="X164" s="662"/>
      <c r="Y164" s="662"/>
      <c r="Z164" s="662"/>
    </row>
    <row r="165" spans="1:26" s="592" customFormat="1" x14ac:dyDescent="0.25">
      <c r="A165" s="662"/>
      <c r="B165" s="662"/>
      <c r="C165" s="786"/>
      <c r="D165" s="662"/>
      <c r="E165" s="656"/>
      <c r="F165" s="656"/>
      <c r="G165" s="699"/>
      <c r="H165" s="662"/>
      <c r="I165" s="662"/>
      <c r="J165" s="662"/>
      <c r="K165" s="662"/>
      <c r="L165" s="662"/>
      <c r="M165" s="662"/>
      <c r="N165" s="662"/>
      <c r="O165" s="662"/>
      <c r="P165" s="662"/>
      <c r="Q165" s="662"/>
      <c r="R165" s="662"/>
      <c r="S165" s="662"/>
      <c r="T165" s="662"/>
      <c r="U165" s="662"/>
      <c r="V165" s="662"/>
      <c r="W165" s="662"/>
      <c r="X165" s="662"/>
      <c r="Y165" s="662"/>
      <c r="Z165" s="662"/>
    </row>
    <row r="166" spans="1:26" s="592" customFormat="1" x14ac:dyDescent="0.25">
      <c r="A166" s="662"/>
      <c r="B166" s="662"/>
      <c r="C166" s="786"/>
      <c r="D166" s="662"/>
      <c r="E166" s="656"/>
      <c r="F166" s="656"/>
      <c r="G166" s="699"/>
      <c r="H166" s="662"/>
      <c r="I166" s="662"/>
      <c r="J166" s="662"/>
      <c r="K166" s="662"/>
      <c r="L166" s="662"/>
      <c r="M166" s="662"/>
      <c r="N166" s="662"/>
      <c r="O166" s="662"/>
      <c r="P166" s="662"/>
      <c r="Q166" s="662"/>
      <c r="R166" s="662"/>
      <c r="S166" s="662"/>
      <c r="T166" s="662"/>
      <c r="U166" s="662"/>
      <c r="V166" s="662"/>
      <c r="W166" s="662"/>
      <c r="X166" s="662"/>
      <c r="Y166" s="662"/>
      <c r="Z166" s="662"/>
    </row>
    <row r="167" spans="1:26" s="592" customFormat="1" x14ac:dyDescent="0.25">
      <c r="A167" s="662"/>
      <c r="B167" s="662"/>
      <c r="C167" s="786"/>
      <c r="D167" s="662"/>
      <c r="E167" s="656"/>
      <c r="F167" s="656"/>
      <c r="G167" s="699"/>
      <c r="H167" s="662"/>
      <c r="I167" s="662"/>
      <c r="J167" s="662"/>
      <c r="K167" s="662"/>
      <c r="L167" s="662"/>
      <c r="M167" s="662"/>
      <c r="N167" s="662"/>
      <c r="O167" s="662"/>
      <c r="P167" s="662"/>
      <c r="Q167" s="662"/>
      <c r="R167" s="662"/>
      <c r="S167" s="662"/>
      <c r="T167" s="662"/>
      <c r="U167" s="662"/>
      <c r="V167" s="662"/>
      <c r="W167" s="662"/>
      <c r="X167" s="662"/>
      <c r="Y167" s="662"/>
      <c r="Z167" s="662"/>
    </row>
    <row r="168" spans="1:26" s="592" customFormat="1" x14ac:dyDescent="0.25">
      <c r="A168" s="662"/>
      <c r="B168" s="662"/>
      <c r="C168" s="786"/>
      <c r="D168" s="662"/>
      <c r="E168" s="656"/>
      <c r="F168" s="656"/>
      <c r="G168" s="699"/>
      <c r="H168" s="662"/>
      <c r="I168" s="662"/>
      <c r="J168" s="662"/>
      <c r="K168" s="662"/>
      <c r="L168" s="662"/>
      <c r="M168" s="662"/>
      <c r="N168" s="662"/>
      <c r="O168" s="662"/>
      <c r="P168" s="662"/>
      <c r="Q168" s="662"/>
      <c r="R168" s="662"/>
      <c r="S168" s="662"/>
      <c r="T168" s="662"/>
      <c r="U168" s="662"/>
      <c r="V168" s="662"/>
      <c r="W168" s="662"/>
      <c r="X168" s="662"/>
      <c r="Y168" s="662"/>
      <c r="Z168" s="662"/>
    </row>
    <row r="169" spans="1:26" s="592" customFormat="1" x14ac:dyDescent="0.25">
      <c r="A169" s="662"/>
      <c r="B169" s="662"/>
      <c r="C169" s="786"/>
      <c r="D169" s="662"/>
      <c r="E169" s="656"/>
      <c r="F169" s="656"/>
      <c r="G169" s="699"/>
      <c r="H169" s="662"/>
      <c r="I169" s="662"/>
      <c r="J169" s="662"/>
      <c r="K169" s="662"/>
      <c r="L169" s="662"/>
      <c r="M169" s="662"/>
      <c r="N169" s="662"/>
      <c r="O169" s="662"/>
      <c r="P169" s="662"/>
      <c r="Q169" s="662"/>
      <c r="R169" s="662"/>
      <c r="S169" s="662"/>
      <c r="T169" s="662"/>
      <c r="U169" s="662"/>
      <c r="V169" s="662"/>
      <c r="W169" s="662"/>
      <c r="X169" s="662"/>
      <c r="Y169" s="662"/>
      <c r="Z169" s="662"/>
    </row>
    <row r="170" spans="1:26" s="592" customFormat="1" x14ac:dyDescent="0.25">
      <c r="A170" s="662"/>
      <c r="B170" s="662"/>
      <c r="C170" s="786"/>
      <c r="D170" s="662"/>
      <c r="E170" s="656"/>
      <c r="F170" s="656"/>
      <c r="G170" s="699"/>
      <c r="H170" s="662"/>
      <c r="I170" s="662"/>
      <c r="J170" s="662"/>
      <c r="K170" s="662"/>
      <c r="L170" s="662"/>
      <c r="M170" s="662"/>
      <c r="N170" s="662"/>
      <c r="O170" s="662"/>
      <c r="P170" s="662"/>
      <c r="Q170" s="662"/>
      <c r="R170" s="662"/>
      <c r="S170" s="662"/>
      <c r="T170" s="662"/>
      <c r="U170" s="662"/>
      <c r="V170" s="662"/>
      <c r="W170" s="662"/>
      <c r="X170" s="662"/>
      <c r="Y170" s="662"/>
      <c r="Z170" s="662"/>
    </row>
    <row r="171" spans="1:26" s="592" customFormat="1" x14ac:dyDescent="0.25">
      <c r="A171" s="662"/>
      <c r="B171" s="662"/>
      <c r="C171" s="786"/>
      <c r="D171" s="662"/>
      <c r="E171" s="656"/>
      <c r="F171" s="656"/>
      <c r="G171" s="699"/>
      <c r="H171" s="662"/>
      <c r="I171" s="662"/>
      <c r="J171" s="662"/>
      <c r="K171" s="662"/>
      <c r="L171" s="662"/>
      <c r="M171" s="662"/>
      <c r="N171" s="662"/>
      <c r="O171" s="662"/>
      <c r="P171" s="662"/>
      <c r="Q171" s="662"/>
      <c r="R171" s="662"/>
      <c r="S171" s="662"/>
      <c r="T171" s="662"/>
      <c r="U171" s="662"/>
      <c r="V171" s="662"/>
      <c r="W171" s="662"/>
      <c r="X171" s="662"/>
      <c r="Y171" s="662"/>
      <c r="Z171" s="662"/>
    </row>
    <row r="172" spans="1:26" s="592" customFormat="1" x14ac:dyDescent="0.25">
      <c r="A172" s="662"/>
      <c r="B172" s="662"/>
      <c r="C172" s="786"/>
      <c r="D172" s="662"/>
      <c r="E172" s="656"/>
      <c r="F172" s="656"/>
      <c r="G172" s="699"/>
      <c r="H172" s="662"/>
      <c r="I172" s="662"/>
      <c r="J172" s="662"/>
      <c r="K172" s="662"/>
      <c r="L172" s="662"/>
      <c r="M172" s="662"/>
      <c r="N172" s="662"/>
      <c r="O172" s="662"/>
      <c r="P172" s="662"/>
      <c r="Q172" s="662"/>
      <c r="R172" s="662"/>
      <c r="S172" s="662"/>
      <c r="T172" s="662"/>
      <c r="U172" s="662"/>
      <c r="V172" s="662"/>
      <c r="W172" s="662"/>
      <c r="X172" s="662"/>
      <c r="Y172" s="662"/>
      <c r="Z172" s="662"/>
    </row>
    <row r="173" spans="1:26" s="592" customFormat="1" x14ac:dyDescent="0.25">
      <c r="A173" s="662"/>
      <c r="B173" s="662"/>
      <c r="C173" s="786"/>
      <c r="D173" s="662"/>
      <c r="E173" s="656"/>
      <c r="F173" s="656"/>
      <c r="G173" s="699"/>
      <c r="H173" s="662"/>
      <c r="I173" s="662"/>
      <c r="J173" s="662"/>
      <c r="K173" s="662"/>
      <c r="L173" s="662"/>
      <c r="M173" s="662"/>
      <c r="N173" s="662"/>
      <c r="O173" s="662"/>
      <c r="P173" s="662"/>
      <c r="Q173" s="662"/>
      <c r="R173" s="662"/>
      <c r="S173" s="662"/>
      <c r="T173" s="662"/>
      <c r="U173" s="662"/>
      <c r="V173" s="662"/>
      <c r="W173" s="662"/>
      <c r="X173" s="662"/>
      <c r="Y173" s="662"/>
      <c r="Z173" s="662"/>
    </row>
    <row r="174" spans="1:26" s="592" customFormat="1" x14ac:dyDescent="0.25">
      <c r="A174" s="662"/>
      <c r="B174" s="662"/>
      <c r="C174" s="786"/>
      <c r="D174" s="662"/>
      <c r="E174" s="656"/>
      <c r="F174" s="656"/>
      <c r="G174" s="699"/>
      <c r="H174" s="662"/>
      <c r="I174" s="662"/>
      <c r="J174" s="662"/>
      <c r="K174" s="662"/>
      <c r="L174" s="662"/>
      <c r="M174" s="662"/>
      <c r="N174" s="662"/>
      <c r="O174" s="662"/>
      <c r="P174" s="662"/>
      <c r="Q174" s="662"/>
      <c r="R174" s="662"/>
      <c r="S174" s="662"/>
      <c r="T174" s="662"/>
      <c r="U174" s="662"/>
      <c r="V174" s="662"/>
      <c r="W174" s="662"/>
      <c r="X174" s="662"/>
      <c r="Y174" s="662"/>
      <c r="Z174" s="662"/>
    </row>
    <row r="175" spans="1:26" s="592" customFormat="1" x14ac:dyDescent="0.25">
      <c r="A175" s="662"/>
      <c r="B175" s="662"/>
      <c r="C175" s="786"/>
      <c r="D175" s="662"/>
      <c r="E175" s="656"/>
      <c r="F175" s="656"/>
      <c r="G175" s="699"/>
      <c r="H175" s="662"/>
      <c r="I175" s="662"/>
      <c r="J175" s="662"/>
      <c r="K175" s="662"/>
      <c r="L175" s="662"/>
      <c r="M175" s="662"/>
      <c r="N175" s="662"/>
      <c r="O175" s="662"/>
      <c r="P175" s="662"/>
      <c r="Q175" s="662"/>
      <c r="R175" s="662"/>
      <c r="S175" s="662"/>
      <c r="T175" s="662"/>
      <c r="U175" s="662"/>
      <c r="V175" s="662"/>
      <c r="W175" s="662"/>
      <c r="X175" s="662"/>
      <c r="Y175" s="662"/>
      <c r="Z175" s="662"/>
    </row>
    <row r="176" spans="1:26" s="592" customFormat="1" x14ac:dyDescent="0.25">
      <c r="A176" s="662"/>
      <c r="B176" s="662"/>
      <c r="C176" s="786"/>
      <c r="D176" s="662"/>
      <c r="E176" s="656"/>
      <c r="F176" s="656"/>
      <c r="G176" s="699"/>
      <c r="H176" s="662"/>
      <c r="I176" s="662"/>
      <c r="J176" s="662"/>
      <c r="K176" s="662"/>
      <c r="L176" s="662"/>
      <c r="M176" s="662"/>
      <c r="N176" s="662"/>
      <c r="O176" s="662"/>
      <c r="P176" s="662"/>
      <c r="Q176" s="662"/>
      <c r="R176" s="662"/>
      <c r="S176" s="662"/>
      <c r="T176" s="662"/>
      <c r="U176" s="662"/>
      <c r="V176" s="662"/>
      <c r="W176" s="662"/>
      <c r="X176" s="662"/>
      <c r="Y176" s="662"/>
      <c r="Z176" s="662"/>
    </row>
    <row r="177" spans="1:26" s="592" customFormat="1" x14ac:dyDescent="0.25">
      <c r="A177" s="662"/>
      <c r="B177" s="662"/>
      <c r="C177" s="786"/>
      <c r="D177" s="662"/>
      <c r="E177" s="656"/>
      <c r="F177" s="656"/>
      <c r="G177" s="699"/>
      <c r="H177" s="662"/>
      <c r="I177" s="662"/>
      <c r="J177" s="662"/>
      <c r="K177" s="662"/>
      <c r="L177" s="662"/>
      <c r="M177" s="662"/>
      <c r="N177" s="662"/>
      <c r="O177" s="662"/>
      <c r="P177" s="662"/>
      <c r="Q177" s="662"/>
      <c r="R177" s="662"/>
      <c r="S177" s="662"/>
      <c r="T177" s="662"/>
      <c r="U177" s="662"/>
      <c r="V177" s="662"/>
      <c r="W177" s="662"/>
      <c r="X177" s="662"/>
      <c r="Y177" s="662"/>
      <c r="Z177" s="662"/>
    </row>
    <row r="178" spans="1:26" s="592" customFormat="1" x14ac:dyDescent="0.25">
      <c r="A178" s="662"/>
      <c r="B178" s="662"/>
      <c r="C178" s="786"/>
      <c r="D178" s="662"/>
      <c r="E178" s="656"/>
      <c r="F178" s="656"/>
      <c r="G178" s="699"/>
      <c r="H178" s="662"/>
      <c r="I178" s="662"/>
      <c r="J178" s="662"/>
      <c r="K178" s="662"/>
      <c r="L178" s="662"/>
      <c r="M178" s="662"/>
      <c r="N178" s="662"/>
      <c r="O178" s="662"/>
      <c r="P178" s="662"/>
      <c r="Q178" s="662"/>
      <c r="R178" s="662"/>
      <c r="S178" s="662"/>
      <c r="T178" s="662"/>
      <c r="U178" s="662"/>
      <c r="V178" s="662"/>
      <c r="W178" s="662"/>
      <c r="X178" s="662"/>
      <c r="Y178" s="662"/>
      <c r="Z178" s="662"/>
    </row>
    <row r="179" spans="1:26" s="592" customFormat="1" x14ac:dyDescent="0.25">
      <c r="A179" s="662"/>
      <c r="B179" s="662"/>
      <c r="C179" s="786"/>
      <c r="D179" s="662"/>
      <c r="E179" s="656"/>
      <c r="F179" s="656"/>
      <c r="G179" s="699"/>
      <c r="H179" s="662"/>
      <c r="I179" s="662"/>
      <c r="J179" s="662"/>
      <c r="K179" s="662"/>
      <c r="L179" s="662"/>
      <c r="M179" s="662"/>
      <c r="N179" s="662"/>
      <c r="O179" s="662"/>
      <c r="P179" s="662"/>
      <c r="Q179" s="662"/>
      <c r="R179" s="662"/>
      <c r="S179" s="662"/>
      <c r="T179" s="662"/>
      <c r="U179" s="662"/>
      <c r="V179" s="662"/>
      <c r="W179" s="662"/>
      <c r="X179" s="662"/>
      <c r="Y179" s="662"/>
      <c r="Z179" s="662"/>
    </row>
    <row r="180" spans="1:26" s="592" customFormat="1" x14ac:dyDescent="0.25">
      <c r="A180" s="662"/>
      <c r="B180" s="662"/>
      <c r="C180" s="786"/>
      <c r="D180" s="662"/>
      <c r="E180" s="656"/>
      <c r="F180" s="656"/>
      <c r="G180" s="699"/>
      <c r="H180" s="662"/>
      <c r="I180" s="662"/>
      <c r="J180" s="662"/>
      <c r="K180" s="662"/>
      <c r="L180" s="662"/>
      <c r="M180" s="662"/>
      <c r="N180" s="662"/>
      <c r="O180" s="662"/>
      <c r="P180" s="662"/>
      <c r="Q180" s="662"/>
      <c r="R180" s="662"/>
      <c r="S180" s="662"/>
      <c r="T180" s="662"/>
      <c r="U180" s="662"/>
      <c r="V180" s="662"/>
      <c r="W180" s="662"/>
      <c r="X180" s="662"/>
      <c r="Y180" s="662"/>
      <c r="Z180" s="662"/>
    </row>
    <row r="181" spans="1:26" s="592" customFormat="1" x14ac:dyDescent="0.25">
      <c r="A181" s="662"/>
      <c r="B181" s="662"/>
      <c r="C181" s="786"/>
      <c r="D181" s="662"/>
      <c r="E181" s="656"/>
      <c r="F181" s="656"/>
      <c r="G181" s="699"/>
      <c r="H181" s="662"/>
      <c r="I181" s="662"/>
      <c r="J181" s="662"/>
      <c r="K181" s="662"/>
      <c r="L181" s="662"/>
      <c r="M181" s="662"/>
      <c r="N181" s="662"/>
      <c r="O181" s="662"/>
      <c r="P181" s="662"/>
      <c r="Q181" s="662"/>
      <c r="R181" s="662"/>
      <c r="S181" s="662"/>
      <c r="T181" s="662"/>
      <c r="U181" s="662"/>
      <c r="V181" s="662"/>
      <c r="W181" s="662"/>
      <c r="X181" s="662"/>
      <c r="Y181" s="662"/>
      <c r="Z181" s="662"/>
    </row>
    <row r="182" spans="1:26" s="592" customFormat="1" x14ac:dyDescent="0.25">
      <c r="A182" s="662"/>
      <c r="B182" s="662"/>
      <c r="C182" s="786"/>
      <c r="D182" s="662"/>
      <c r="E182" s="656"/>
      <c r="F182" s="656"/>
      <c r="G182" s="699"/>
      <c r="H182" s="662"/>
      <c r="I182" s="662"/>
      <c r="J182" s="662"/>
      <c r="K182" s="662"/>
      <c r="L182" s="662"/>
      <c r="M182" s="662"/>
      <c r="N182" s="662"/>
      <c r="O182" s="662"/>
      <c r="P182" s="662"/>
      <c r="Q182" s="662"/>
      <c r="R182" s="662"/>
      <c r="S182" s="662"/>
      <c r="T182" s="662"/>
      <c r="U182" s="662"/>
      <c r="V182" s="662"/>
      <c r="W182" s="662"/>
      <c r="X182" s="662"/>
      <c r="Y182" s="662"/>
      <c r="Z182" s="662"/>
    </row>
    <row r="183" spans="1:26" s="592" customFormat="1" x14ac:dyDescent="0.25">
      <c r="A183" s="662"/>
      <c r="B183" s="662"/>
      <c r="C183" s="786"/>
      <c r="D183" s="662"/>
      <c r="E183" s="656"/>
      <c r="F183" s="656"/>
      <c r="G183" s="699"/>
      <c r="H183" s="662"/>
      <c r="I183" s="662"/>
      <c r="J183" s="662"/>
      <c r="K183" s="662"/>
      <c r="L183" s="662"/>
      <c r="M183" s="662"/>
      <c r="N183" s="662"/>
      <c r="O183" s="662"/>
      <c r="P183" s="662"/>
      <c r="Q183" s="662"/>
      <c r="R183" s="662"/>
      <c r="S183" s="662"/>
      <c r="T183" s="662"/>
      <c r="U183" s="662"/>
      <c r="V183" s="662"/>
      <c r="W183" s="662"/>
      <c r="X183" s="662"/>
      <c r="Y183" s="662"/>
      <c r="Z183" s="662"/>
    </row>
    <row r="184" spans="1:26" s="592" customFormat="1" x14ac:dyDescent="0.25">
      <c r="A184" s="662"/>
      <c r="B184" s="662"/>
      <c r="C184" s="786"/>
      <c r="D184" s="662"/>
      <c r="E184" s="656"/>
      <c r="F184" s="656"/>
      <c r="G184" s="699"/>
      <c r="H184" s="662"/>
      <c r="I184" s="662"/>
      <c r="J184" s="662"/>
      <c r="K184" s="662"/>
      <c r="L184" s="662"/>
      <c r="M184" s="662"/>
      <c r="N184" s="662"/>
      <c r="O184" s="662"/>
      <c r="P184" s="662"/>
      <c r="Q184" s="662"/>
      <c r="R184" s="662"/>
      <c r="S184" s="662"/>
      <c r="T184" s="662"/>
      <c r="U184" s="662"/>
      <c r="V184" s="662"/>
      <c r="W184" s="662"/>
      <c r="X184" s="662"/>
      <c r="Y184" s="662"/>
      <c r="Z184" s="662"/>
    </row>
    <row r="185" spans="1:26" s="592" customFormat="1" x14ac:dyDescent="0.25">
      <c r="A185" s="662"/>
      <c r="B185" s="662"/>
      <c r="C185" s="786"/>
      <c r="D185" s="662"/>
      <c r="E185" s="656"/>
      <c r="F185" s="656"/>
      <c r="G185" s="699"/>
      <c r="H185" s="662"/>
      <c r="I185" s="662"/>
      <c r="J185" s="662"/>
      <c r="K185" s="662"/>
      <c r="L185" s="662"/>
      <c r="M185" s="662"/>
      <c r="N185" s="662"/>
      <c r="O185" s="662"/>
      <c r="P185" s="662"/>
      <c r="Q185" s="662"/>
      <c r="R185" s="662"/>
      <c r="S185" s="662"/>
      <c r="T185" s="662"/>
      <c r="U185" s="662"/>
      <c r="V185" s="662"/>
      <c r="W185" s="662"/>
      <c r="X185" s="662"/>
      <c r="Y185" s="662"/>
      <c r="Z185" s="662"/>
    </row>
    <row r="186" spans="1:26" s="592" customFormat="1" x14ac:dyDescent="0.25">
      <c r="A186" s="662"/>
      <c r="B186" s="662"/>
      <c r="C186" s="786"/>
      <c r="D186" s="662"/>
      <c r="E186" s="656"/>
      <c r="F186" s="656"/>
      <c r="G186" s="699"/>
      <c r="H186" s="662"/>
      <c r="I186" s="662"/>
      <c r="J186" s="662"/>
      <c r="K186" s="662"/>
      <c r="L186" s="662"/>
      <c r="M186" s="662"/>
      <c r="N186" s="662"/>
      <c r="O186" s="662"/>
      <c r="P186" s="662"/>
      <c r="Q186" s="662"/>
      <c r="R186" s="662"/>
      <c r="S186" s="662"/>
      <c r="T186" s="662"/>
      <c r="U186" s="662"/>
      <c r="V186" s="662"/>
      <c r="W186" s="662"/>
      <c r="X186" s="662"/>
      <c r="Y186" s="662"/>
      <c r="Z186" s="662"/>
    </row>
    <row r="187" spans="1:26" s="592" customFormat="1" x14ac:dyDescent="0.25">
      <c r="A187" s="662"/>
      <c r="B187" s="662"/>
      <c r="C187" s="786"/>
      <c r="D187" s="662"/>
      <c r="E187" s="656"/>
      <c r="F187" s="656"/>
      <c r="G187" s="699"/>
      <c r="H187" s="662"/>
      <c r="I187" s="662"/>
      <c r="J187" s="662"/>
      <c r="K187" s="662"/>
      <c r="L187" s="662"/>
      <c r="M187" s="662"/>
      <c r="N187" s="662"/>
      <c r="O187" s="662"/>
      <c r="P187" s="662"/>
      <c r="Q187" s="662"/>
      <c r="R187" s="662"/>
      <c r="S187" s="662"/>
      <c r="T187" s="662"/>
      <c r="U187" s="662"/>
      <c r="V187" s="662"/>
      <c r="W187" s="662"/>
      <c r="X187" s="662"/>
      <c r="Y187" s="662"/>
      <c r="Z187" s="662"/>
    </row>
    <row r="188" spans="1:26" s="592" customFormat="1" x14ac:dyDescent="0.25">
      <c r="A188" s="662"/>
      <c r="B188" s="662"/>
      <c r="C188" s="786"/>
      <c r="D188" s="662"/>
      <c r="E188" s="656"/>
      <c r="F188" s="656"/>
      <c r="G188" s="699"/>
      <c r="H188" s="662"/>
      <c r="I188" s="662"/>
      <c r="J188" s="662"/>
      <c r="K188" s="662"/>
      <c r="L188" s="662"/>
      <c r="M188" s="662"/>
      <c r="N188" s="662"/>
      <c r="O188" s="662"/>
      <c r="P188" s="662"/>
      <c r="Q188" s="662"/>
      <c r="R188" s="662"/>
      <c r="S188" s="662"/>
      <c r="T188" s="662"/>
      <c r="U188" s="662"/>
      <c r="V188" s="662"/>
      <c r="W188" s="662"/>
      <c r="X188" s="662"/>
      <c r="Y188" s="662"/>
      <c r="Z188" s="662"/>
    </row>
    <row r="189" spans="1:26" s="592" customFormat="1" x14ac:dyDescent="0.25">
      <c r="A189" s="662"/>
      <c r="B189" s="662"/>
      <c r="C189" s="786"/>
      <c r="D189" s="662"/>
      <c r="E189" s="656"/>
      <c r="F189" s="656"/>
      <c r="G189" s="699"/>
      <c r="H189" s="662"/>
      <c r="I189" s="662"/>
      <c r="J189" s="662"/>
      <c r="K189" s="662"/>
      <c r="L189" s="662"/>
      <c r="M189" s="662"/>
      <c r="N189" s="662"/>
      <c r="O189" s="662"/>
      <c r="P189" s="662"/>
      <c r="Q189" s="662"/>
      <c r="R189" s="662"/>
      <c r="S189" s="662"/>
      <c r="T189" s="662"/>
      <c r="U189" s="662"/>
      <c r="V189" s="662"/>
      <c r="W189" s="662"/>
      <c r="X189" s="662"/>
      <c r="Y189" s="662"/>
      <c r="Z189" s="662"/>
    </row>
    <row r="190" spans="1:26" s="592" customFormat="1" x14ac:dyDescent="0.25">
      <c r="A190" s="662"/>
      <c r="B190" s="662"/>
      <c r="C190" s="786"/>
      <c r="D190" s="662"/>
      <c r="E190" s="656"/>
      <c r="F190" s="656"/>
      <c r="G190" s="699"/>
      <c r="H190" s="662"/>
      <c r="I190" s="662"/>
      <c r="J190" s="662"/>
      <c r="K190" s="662"/>
      <c r="L190" s="662"/>
      <c r="M190" s="662"/>
      <c r="N190" s="662"/>
      <c r="O190" s="662"/>
      <c r="P190" s="662"/>
      <c r="Q190" s="662"/>
      <c r="R190" s="662"/>
      <c r="S190" s="662"/>
      <c r="T190" s="662"/>
      <c r="U190" s="662"/>
      <c r="V190" s="662"/>
      <c r="W190" s="662"/>
      <c r="X190" s="662"/>
      <c r="Y190" s="662"/>
      <c r="Z190" s="662"/>
    </row>
    <row r="191" spans="1:26" s="592" customFormat="1" x14ac:dyDescent="0.25">
      <c r="A191" s="662"/>
      <c r="B191" s="662"/>
      <c r="C191" s="786"/>
      <c r="D191" s="662"/>
      <c r="E191" s="656"/>
      <c r="F191" s="656"/>
      <c r="G191" s="699"/>
      <c r="H191" s="662"/>
      <c r="I191" s="662"/>
      <c r="J191" s="662"/>
      <c r="K191" s="662"/>
      <c r="L191" s="662"/>
      <c r="M191" s="662"/>
      <c r="N191" s="662"/>
      <c r="O191" s="662"/>
      <c r="P191" s="662"/>
      <c r="Q191" s="662"/>
      <c r="R191" s="662"/>
      <c r="S191" s="662"/>
      <c r="T191" s="662"/>
      <c r="U191" s="662"/>
      <c r="V191" s="662"/>
      <c r="W191" s="662"/>
      <c r="X191" s="662"/>
      <c r="Y191" s="662"/>
      <c r="Z191" s="662"/>
    </row>
    <row r="192" spans="1:26" s="592" customFormat="1" x14ac:dyDescent="0.25">
      <c r="A192" s="662"/>
      <c r="B192" s="662"/>
      <c r="C192" s="786"/>
      <c r="D192" s="662"/>
      <c r="E192" s="656"/>
      <c r="F192" s="656"/>
      <c r="G192" s="699"/>
      <c r="H192" s="662"/>
      <c r="I192" s="662"/>
      <c r="J192" s="662"/>
      <c r="K192" s="662"/>
      <c r="L192" s="662"/>
      <c r="M192" s="662"/>
      <c r="N192" s="662"/>
      <c r="O192" s="662"/>
      <c r="P192" s="662"/>
      <c r="Q192" s="662"/>
      <c r="R192" s="662"/>
      <c r="S192" s="662"/>
      <c r="T192" s="662"/>
      <c r="U192" s="662"/>
      <c r="V192" s="662"/>
      <c r="W192" s="662"/>
      <c r="X192" s="662"/>
      <c r="Y192" s="662"/>
      <c r="Z192" s="662"/>
    </row>
    <row r="193" spans="1:26" s="592" customFormat="1" x14ac:dyDescent="0.25">
      <c r="A193" s="662"/>
      <c r="B193" s="662"/>
      <c r="C193" s="786"/>
      <c r="D193" s="662"/>
      <c r="E193" s="656"/>
      <c r="F193" s="656"/>
      <c r="G193" s="699"/>
      <c r="H193" s="662"/>
      <c r="I193" s="662"/>
      <c r="J193" s="662"/>
      <c r="K193" s="662"/>
      <c r="L193" s="662"/>
      <c r="M193" s="662"/>
      <c r="N193" s="662"/>
      <c r="O193" s="662"/>
      <c r="P193" s="662"/>
      <c r="Q193" s="662"/>
      <c r="R193" s="662"/>
      <c r="S193" s="662"/>
      <c r="T193" s="662"/>
      <c r="U193" s="662"/>
      <c r="V193" s="662"/>
      <c r="W193" s="662"/>
      <c r="X193" s="662"/>
      <c r="Y193" s="662"/>
      <c r="Z193" s="662"/>
    </row>
    <row r="194" spans="1:26" s="592" customFormat="1" x14ac:dyDescent="0.25">
      <c r="A194" s="662"/>
      <c r="B194" s="662"/>
      <c r="C194" s="786"/>
      <c r="D194" s="662"/>
      <c r="E194" s="656"/>
      <c r="F194" s="656"/>
      <c r="G194" s="699"/>
      <c r="H194" s="662"/>
      <c r="I194" s="662"/>
      <c r="J194" s="662"/>
      <c r="K194" s="662"/>
      <c r="L194" s="662"/>
      <c r="M194" s="662"/>
      <c r="N194" s="662"/>
      <c r="O194" s="662"/>
      <c r="P194" s="662"/>
      <c r="Q194" s="662"/>
      <c r="R194" s="662"/>
      <c r="S194" s="662"/>
      <c r="T194" s="662"/>
      <c r="U194" s="662"/>
      <c r="V194" s="662"/>
      <c r="W194" s="662"/>
      <c r="X194" s="662"/>
      <c r="Y194" s="662"/>
      <c r="Z194" s="662"/>
    </row>
    <row r="195" spans="1:26" s="592" customFormat="1" x14ac:dyDescent="0.25">
      <c r="A195" s="662"/>
      <c r="B195" s="662"/>
      <c r="C195" s="786"/>
      <c r="D195" s="662"/>
      <c r="E195" s="656"/>
      <c r="F195" s="656"/>
      <c r="G195" s="699"/>
      <c r="H195" s="662"/>
      <c r="I195" s="662"/>
      <c r="J195" s="662"/>
      <c r="K195" s="662"/>
      <c r="L195" s="662"/>
      <c r="M195" s="662"/>
      <c r="N195" s="662"/>
      <c r="O195" s="662"/>
      <c r="P195" s="662"/>
      <c r="Q195" s="662"/>
      <c r="R195" s="662"/>
      <c r="S195" s="662"/>
      <c r="T195" s="662"/>
      <c r="U195" s="662"/>
      <c r="V195" s="662"/>
      <c r="W195" s="662"/>
      <c r="X195" s="662"/>
      <c r="Y195" s="662"/>
      <c r="Z195" s="662"/>
    </row>
    <row r="196" spans="1:26" s="592" customFormat="1" x14ac:dyDescent="0.25">
      <c r="A196" s="662"/>
      <c r="B196" s="662"/>
      <c r="C196" s="786"/>
      <c r="D196" s="662"/>
      <c r="E196" s="656"/>
      <c r="F196" s="656"/>
      <c r="G196" s="699"/>
      <c r="H196" s="662"/>
      <c r="I196" s="662"/>
      <c r="J196" s="662"/>
      <c r="K196" s="662"/>
      <c r="L196" s="662"/>
      <c r="M196" s="662"/>
      <c r="N196" s="662"/>
      <c r="O196" s="662"/>
      <c r="P196" s="662"/>
      <c r="Q196" s="662"/>
      <c r="R196" s="662"/>
      <c r="S196" s="662"/>
      <c r="T196" s="662"/>
      <c r="U196" s="662"/>
      <c r="V196" s="662"/>
      <c r="W196" s="662"/>
      <c r="X196" s="662"/>
      <c r="Y196" s="662"/>
      <c r="Z196" s="662"/>
    </row>
    <row r="197" spans="1:26" s="592" customFormat="1" x14ac:dyDescent="0.25">
      <c r="A197" s="662"/>
      <c r="B197" s="662"/>
      <c r="C197" s="786"/>
      <c r="D197" s="662"/>
      <c r="E197" s="656"/>
      <c r="F197" s="656"/>
      <c r="G197" s="699"/>
      <c r="H197" s="662"/>
      <c r="I197" s="662"/>
      <c r="J197" s="662"/>
      <c r="K197" s="662"/>
      <c r="L197" s="662"/>
      <c r="M197" s="662"/>
      <c r="N197" s="662"/>
      <c r="O197" s="662"/>
      <c r="P197" s="662"/>
      <c r="Q197" s="662"/>
      <c r="R197" s="662"/>
      <c r="S197" s="662"/>
      <c r="T197" s="662"/>
      <c r="U197" s="662"/>
      <c r="V197" s="662"/>
      <c r="W197" s="662"/>
      <c r="X197" s="662"/>
      <c r="Y197" s="662"/>
      <c r="Z197" s="662"/>
    </row>
    <row r="198" spans="1:26" s="592" customFormat="1" x14ac:dyDescent="0.25">
      <c r="A198" s="662"/>
      <c r="B198" s="662"/>
      <c r="C198" s="786"/>
      <c r="D198" s="662"/>
      <c r="E198" s="656"/>
      <c r="F198" s="656"/>
      <c r="G198" s="699"/>
      <c r="H198" s="662"/>
      <c r="I198" s="662"/>
      <c r="J198" s="662"/>
      <c r="K198" s="662"/>
      <c r="L198" s="662"/>
      <c r="M198" s="662"/>
      <c r="N198" s="662"/>
      <c r="O198" s="662"/>
      <c r="P198" s="662"/>
      <c r="Q198" s="662"/>
      <c r="R198" s="662"/>
      <c r="S198" s="662"/>
      <c r="T198" s="662"/>
      <c r="U198" s="662"/>
      <c r="V198" s="662"/>
      <c r="W198" s="662"/>
      <c r="X198" s="662"/>
      <c r="Y198" s="662"/>
      <c r="Z198" s="662"/>
    </row>
    <row r="199" spans="1:26" s="592" customFormat="1" x14ac:dyDescent="0.25">
      <c r="A199" s="662"/>
      <c r="B199" s="662"/>
      <c r="C199" s="786"/>
      <c r="D199" s="662"/>
      <c r="E199" s="656"/>
      <c r="F199" s="656"/>
      <c r="G199" s="699"/>
      <c r="H199" s="662"/>
      <c r="I199" s="662"/>
      <c r="J199" s="662"/>
      <c r="K199" s="662"/>
      <c r="L199" s="662"/>
      <c r="M199" s="662"/>
      <c r="N199" s="662"/>
      <c r="O199" s="662"/>
      <c r="P199" s="662"/>
      <c r="Q199" s="662"/>
      <c r="R199" s="662"/>
      <c r="S199" s="662"/>
      <c r="T199" s="662"/>
      <c r="U199" s="662"/>
      <c r="V199" s="662"/>
      <c r="W199" s="662"/>
      <c r="X199" s="662"/>
      <c r="Y199" s="662"/>
      <c r="Z199" s="662"/>
    </row>
    <row r="200" spans="1:26" s="592" customFormat="1" x14ac:dyDescent="0.25">
      <c r="A200" s="662"/>
      <c r="B200" s="662"/>
      <c r="C200" s="786"/>
      <c r="D200" s="662"/>
      <c r="E200" s="656"/>
      <c r="F200" s="656"/>
      <c r="G200" s="699"/>
      <c r="H200" s="662"/>
      <c r="I200" s="662"/>
      <c r="J200" s="662"/>
      <c r="K200" s="662"/>
      <c r="L200" s="662"/>
      <c r="M200" s="662"/>
      <c r="N200" s="662"/>
      <c r="O200" s="662"/>
      <c r="P200" s="662"/>
      <c r="Q200" s="662"/>
      <c r="R200" s="662"/>
      <c r="S200" s="662"/>
      <c r="T200" s="662"/>
      <c r="U200" s="662"/>
      <c r="V200" s="662"/>
      <c r="W200" s="662"/>
      <c r="X200" s="662"/>
      <c r="Y200" s="662"/>
      <c r="Z200" s="662"/>
    </row>
    <row r="201" spans="1:26" s="592" customFormat="1" x14ac:dyDescent="0.25">
      <c r="A201" s="662"/>
      <c r="B201" s="662"/>
      <c r="C201" s="786"/>
      <c r="D201" s="662"/>
      <c r="E201" s="656"/>
      <c r="F201" s="656"/>
      <c r="G201" s="699"/>
      <c r="H201" s="662"/>
      <c r="I201" s="662"/>
      <c r="J201" s="662"/>
      <c r="K201" s="662"/>
      <c r="L201" s="662"/>
      <c r="M201" s="662"/>
      <c r="N201" s="662"/>
      <c r="O201" s="662"/>
      <c r="P201" s="662"/>
      <c r="Q201" s="662"/>
      <c r="R201" s="662"/>
      <c r="S201" s="662"/>
      <c r="T201" s="662"/>
      <c r="U201" s="662"/>
      <c r="V201" s="662"/>
      <c r="W201" s="662"/>
      <c r="X201" s="662"/>
      <c r="Y201" s="662"/>
      <c r="Z201" s="662"/>
    </row>
    <row r="202" spans="1:26" s="592" customFormat="1" x14ac:dyDescent="0.25">
      <c r="A202" s="662"/>
      <c r="B202" s="662"/>
      <c r="C202" s="786"/>
      <c r="D202" s="662"/>
      <c r="E202" s="656"/>
      <c r="F202" s="656"/>
      <c r="G202" s="699"/>
      <c r="H202" s="662"/>
      <c r="I202" s="662"/>
      <c r="J202" s="662"/>
      <c r="K202" s="662"/>
      <c r="L202" s="662"/>
      <c r="M202" s="662"/>
      <c r="N202" s="662"/>
      <c r="O202" s="662"/>
      <c r="P202" s="662"/>
      <c r="Q202" s="662"/>
      <c r="R202" s="662"/>
      <c r="S202" s="662"/>
      <c r="T202" s="662"/>
      <c r="U202" s="662"/>
      <c r="V202" s="662"/>
      <c r="W202" s="662"/>
      <c r="X202" s="662"/>
      <c r="Y202" s="662"/>
      <c r="Z202" s="662"/>
    </row>
    <row r="203" spans="1:26" s="592" customFormat="1" x14ac:dyDescent="0.25">
      <c r="A203" s="662"/>
      <c r="B203" s="662"/>
      <c r="C203" s="786"/>
      <c r="D203" s="662"/>
      <c r="E203" s="656"/>
      <c r="F203" s="656"/>
      <c r="G203" s="699"/>
      <c r="H203" s="662"/>
      <c r="I203" s="662"/>
      <c r="J203" s="662"/>
      <c r="K203" s="662"/>
      <c r="L203" s="662"/>
      <c r="M203" s="662"/>
      <c r="N203" s="662"/>
      <c r="O203" s="662"/>
      <c r="P203" s="662"/>
      <c r="Q203" s="662"/>
      <c r="R203" s="662"/>
      <c r="S203" s="662"/>
      <c r="T203" s="662"/>
      <c r="U203" s="662"/>
      <c r="V203" s="662"/>
      <c r="W203" s="662"/>
      <c r="X203" s="662"/>
      <c r="Y203" s="662"/>
      <c r="Z203" s="662"/>
    </row>
    <row r="204" spans="1:26" s="592" customFormat="1" x14ac:dyDescent="0.25">
      <c r="A204" s="662"/>
      <c r="B204" s="662"/>
      <c r="C204" s="786"/>
      <c r="D204" s="662"/>
      <c r="E204" s="656"/>
      <c r="F204" s="656"/>
      <c r="G204" s="699"/>
      <c r="H204" s="662"/>
      <c r="I204" s="662"/>
      <c r="J204" s="662"/>
      <c r="K204" s="662"/>
      <c r="L204" s="662"/>
      <c r="M204" s="662"/>
      <c r="N204" s="662"/>
      <c r="O204" s="662"/>
      <c r="P204" s="662"/>
      <c r="Q204" s="662"/>
      <c r="R204" s="662"/>
      <c r="S204" s="662"/>
      <c r="T204" s="662"/>
      <c r="U204" s="662"/>
      <c r="V204" s="662"/>
      <c r="W204" s="662"/>
      <c r="X204" s="662"/>
      <c r="Y204" s="662"/>
      <c r="Z204" s="662"/>
    </row>
    <row r="205" spans="1:26" s="592" customFormat="1" x14ac:dyDescent="0.25">
      <c r="A205" s="662"/>
      <c r="B205" s="662"/>
      <c r="C205" s="786"/>
      <c r="D205" s="662"/>
      <c r="E205" s="656"/>
      <c r="F205" s="656"/>
      <c r="G205" s="699"/>
      <c r="H205" s="662"/>
      <c r="I205" s="662"/>
      <c r="J205" s="662"/>
      <c r="K205" s="662"/>
      <c r="L205" s="662"/>
      <c r="M205" s="662"/>
      <c r="N205" s="662"/>
      <c r="O205" s="662"/>
      <c r="P205" s="662"/>
      <c r="Q205" s="662"/>
      <c r="R205" s="662"/>
      <c r="S205" s="662"/>
      <c r="T205" s="662"/>
      <c r="U205" s="662"/>
      <c r="V205" s="662"/>
      <c r="W205" s="662"/>
      <c r="X205" s="662"/>
      <c r="Y205" s="662"/>
      <c r="Z205" s="662"/>
    </row>
    <row r="206" spans="1:26" s="592" customFormat="1" x14ac:dyDescent="0.25">
      <c r="A206" s="662"/>
      <c r="B206" s="662"/>
      <c r="C206" s="786"/>
      <c r="D206" s="662"/>
      <c r="E206" s="656"/>
      <c r="F206" s="656"/>
      <c r="G206" s="699"/>
      <c r="H206" s="662"/>
      <c r="I206" s="662"/>
      <c r="J206" s="662"/>
      <c r="K206" s="662"/>
      <c r="L206" s="662"/>
      <c r="M206" s="662"/>
      <c r="N206" s="662"/>
      <c r="O206" s="662"/>
      <c r="P206" s="662"/>
      <c r="Q206" s="662"/>
      <c r="R206" s="662"/>
      <c r="S206" s="662"/>
      <c r="T206" s="662"/>
      <c r="U206" s="662"/>
      <c r="V206" s="662"/>
      <c r="W206" s="662"/>
      <c r="X206" s="662"/>
      <c r="Y206" s="662"/>
      <c r="Z206" s="662"/>
    </row>
    <row r="207" spans="1:26" s="592" customFormat="1" x14ac:dyDescent="0.25">
      <c r="A207" s="662"/>
      <c r="B207" s="662"/>
      <c r="C207" s="786"/>
      <c r="D207" s="662"/>
      <c r="E207" s="656"/>
      <c r="F207" s="656"/>
      <c r="G207" s="699"/>
      <c r="H207" s="662"/>
      <c r="I207" s="662"/>
      <c r="J207" s="662"/>
      <c r="K207" s="662"/>
      <c r="L207" s="662"/>
      <c r="M207" s="662"/>
      <c r="N207" s="662"/>
      <c r="O207" s="662"/>
      <c r="P207" s="662"/>
      <c r="Q207" s="662"/>
      <c r="R207" s="662"/>
      <c r="S207" s="662"/>
      <c r="T207" s="662"/>
      <c r="U207" s="662"/>
      <c r="V207" s="662"/>
      <c r="W207" s="662"/>
      <c r="X207" s="662"/>
      <c r="Y207" s="662"/>
      <c r="Z207" s="662"/>
    </row>
    <row r="208" spans="1:26" s="592" customFormat="1" x14ac:dyDescent="0.25">
      <c r="A208" s="662"/>
      <c r="B208" s="662"/>
      <c r="C208" s="786"/>
      <c r="D208" s="662"/>
      <c r="E208" s="656"/>
      <c r="F208" s="656"/>
      <c r="G208" s="699"/>
      <c r="H208" s="662"/>
      <c r="I208" s="662"/>
      <c r="J208" s="662"/>
      <c r="K208" s="662"/>
      <c r="L208" s="662"/>
      <c r="M208" s="662"/>
      <c r="N208" s="662"/>
      <c r="O208" s="662"/>
      <c r="P208" s="662"/>
      <c r="Q208" s="662"/>
      <c r="R208" s="662"/>
      <c r="S208" s="662"/>
      <c r="T208" s="662"/>
      <c r="U208" s="662"/>
      <c r="V208" s="662"/>
      <c r="W208" s="662"/>
      <c r="X208" s="662"/>
      <c r="Y208" s="662"/>
      <c r="Z208" s="662"/>
    </row>
    <row r="209" spans="1:26" s="592" customFormat="1" x14ac:dyDescent="0.25">
      <c r="A209" s="662"/>
      <c r="B209" s="662"/>
      <c r="C209" s="786"/>
      <c r="D209" s="662"/>
      <c r="E209" s="656"/>
      <c r="F209" s="656"/>
      <c r="G209" s="699"/>
      <c r="H209" s="662"/>
      <c r="I209" s="662"/>
      <c r="J209" s="662"/>
      <c r="K209" s="662"/>
      <c r="L209" s="662"/>
      <c r="M209" s="662"/>
      <c r="N209" s="662"/>
      <c r="O209" s="662"/>
      <c r="P209" s="662"/>
      <c r="Q209" s="662"/>
      <c r="R209" s="662"/>
      <c r="S209" s="662"/>
      <c r="T209" s="662"/>
      <c r="U209" s="662"/>
      <c r="V209" s="662"/>
      <c r="W209" s="662"/>
      <c r="X209" s="662"/>
      <c r="Y209" s="662"/>
      <c r="Z209" s="662"/>
    </row>
    <row r="210" spans="1:26" s="592" customFormat="1" x14ac:dyDescent="0.25">
      <c r="A210" s="662"/>
      <c r="B210" s="662"/>
      <c r="C210" s="786"/>
      <c r="D210" s="662"/>
      <c r="E210" s="656"/>
      <c r="F210" s="656"/>
      <c r="G210" s="699"/>
      <c r="H210" s="662"/>
      <c r="I210" s="662"/>
      <c r="J210" s="662"/>
      <c r="K210" s="662"/>
      <c r="L210" s="662"/>
      <c r="M210" s="662"/>
      <c r="N210" s="662"/>
      <c r="O210" s="662"/>
      <c r="P210" s="662"/>
      <c r="Q210" s="662"/>
      <c r="R210" s="662"/>
      <c r="S210" s="662"/>
      <c r="T210" s="662"/>
      <c r="U210" s="662"/>
      <c r="V210" s="662"/>
      <c r="W210" s="662"/>
      <c r="X210" s="662"/>
      <c r="Y210" s="662"/>
      <c r="Z210" s="662"/>
    </row>
    <row r="211" spans="1:26" s="592" customFormat="1" x14ac:dyDescent="0.25">
      <c r="A211" s="662"/>
      <c r="B211" s="662"/>
      <c r="C211" s="786"/>
      <c r="D211" s="662"/>
      <c r="E211" s="656"/>
      <c r="F211" s="656"/>
      <c r="G211" s="699"/>
      <c r="H211" s="662"/>
      <c r="I211" s="662"/>
      <c r="J211" s="662"/>
      <c r="K211" s="662"/>
      <c r="L211" s="662"/>
      <c r="M211" s="662"/>
      <c r="N211" s="662"/>
      <c r="O211" s="662"/>
      <c r="P211" s="662"/>
      <c r="Q211" s="662"/>
      <c r="R211" s="662"/>
      <c r="S211" s="662"/>
      <c r="T211" s="662"/>
      <c r="U211" s="662"/>
      <c r="V211" s="662"/>
      <c r="W211" s="662"/>
      <c r="X211" s="662"/>
      <c r="Y211" s="662"/>
      <c r="Z211" s="662"/>
    </row>
    <row r="212" spans="1:26" s="592" customFormat="1" x14ac:dyDescent="0.25">
      <c r="A212" s="662"/>
      <c r="B212" s="662"/>
      <c r="C212" s="786"/>
      <c r="D212" s="662"/>
      <c r="E212" s="656"/>
      <c r="F212" s="656"/>
      <c r="G212" s="699"/>
      <c r="H212" s="662"/>
      <c r="I212" s="662"/>
      <c r="J212" s="662"/>
      <c r="K212" s="662"/>
      <c r="L212" s="662"/>
      <c r="M212" s="662"/>
      <c r="N212" s="662"/>
      <c r="O212" s="662"/>
      <c r="P212" s="662"/>
      <c r="Q212" s="662"/>
      <c r="R212" s="662"/>
      <c r="S212" s="662"/>
      <c r="T212" s="662"/>
      <c r="U212" s="662"/>
      <c r="V212" s="662"/>
      <c r="W212" s="662"/>
      <c r="X212" s="662"/>
      <c r="Y212" s="662"/>
      <c r="Z212" s="662"/>
    </row>
    <row r="213" spans="1:26" s="592" customFormat="1" x14ac:dyDescent="0.25">
      <c r="A213" s="662"/>
      <c r="B213" s="662"/>
      <c r="C213" s="786"/>
      <c r="D213" s="662"/>
      <c r="E213" s="656"/>
      <c r="F213" s="656"/>
      <c r="G213" s="699"/>
      <c r="H213" s="662"/>
      <c r="I213" s="662"/>
      <c r="J213" s="662"/>
      <c r="K213" s="662"/>
      <c r="L213" s="662"/>
      <c r="M213" s="662"/>
      <c r="N213" s="662"/>
      <c r="O213" s="662"/>
      <c r="P213" s="662"/>
      <c r="Q213" s="662"/>
      <c r="R213" s="662"/>
      <c r="S213" s="662"/>
      <c r="T213" s="662"/>
      <c r="U213" s="662"/>
      <c r="V213" s="662"/>
      <c r="W213" s="662"/>
      <c r="X213" s="662"/>
      <c r="Y213" s="662"/>
      <c r="Z213" s="662"/>
    </row>
    <row r="214" spans="1:26" s="592" customFormat="1" x14ac:dyDescent="0.25">
      <c r="A214" s="662"/>
      <c r="B214" s="662"/>
      <c r="C214" s="786"/>
      <c r="D214" s="662"/>
      <c r="E214" s="656"/>
      <c r="F214" s="656"/>
      <c r="G214" s="699"/>
      <c r="H214" s="662"/>
      <c r="I214" s="662"/>
      <c r="J214" s="662"/>
      <c r="K214" s="662"/>
      <c r="L214" s="662"/>
      <c r="M214" s="662"/>
      <c r="N214" s="662"/>
      <c r="O214" s="662"/>
      <c r="P214" s="662"/>
      <c r="Q214" s="662"/>
      <c r="R214" s="662"/>
      <c r="S214" s="662"/>
      <c r="T214" s="662"/>
      <c r="U214" s="662"/>
      <c r="V214" s="662"/>
      <c r="W214" s="662"/>
      <c r="X214" s="662"/>
      <c r="Y214" s="662"/>
      <c r="Z214" s="662"/>
    </row>
  </sheetData>
  <autoFilter ref="A1:FC214"/>
  <mergeCells count="6">
    <mergeCell ref="B76:C76"/>
    <mergeCell ref="B3:I3"/>
    <mergeCell ref="B5:I5"/>
    <mergeCell ref="B8:I8"/>
    <mergeCell ref="B7:I7"/>
    <mergeCell ref="B6:I6"/>
  </mergeCells>
  <pageMargins left="0.51181102362204722" right="0.31496062992125984" top="0.15748031496062992" bottom="0.51181102362204722" header="0.15748031496062992" footer="0.35433070866141736"/>
  <pageSetup scale="55" fitToHeight="0" orientation="portrait" r:id="rId1"/>
  <headerFooter>
    <oddFooter>&amp;C&amp;P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pageSetUpPr fitToPage="1"/>
  </sheetPr>
  <dimension ref="A1:K187"/>
  <sheetViews>
    <sheetView showGridLines="0" zoomScale="85" zoomScaleNormal="85" zoomScaleSheetLayoutView="85" workbookViewId="0">
      <selection sqref="A1:K1"/>
    </sheetView>
  </sheetViews>
  <sheetFormatPr baseColWidth="10" defaultRowHeight="13.5" x14ac:dyDescent="0.25"/>
  <cols>
    <col min="1" max="1" width="7.140625" style="757" customWidth="1"/>
    <col min="2" max="2" width="6.140625" style="757" customWidth="1"/>
    <col min="3" max="4" width="2.42578125" style="757" customWidth="1"/>
    <col min="5" max="5" width="51.5703125" style="757" customWidth="1"/>
    <col min="6" max="6" width="54.140625" style="757" customWidth="1"/>
    <col min="7" max="7" width="3" style="757" customWidth="1"/>
    <col min="8" max="8" width="22.140625" style="757" customWidth="1"/>
    <col min="9" max="9" width="1.5703125" style="757" customWidth="1"/>
    <col min="10" max="10" width="21.42578125" style="757" customWidth="1"/>
    <col min="11" max="11" width="2.140625" style="555" customWidth="1"/>
    <col min="12" max="12" width="12" style="757" bestFit="1" customWidth="1"/>
    <col min="13" max="232" width="11.42578125" style="757"/>
    <col min="233" max="233" width="4.85546875" style="757" customWidth="1"/>
    <col min="234" max="234" width="1.140625" style="757" customWidth="1"/>
    <col min="235" max="235" width="4.28515625" style="757" customWidth="1"/>
    <col min="236" max="236" width="20.5703125" style="757" customWidth="1"/>
    <col min="237" max="237" width="20.42578125" style="757" customWidth="1"/>
    <col min="238" max="238" width="3.7109375" style="757" customWidth="1"/>
    <col min="239" max="239" width="17.28515625" style="757" customWidth="1"/>
    <col min="240" max="240" width="15.85546875" style="757" customWidth="1"/>
    <col min="241" max="241" width="16" style="757" customWidth="1"/>
    <col min="242" max="242" width="6.85546875" style="757" customWidth="1"/>
    <col min="243" max="243" width="11.42578125" style="757"/>
    <col min="244" max="244" width="12" style="757" bestFit="1" customWidth="1"/>
    <col min="245" max="488" width="11.42578125" style="757"/>
    <col min="489" max="489" width="4.85546875" style="757" customWidth="1"/>
    <col min="490" max="490" width="1.140625" style="757" customWidth="1"/>
    <col min="491" max="491" width="4.28515625" style="757" customWidth="1"/>
    <col min="492" max="492" width="20.5703125" style="757" customWidth="1"/>
    <col min="493" max="493" width="20.42578125" style="757" customWidth="1"/>
    <col min="494" max="494" width="3.7109375" style="757" customWidth="1"/>
    <col min="495" max="495" width="17.28515625" style="757" customWidth="1"/>
    <col min="496" max="496" width="15.85546875" style="757" customWidth="1"/>
    <col min="497" max="497" width="16" style="757" customWidth="1"/>
    <col min="498" max="498" width="6.85546875" style="757" customWidth="1"/>
    <col min="499" max="499" width="11.42578125" style="757"/>
    <col min="500" max="500" width="12" style="757" bestFit="1" customWidth="1"/>
    <col min="501" max="744" width="11.42578125" style="757"/>
    <col min="745" max="745" width="4.85546875" style="757" customWidth="1"/>
    <col min="746" max="746" width="1.140625" style="757" customWidth="1"/>
    <col min="747" max="747" width="4.28515625" style="757" customWidth="1"/>
    <col min="748" max="748" width="20.5703125" style="757" customWidth="1"/>
    <col min="749" max="749" width="20.42578125" style="757" customWidth="1"/>
    <col min="750" max="750" width="3.7109375" style="757" customWidth="1"/>
    <col min="751" max="751" width="17.28515625" style="757" customWidth="1"/>
    <col min="752" max="752" width="15.85546875" style="757" customWidth="1"/>
    <col min="753" max="753" width="16" style="757" customWidth="1"/>
    <col min="754" max="754" width="6.85546875" style="757" customWidth="1"/>
    <col min="755" max="755" width="11.42578125" style="757"/>
    <col min="756" max="756" width="12" style="757" bestFit="1" customWidth="1"/>
    <col min="757" max="1000" width="11.42578125" style="757"/>
    <col min="1001" max="1001" width="4.85546875" style="757" customWidth="1"/>
    <col min="1002" max="1002" width="1.140625" style="757" customWidth="1"/>
    <col min="1003" max="1003" width="4.28515625" style="757" customWidth="1"/>
    <col min="1004" max="1004" width="20.5703125" style="757" customWidth="1"/>
    <col min="1005" max="1005" width="20.42578125" style="757" customWidth="1"/>
    <col min="1006" max="1006" width="3.7109375" style="757" customWidth="1"/>
    <col min="1007" max="1007" width="17.28515625" style="757" customWidth="1"/>
    <col min="1008" max="1008" width="15.85546875" style="757" customWidth="1"/>
    <col min="1009" max="1009" width="16" style="757" customWidth="1"/>
    <col min="1010" max="1010" width="6.85546875" style="757" customWidth="1"/>
    <col min="1011" max="1011" width="11.42578125" style="757"/>
    <col min="1012" max="1012" width="12" style="757" bestFit="1" customWidth="1"/>
    <col min="1013" max="1256" width="11.42578125" style="757"/>
    <col min="1257" max="1257" width="4.85546875" style="757" customWidth="1"/>
    <col min="1258" max="1258" width="1.140625" style="757" customWidth="1"/>
    <col min="1259" max="1259" width="4.28515625" style="757" customWidth="1"/>
    <col min="1260" max="1260" width="20.5703125" style="757" customWidth="1"/>
    <col min="1261" max="1261" width="20.42578125" style="757" customWidth="1"/>
    <col min="1262" max="1262" width="3.7109375" style="757" customWidth="1"/>
    <col min="1263" max="1263" width="17.28515625" style="757" customWidth="1"/>
    <col min="1264" max="1264" width="15.85546875" style="757" customWidth="1"/>
    <col min="1265" max="1265" width="16" style="757" customWidth="1"/>
    <col min="1266" max="1266" width="6.85546875" style="757" customWidth="1"/>
    <col min="1267" max="1267" width="11.42578125" style="757"/>
    <col min="1268" max="1268" width="12" style="757" bestFit="1" customWidth="1"/>
    <col min="1269" max="1512" width="11.42578125" style="757"/>
    <col min="1513" max="1513" width="4.85546875" style="757" customWidth="1"/>
    <col min="1514" max="1514" width="1.140625" style="757" customWidth="1"/>
    <col min="1515" max="1515" width="4.28515625" style="757" customWidth="1"/>
    <col min="1516" max="1516" width="20.5703125" style="757" customWidth="1"/>
    <col min="1517" max="1517" width="20.42578125" style="757" customWidth="1"/>
    <col min="1518" max="1518" width="3.7109375" style="757" customWidth="1"/>
    <col min="1519" max="1519" width="17.28515625" style="757" customWidth="1"/>
    <col min="1520" max="1520" width="15.85546875" style="757" customWidth="1"/>
    <col min="1521" max="1521" width="16" style="757" customWidth="1"/>
    <col min="1522" max="1522" width="6.85546875" style="757" customWidth="1"/>
    <col min="1523" max="1523" width="11.42578125" style="757"/>
    <col min="1524" max="1524" width="12" style="757" bestFit="1" customWidth="1"/>
    <col min="1525" max="1768" width="11.42578125" style="757"/>
    <col min="1769" max="1769" width="4.85546875" style="757" customWidth="1"/>
    <col min="1770" max="1770" width="1.140625" style="757" customWidth="1"/>
    <col min="1771" max="1771" width="4.28515625" style="757" customWidth="1"/>
    <col min="1772" max="1772" width="20.5703125" style="757" customWidth="1"/>
    <col min="1773" max="1773" width="20.42578125" style="757" customWidth="1"/>
    <col min="1774" max="1774" width="3.7109375" style="757" customWidth="1"/>
    <col min="1775" max="1775" width="17.28515625" style="757" customWidth="1"/>
    <col min="1776" max="1776" width="15.85546875" style="757" customWidth="1"/>
    <col min="1777" max="1777" width="16" style="757" customWidth="1"/>
    <col min="1778" max="1778" width="6.85546875" style="757" customWidth="1"/>
    <col min="1779" max="1779" width="11.42578125" style="757"/>
    <col min="1780" max="1780" width="12" style="757" bestFit="1" customWidth="1"/>
    <col min="1781" max="2024" width="11.42578125" style="757"/>
    <col min="2025" max="2025" width="4.85546875" style="757" customWidth="1"/>
    <col min="2026" max="2026" width="1.140625" style="757" customWidth="1"/>
    <col min="2027" max="2027" width="4.28515625" style="757" customWidth="1"/>
    <col min="2028" max="2028" width="20.5703125" style="757" customWidth="1"/>
    <col min="2029" max="2029" width="20.42578125" style="757" customWidth="1"/>
    <col min="2030" max="2030" width="3.7109375" style="757" customWidth="1"/>
    <col min="2031" max="2031" width="17.28515625" style="757" customWidth="1"/>
    <col min="2032" max="2032" width="15.85546875" style="757" customWidth="1"/>
    <col min="2033" max="2033" width="16" style="757" customWidth="1"/>
    <col min="2034" max="2034" width="6.85546875" style="757" customWidth="1"/>
    <col min="2035" max="2035" width="11.42578125" style="757"/>
    <col min="2036" max="2036" width="12" style="757" bestFit="1" customWidth="1"/>
    <col min="2037" max="2280" width="11.42578125" style="757"/>
    <col min="2281" max="2281" width="4.85546875" style="757" customWidth="1"/>
    <col min="2282" max="2282" width="1.140625" style="757" customWidth="1"/>
    <col min="2283" max="2283" width="4.28515625" style="757" customWidth="1"/>
    <col min="2284" max="2284" width="20.5703125" style="757" customWidth="1"/>
    <col min="2285" max="2285" width="20.42578125" style="757" customWidth="1"/>
    <col min="2286" max="2286" width="3.7109375" style="757" customWidth="1"/>
    <col min="2287" max="2287" width="17.28515625" style="757" customWidth="1"/>
    <col min="2288" max="2288" width="15.85546875" style="757" customWidth="1"/>
    <col min="2289" max="2289" width="16" style="757" customWidth="1"/>
    <col min="2290" max="2290" width="6.85546875" style="757" customWidth="1"/>
    <col min="2291" max="2291" width="11.42578125" style="757"/>
    <col min="2292" max="2292" width="12" style="757" bestFit="1" customWidth="1"/>
    <col min="2293" max="2536" width="11.42578125" style="757"/>
    <col min="2537" max="2537" width="4.85546875" style="757" customWidth="1"/>
    <col min="2538" max="2538" width="1.140625" style="757" customWidth="1"/>
    <col min="2539" max="2539" width="4.28515625" style="757" customWidth="1"/>
    <col min="2540" max="2540" width="20.5703125" style="757" customWidth="1"/>
    <col min="2541" max="2541" width="20.42578125" style="757" customWidth="1"/>
    <col min="2542" max="2542" width="3.7109375" style="757" customWidth="1"/>
    <col min="2543" max="2543" width="17.28515625" style="757" customWidth="1"/>
    <col min="2544" max="2544" width="15.85546875" style="757" customWidth="1"/>
    <col min="2545" max="2545" width="16" style="757" customWidth="1"/>
    <col min="2546" max="2546" width="6.85546875" style="757" customWidth="1"/>
    <col min="2547" max="2547" width="11.42578125" style="757"/>
    <col min="2548" max="2548" width="12" style="757" bestFit="1" customWidth="1"/>
    <col min="2549" max="2792" width="11.42578125" style="757"/>
    <col min="2793" max="2793" width="4.85546875" style="757" customWidth="1"/>
    <col min="2794" max="2794" width="1.140625" style="757" customWidth="1"/>
    <col min="2795" max="2795" width="4.28515625" style="757" customWidth="1"/>
    <col min="2796" max="2796" width="20.5703125" style="757" customWidth="1"/>
    <col min="2797" max="2797" width="20.42578125" style="757" customWidth="1"/>
    <col min="2798" max="2798" width="3.7109375" style="757" customWidth="1"/>
    <col min="2799" max="2799" width="17.28515625" style="757" customWidth="1"/>
    <col min="2800" max="2800" width="15.85546875" style="757" customWidth="1"/>
    <col min="2801" max="2801" width="16" style="757" customWidth="1"/>
    <col min="2802" max="2802" width="6.85546875" style="757" customWidth="1"/>
    <col min="2803" max="2803" width="11.42578125" style="757"/>
    <col min="2804" max="2804" width="12" style="757" bestFit="1" customWidth="1"/>
    <col min="2805" max="3048" width="11.42578125" style="757"/>
    <col min="3049" max="3049" width="4.85546875" style="757" customWidth="1"/>
    <col min="3050" max="3050" width="1.140625" style="757" customWidth="1"/>
    <col min="3051" max="3051" width="4.28515625" style="757" customWidth="1"/>
    <col min="3052" max="3052" width="20.5703125" style="757" customWidth="1"/>
    <col min="3053" max="3053" width="20.42578125" style="757" customWidth="1"/>
    <col min="3054" max="3054" width="3.7109375" style="757" customWidth="1"/>
    <col min="3055" max="3055" width="17.28515625" style="757" customWidth="1"/>
    <col min="3056" max="3056" width="15.85546875" style="757" customWidth="1"/>
    <col min="3057" max="3057" width="16" style="757" customWidth="1"/>
    <col min="3058" max="3058" width="6.85546875" style="757" customWidth="1"/>
    <col min="3059" max="3059" width="11.42578125" style="757"/>
    <col min="3060" max="3060" width="12" style="757" bestFit="1" customWidth="1"/>
    <col min="3061" max="3304" width="11.42578125" style="757"/>
    <col min="3305" max="3305" width="4.85546875" style="757" customWidth="1"/>
    <col min="3306" max="3306" width="1.140625" style="757" customWidth="1"/>
    <col min="3307" max="3307" width="4.28515625" style="757" customWidth="1"/>
    <col min="3308" max="3308" width="20.5703125" style="757" customWidth="1"/>
    <col min="3309" max="3309" width="20.42578125" style="757" customWidth="1"/>
    <col min="3310" max="3310" width="3.7109375" style="757" customWidth="1"/>
    <col min="3311" max="3311" width="17.28515625" style="757" customWidth="1"/>
    <col min="3312" max="3312" width="15.85546875" style="757" customWidth="1"/>
    <col min="3313" max="3313" width="16" style="757" customWidth="1"/>
    <col min="3314" max="3314" width="6.85546875" style="757" customWidth="1"/>
    <col min="3315" max="3315" width="11.42578125" style="757"/>
    <col min="3316" max="3316" width="12" style="757" bestFit="1" customWidth="1"/>
    <col min="3317" max="3560" width="11.42578125" style="757"/>
    <col min="3561" max="3561" width="4.85546875" style="757" customWidth="1"/>
    <col min="3562" max="3562" width="1.140625" style="757" customWidth="1"/>
    <col min="3563" max="3563" width="4.28515625" style="757" customWidth="1"/>
    <col min="3564" max="3564" width="20.5703125" style="757" customWidth="1"/>
    <col min="3565" max="3565" width="20.42578125" style="757" customWidth="1"/>
    <col min="3566" max="3566" width="3.7109375" style="757" customWidth="1"/>
    <col min="3567" max="3567" width="17.28515625" style="757" customWidth="1"/>
    <col min="3568" max="3568" width="15.85546875" style="757" customWidth="1"/>
    <col min="3569" max="3569" width="16" style="757" customWidth="1"/>
    <col min="3570" max="3570" width="6.85546875" style="757" customWidth="1"/>
    <col min="3571" max="3571" width="11.42578125" style="757"/>
    <col min="3572" max="3572" width="12" style="757" bestFit="1" customWidth="1"/>
    <col min="3573" max="3816" width="11.42578125" style="757"/>
    <col min="3817" max="3817" width="4.85546875" style="757" customWidth="1"/>
    <col min="3818" max="3818" width="1.140625" style="757" customWidth="1"/>
    <col min="3819" max="3819" width="4.28515625" style="757" customWidth="1"/>
    <col min="3820" max="3820" width="20.5703125" style="757" customWidth="1"/>
    <col min="3821" max="3821" width="20.42578125" style="757" customWidth="1"/>
    <col min="3822" max="3822" width="3.7109375" style="757" customWidth="1"/>
    <col min="3823" max="3823" width="17.28515625" style="757" customWidth="1"/>
    <col min="3824" max="3824" width="15.85546875" style="757" customWidth="1"/>
    <col min="3825" max="3825" width="16" style="757" customWidth="1"/>
    <col min="3826" max="3826" width="6.85546875" style="757" customWidth="1"/>
    <col min="3827" max="3827" width="11.42578125" style="757"/>
    <col min="3828" max="3828" width="12" style="757" bestFit="1" customWidth="1"/>
    <col min="3829" max="4072" width="11.42578125" style="757"/>
    <col min="4073" max="4073" width="4.85546875" style="757" customWidth="1"/>
    <col min="4074" max="4074" width="1.140625" style="757" customWidth="1"/>
    <col min="4075" max="4075" width="4.28515625" style="757" customWidth="1"/>
    <col min="4076" max="4076" width="20.5703125" style="757" customWidth="1"/>
    <col min="4077" max="4077" width="20.42578125" style="757" customWidth="1"/>
    <col min="4078" max="4078" width="3.7109375" style="757" customWidth="1"/>
    <col min="4079" max="4079" width="17.28515625" style="757" customWidth="1"/>
    <col min="4080" max="4080" width="15.85546875" style="757" customWidth="1"/>
    <col min="4081" max="4081" width="16" style="757" customWidth="1"/>
    <col min="4082" max="4082" width="6.85546875" style="757" customWidth="1"/>
    <col min="4083" max="4083" width="11.42578125" style="757"/>
    <col min="4084" max="4084" width="12" style="757" bestFit="1" customWidth="1"/>
    <col min="4085" max="4328" width="11.42578125" style="757"/>
    <col min="4329" max="4329" width="4.85546875" style="757" customWidth="1"/>
    <col min="4330" max="4330" width="1.140625" style="757" customWidth="1"/>
    <col min="4331" max="4331" width="4.28515625" style="757" customWidth="1"/>
    <col min="4332" max="4332" width="20.5703125" style="757" customWidth="1"/>
    <col min="4333" max="4333" width="20.42578125" style="757" customWidth="1"/>
    <col min="4334" max="4334" width="3.7109375" style="757" customWidth="1"/>
    <col min="4335" max="4335" width="17.28515625" style="757" customWidth="1"/>
    <col min="4336" max="4336" width="15.85546875" style="757" customWidth="1"/>
    <col min="4337" max="4337" width="16" style="757" customWidth="1"/>
    <col min="4338" max="4338" width="6.85546875" style="757" customWidth="1"/>
    <col min="4339" max="4339" width="11.42578125" style="757"/>
    <col min="4340" max="4340" width="12" style="757" bestFit="1" customWidth="1"/>
    <col min="4341" max="4584" width="11.42578125" style="757"/>
    <col min="4585" max="4585" width="4.85546875" style="757" customWidth="1"/>
    <col min="4586" max="4586" width="1.140625" style="757" customWidth="1"/>
    <col min="4587" max="4587" width="4.28515625" style="757" customWidth="1"/>
    <col min="4588" max="4588" width="20.5703125" style="757" customWidth="1"/>
    <col min="4589" max="4589" width="20.42578125" style="757" customWidth="1"/>
    <col min="4590" max="4590" width="3.7109375" style="757" customWidth="1"/>
    <col min="4591" max="4591" width="17.28515625" style="757" customWidth="1"/>
    <col min="4592" max="4592" width="15.85546875" style="757" customWidth="1"/>
    <col min="4593" max="4593" width="16" style="757" customWidth="1"/>
    <col min="4594" max="4594" width="6.85546875" style="757" customWidth="1"/>
    <col min="4595" max="4595" width="11.42578125" style="757"/>
    <col min="4596" max="4596" width="12" style="757" bestFit="1" customWidth="1"/>
    <col min="4597" max="4840" width="11.42578125" style="757"/>
    <col min="4841" max="4841" width="4.85546875" style="757" customWidth="1"/>
    <col min="4842" max="4842" width="1.140625" style="757" customWidth="1"/>
    <col min="4843" max="4843" width="4.28515625" style="757" customWidth="1"/>
    <col min="4844" max="4844" width="20.5703125" style="757" customWidth="1"/>
    <col min="4845" max="4845" width="20.42578125" style="757" customWidth="1"/>
    <col min="4846" max="4846" width="3.7109375" style="757" customWidth="1"/>
    <col min="4847" max="4847" width="17.28515625" style="757" customWidth="1"/>
    <col min="4848" max="4848" width="15.85546875" style="757" customWidth="1"/>
    <col min="4849" max="4849" width="16" style="757" customWidth="1"/>
    <col min="4850" max="4850" width="6.85546875" style="757" customWidth="1"/>
    <col min="4851" max="4851" width="11.42578125" style="757"/>
    <col min="4852" max="4852" width="12" style="757" bestFit="1" customWidth="1"/>
    <col min="4853" max="5096" width="11.42578125" style="757"/>
    <col min="5097" max="5097" width="4.85546875" style="757" customWidth="1"/>
    <col min="5098" max="5098" width="1.140625" style="757" customWidth="1"/>
    <col min="5099" max="5099" width="4.28515625" style="757" customWidth="1"/>
    <col min="5100" max="5100" width="20.5703125" style="757" customWidth="1"/>
    <col min="5101" max="5101" width="20.42578125" style="757" customWidth="1"/>
    <col min="5102" max="5102" width="3.7109375" style="757" customWidth="1"/>
    <col min="5103" max="5103" width="17.28515625" style="757" customWidth="1"/>
    <col min="5104" max="5104" width="15.85546875" style="757" customWidth="1"/>
    <col min="5105" max="5105" width="16" style="757" customWidth="1"/>
    <col min="5106" max="5106" width="6.85546875" style="757" customWidth="1"/>
    <col min="5107" max="5107" width="11.42578125" style="757"/>
    <col min="5108" max="5108" width="12" style="757" bestFit="1" customWidth="1"/>
    <col min="5109" max="5352" width="11.42578125" style="757"/>
    <col min="5353" max="5353" width="4.85546875" style="757" customWidth="1"/>
    <col min="5354" max="5354" width="1.140625" style="757" customWidth="1"/>
    <col min="5355" max="5355" width="4.28515625" style="757" customWidth="1"/>
    <col min="5356" max="5356" width="20.5703125" style="757" customWidth="1"/>
    <col min="5357" max="5357" width="20.42578125" style="757" customWidth="1"/>
    <col min="5358" max="5358" width="3.7109375" style="757" customWidth="1"/>
    <col min="5359" max="5359" width="17.28515625" style="757" customWidth="1"/>
    <col min="5360" max="5360" width="15.85546875" style="757" customWidth="1"/>
    <col min="5361" max="5361" width="16" style="757" customWidth="1"/>
    <col min="5362" max="5362" width="6.85546875" style="757" customWidth="1"/>
    <col min="5363" max="5363" width="11.42578125" style="757"/>
    <col min="5364" max="5364" width="12" style="757" bestFit="1" customWidth="1"/>
    <col min="5365" max="5608" width="11.42578125" style="757"/>
    <col min="5609" max="5609" width="4.85546875" style="757" customWidth="1"/>
    <col min="5610" max="5610" width="1.140625" style="757" customWidth="1"/>
    <col min="5611" max="5611" width="4.28515625" style="757" customWidth="1"/>
    <col min="5612" max="5612" width="20.5703125" style="757" customWidth="1"/>
    <col min="5613" max="5613" width="20.42578125" style="757" customWidth="1"/>
    <col min="5614" max="5614" width="3.7109375" style="757" customWidth="1"/>
    <col min="5615" max="5615" width="17.28515625" style="757" customWidth="1"/>
    <col min="5616" max="5616" width="15.85546875" style="757" customWidth="1"/>
    <col min="5617" max="5617" width="16" style="757" customWidth="1"/>
    <col min="5618" max="5618" width="6.85546875" style="757" customWidth="1"/>
    <col min="5619" max="5619" width="11.42578125" style="757"/>
    <col min="5620" max="5620" width="12" style="757" bestFit="1" customWidth="1"/>
    <col min="5621" max="5864" width="11.42578125" style="757"/>
    <col min="5865" max="5865" width="4.85546875" style="757" customWidth="1"/>
    <col min="5866" max="5866" width="1.140625" style="757" customWidth="1"/>
    <col min="5867" max="5867" width="4.28515625" style="757" customWidth="1"/>
    <col min="5868" max="5868" width="20.5703125" style="757" customWidth="1"/>
    <col min="5869" max="5869" width="20.42578125" style="757" customWidth="1"/>
    <col min="5870" max="5870" width="3.7109375" style="757" customWidth="1"/>
    <col min="5871" max="5871" width="17.28515625" style="757" customWidth="1"/>
    <col min="5872" max="5872" width="15.85546875" style="757" customWidth="1"/>
    <col min="5873" max="5873" width="16" style="757" customWidth="1"/>
    <col min="5874" max="5874" width="6.85546875" style="757" customWidth="1"/>
    <col min="5875" max="5875" width="11.42578125" style="757"/>
    <col min="5876" max="5876" width="12" style="757" bestFit="1" customWidth="1"/>
    <col min="5877" max="6120" width="11.42578125" style="757"/>
    <col min="6121" max="6121" width="4.85546875" style="757" customWidth="1"/>
    <col min="6122" max="6122" width="1.140625" style="757" customWidth="1"/>
    <col min="6123" max="6123" width="4.28515625" style="757" customWidth="1"/>
    <col min="6124" max="6124" width="20.5703125" style="757" customWidth="1"/>
    <col min="6125" max="6125" width="20.42578125" style="757" customWidth="1"/>
    <col min="6126" max="6126" width="3.7109375" style="757" customWidth="1"/>
    <col min="6127" max="6127" width="17.28515625" style="757" customWidth="1"/>
    <col min="6128" max="6128" width="15.85546875" style="757" customWidth="1"/>
    <col min="6129" max="6129" width="16" style="757" customWidth="1"/>
    <col min="6130" max="6130" width="6.85546875" style="757" customWidth="1"/>
    <col min="6131" max="6131" width="11.42578125" style="757"/>
    <col min="6132" max="6132" width="12" style="757" bestFit="1" customWidth="1"/>
    <col min="6133" max="6376" width="11.42578125" style="757"/>
    <col min="6377" max="6377" width="4.85546875" style="757" customWidth="1"/>
    <col min="6378" max="6378" width="1.140625" style="757" customWidth="1"/>
    <col min="6379" max="6379" width="4.28515625" style="757" customWidth="1"/>
    <col min="6380" max="6380" width="20.5703125" style="757" customWidth="1"/>
    <col min="6381" max="6381" width="20.42578125" style="757" customWidth="1"/>
    <col min="6382" max="6382" width="3.7109375" style="757" customWidth="1"/>
    <col min="6383" max="6383" width="17.28515625" style="757" customWidth="1"/>
    <col min="6384" max="6384" width="15.85546875" style="757" customWidth="1"/>
    <col min="6385" max="6385" width="16" style="757" customWidth="1"/>
    <col min="6386" max="6386" width="6.85546875" style="757" customWidth="1"/>
    <col min="6387" max="6387" width="11.42578125" style="757"/>
    <col min="6388" max="6388" width="12" style="757" bestFit="1" customWidth="1"/>
    <col min="6389" max="6632" width="11.42578125" style="757"/>
    <col min="6633" max="6633" width="4.85546875" style="757" customWidth="1"/>
    <col min="6634" max="6634" width="1.140625" style="757" customWidth="1"/>
    <col min="6635" max="6635" width="4.28515625" style="757" customWidth="1"/>
    <col min="6636" max="6636" width="20.5703125" style="757" customWidth="1"/>
    <col min="6637" max="6637" width="20.42578125" style="757" customWidth="1"/>
    <col min="6638" max="6638" width="3.7109375" style="757" customWidth="1"/>
    <col min="6639" max="6639" width="17.28515625" style="757" customWidth="1"/>
    <col min="6640" max="6640" width="15.85546875" style="757" customWidth="1"/>
    <col min="6641" max="6641" width="16" style="757" customWidth="1"/>
    <col min="6642" max="6642" width="6.85546875" style="757" customWidth="1"/>
    <col min="6643" max="6643" width="11.42578125" style="757"/>
    <col min="6644" max="6644" width="12" style="757" bestFit="1" customWidth="1"/>
    <col min="6645" max="6888" width="11.42578125" style="757"/>
    <col min="6889" max="6889" width="4.85546875" style="757" customWidth="1"/>
    <col min="6890" max="6890" width="1.140625" style="757" customWidth="1"/>
    <col min="6891" max="6891" width="4.28515625" style="757" customWidth="1"/>
    <col min="6892" max="6892" width="20.5703125" style="757" customWidth="1"/>
    <col min="6893" max="6893" width="20.42578125" style="757" customWidth="1"/>
    <col min="6894" max="6894" width="3.7109375" style="757" customWidth="1"/>
    <col min="6895" max="6895" width="17.28515625" style="757" customWidth="1"/>
    <col min="6896" max="6896" width="15.85546875" style="757" customWidth="1"/>
    <col min="6897" max="6897" width="16" style="757" customWidth="1"/>
    <col min="6898" max="6898" width="6.85546875" style="757" customWidth="1"/>
    <col min="6899" max="6899" width="11.42578125" style="757"/>
    <col min="6900" max="6900" width="12" style="757" bestFit="1" customWidth="1"/>
    <col min="6901" max="7144" width="11.42578125" style="757"/>
    <col min="7145" max="7145" width="4.85546875" style="757" customWidth="1"/>
    <col min="7146" max="7146" width="1.140625" style="757" customWidth="1"/>
    <col min="7147" max="7147" width="4.28515625" style="757" customWidth="1"/>
    <col min="7148" max="7148" width="20.5703125" style="757" customWidth="1"/>
    <col min="7149" max="7149" width="20.42578125" style="757" customWidth="1"/>
    <col min="7150" max="7150" width="3.7109375" style="757" customWidth="1"/>
    <col min="7151" max="7151" width="17.28515625" style="757" customWidth="1"/>
    <col min="7152" max="7152" width="15.85546875" style="757" customWidth="1"/>
    <col min="7153" max="7153" width="16" style="757" customWidth="1"/>
    <col min="7154" max="7154" width="6.85546875" style="757" customWidth="1"/>
    <col min="7155" max="7155" width="11.42578125" style="757"/>
    <col min="7156" max="7156" width="12" style="757" bestFit="1" customWidth="1"/>
    <col min="7157" max="7400" width="11.42578125" style="757"/>
    <col min="7401" max="7401" width="4.85546875" style="757" customWidth="1"/>
    <col min="7402" max="7402" width="1.140625" style="757" customWidth="1"/>
    <col min="7403" max="7403" width="4.28515625" style="757" customWidth="1"/>
    <col min="7404" max="7404" width="20.5703125" style="757" customWidth="1"/>
    <col min="7405" max="7405" width="20.42578125" style="757" customWidth="1"/>
    <col min="7406" max="7406" width="3.7109375" style="757" customWidth="1"/>
    <col min="7407" max="7407" width="17.28515625" style="757" customWidth="1"/>
    <col min="7408" max="7408" width="15.85546875" style="757" customWidth="1"/>
    <col min="7409" max="7409" width="16" style="757" customWidth="1"/>
    <col min="7410" max="7410" width="6.85546875" style="757" customWidth="1"/>
    <col min="7411" max="7411" width="11.42578125" style="757"/>
    <col min="7412" max="7412" width="12" style="757" bestFit="1" customWidth="1"/>
    <col min="7413" max="7656" width="11.42578125" style="757"/>
    <col min="7657" max="7657" width="4.85546875" style="757" customWidth="1"/>
    <col min="7658" max="7658" width="1.140625" style="757" customWidth="1"/>
    <col min="7659" max="7659" width="4.28515625" style="757" customWidth="1"/>
    <col min="7660" max="7660" width="20.5703125" style="757" customWidth="1"/>
    <col min="7661" max="7661" width="20.42578125" style="757" customWidth="1"/>
    <col min="7662" max="7662" width="3.7109375" style="757" customWidth="1"/>
    <col min="7663" max="7663" width="17.28515625" style="757" customWidth="1"/>
    <col min="7664" max="7664" width="15.85546875" style="757" customWidth="1"/>
    <col min="7665" max="7665" width="16" style="757" customWidth="1"/>
    <col min="7666" max="7666" width="6.85546875" style="757" customWidth="1"/>
    <col min="7667" max="7667" width="11.42578125" style="757"/>
    <col min="7668" max="7668" width="12" style="757" bestFit="1" customWidth="1"/>
    <col min="7669" max="7912" width="11.42578125" style="757"/>
    <col min="7913" max="7913" width="4.85546875" style="757" customWidth="1"/>
    <col min="7914" max="7914" width="1.140625" style="757" customWidth="1"/>
    <col min="7915" max="7915" width="4.28515625" style="757" customWidth="1"/>
    <col min="7916" max="7916" width="20.5703125" style="757" customWidth="1"/>
    <col min="7917" max="7917" width="20.42578125" style="757" customWidth="1"/>
    <col min="7918" max="7918" width="3.7109375" style="757" customWidth="1"/>
    <col min="7919" max="7919" width="17.28515625" style="757" customWidth="1"/>
    <col min="7920" max="7920" width="15.85546875" style="757" customWidth="1"/>
    <col min="7921" max="7921" width="16" style="757" customWidth="1"/>
    <col min="7922" max="7922" width="6.85546875" style="757" customWidth="1"/>
    <col min="7923" max="7923" width="11.42578125" style="757"/>
    <col min="7924" max="7924" width="12" style="757" bestFit="1" customWidth="1"/>
    <col min="7925" max="8168" width="11.42578125" style="757"/>
    <col min="8169" max="8169" width="4.85546875" style="757" customWidth="1"/>
    <col min="8170" max="8170" width="1.140625" style="757" customWidth="1"/>
    <col min="8171" max="8171" width="4.28515625" style="757" customWidth="1"/>
    <col min="8172" max="8172" width="20.5703125" style="757" customWidth="1"/>
    <col min="8173" max="8173" width="20.42578125" style="757" customWidth="1"/>
    <col min="8174" max="8174" width="3.7109375" style="757" customWidth="1"/>
    <col min="8175" max="8175" width="17.28515625" style="757" customWidth="1"/>
    <col min="8176" max="8176" width="15.85546875" style="757" customWidth="1"/>
    <col min="8177" max="8177" width="16" style="757" customWidth="1"/>
    <col min="8178" max="8178" width="6.85546875" style="757" customWidth="1"/>
    <col min="8179" max="8179" width="11.42578125" style="757"/>
    <col min="8180" max="8180" width="12" style="757" bestFit="1" customWidth="1"/>
    <col min="8181" max="8424" width="11.42578125" style="757"/>
    <col min="8425" max="8425" width="4.85546875" style="757" customWidth="1"/>
    <col min="8426" max="8426" width="1.140625" style="757" customWidth="1"/>
    <col min="8427" max="8427" width="4.28515625" style="757" customWidth="1"/>
    <col min="8428" max="8428" width="20.5703125" style="757" customWidth="1"/>
    <col min="8429" max="8429" width="20.42578125" style="757" customWidth="1"/>
    <col min="8430" max="8430" width="3.7109375" style="757" customWidth="1"/>
    <col min="8431" max="8431" width="17.28515625" style="757" customWidth="1"/>
    <col min="8432" max="8432" width="15.85546875" style="757" customWidth="1"/>
    <col min="8433" max="8433" width="16" style="757" customWidth="1"/>
    <col min="8434" max="8434" width="6.85546875" style="757" customWidth="1"/>
    <col min="8435" max="8435" width="11.42578125" style="757"/>
    <col min="8436" max="8436" width="12" style="757" bestFit="1" customWidth="1"/>
    <col min="8437" max="8680" width="11.42578125" style="757"/>
    <col min="8681" max="8681" width="4.85546875" style="757" customWidth="1"/>
    <col min="8682" max="8682" width="1.140625" style="757" customWidth="1"/>
    <col min="8683" max="8683" width="4.28515625" style="757" customWidth="1"/>
    <col min="8684" max="8684" width="20.5703125" style="757" customWidth="1"/>
    <col min="8685" max="8685" width="20.42578125" style="757" customWidth="1"/>
    <col min="8686" max="8686" width="3.7109375" style="757" customWidth="1"/>
    <col min="8687" max="8687" width="17.28515625" style="757" customWidth="1"/>
    <col min="8688" max="8688" width="15.85546875" style="757" customWidth="1"/>
    <col min="8689" max="8689" width="16" style="757" customWidth="1"/>
    <col min="8690" max="8690" width="6.85546875" style="757" customWidth="1"/>
    <col min="8691" max="8691" width="11.42578125" style="757"/>
    <col min="8692" max="8692" width="12" style="757" bestFit="1" customWidth="1"/>
    <col min="8693" max="8936" width="11.42578125" style="757"/>
    <col min="8937" max="8937" width="4.85546875" style="757" customWidth="1"/>
    <col min="8938" max="8938" width="1.140625" style="757" customWidth="1"/>
    <col min="8939" max="8939" width="4.28515625" style="757" customWidth="1"/>
    <col min="8940" max="8940" width="20.5703125" style="757" customWidth="1"/>
    <col min="8941" max="8941" width="20.42578125" style="757" customWidth="1"/>
    <col min="8942" max="8942" width="3.7109375" style="757" customWidth="1"/>
    <col min="8943" max="8943" width="17.28515625" style="757" customWidth="1"/>
    <col min="8944" max="8944" width="15.85546875" style="757" customWidth="1"/>
    <col min="8945" max="8945" width="16" style="757" customWidth="1"/>
    <col min="8946" max="8946" width="6.85546875" style="757" customWidth="1"/>
    <col min="8947" max="8947" width="11.42578125" style="757"/>
    <col min="8948" max="8948" width="12" style="757" bestFit="1" customWidth="1"/>
    <col min="8949" max="9192" width="11.42578125" style="757"/>
    <col min="9193" max="9193" width="4.85546875" style="757" customWidth="1"/>
    <col min="9194" max="9194" width="1.140625" style="757" customWidth="1"/>
    <col min="9195" max="9195" width="4.28515625" style="757" customWidth="1"/>
    <col min="9196" max="9196" width="20.5703125" style="757" customWidth="1"/>
    <col min="9197" max="9197" width="20.42578125" style="757" customWidth="1"/>
    <col min="9198" max="9198" width="3.7109375" style="757" customWidth="1"/>
    <col min="9199" max="9199" width="17.28515625" style="757" customWidth="1"/>
    <col min="9200" max="9200" width="15.85546875" style="757" customWidth="1"/>
    <col min="9201" max="9201" width="16" style="757" customWidth="1"/>
    <col min="9202" max="9202" width="6.85546875" style="757" customWidth="1"/>
    <col min="9203" max="9203" width="11.42578125" style="757"/>
    <col min="9204" max="9204" width="12" style="757" bestFit="1" customWidth="1"/>
    <col min="9205" max="9448" width="11.42578125" style="757"/>
    <col min="9449" max="9449" width="4.85546875" style="757" customWidth="1"/>
    <col min="9450" max="9450" width="1.140625" style="757" customWidth="1"/>
    <col min="9451" max="9451" width="4.28515625" style="757" customWidth="1"/>
    <col min="9452" max="9452" width="20.5703125" style="757" customWidth="1"/>
    <col min="9453" max="9453" width="20.42578125" style="757" customWidth="1"/>
    <col min="9454" max="9454" width="3.7109375" style="757" customWidth="1"/>
    <col min="9455" max="9455" width="17.28515625" style="757" customWidth="1"/>
    <col min="9456" max="9456" width="15.85546875" style="757" customWidth="1"/>
    <col min="9457" max="9457" width="16" style="757" customWidth="1"/>
    <col min="9458" max="9458" width="6.85546875" style="757" customWidth="1"/>
    <col min="9459" max="9459" width="11.42578125" style="757"/>
    <col min="9460" max="9460" width="12" style="757" bestFit="1" customWidth="1"/>
    <col min="9461" max="9704" width="11.42578125" style="757"/>
    <col min="9705" max="9705" width="4.85546875" style="757" customWidth="1"/>
    <col min="9706" max="9706" width="1.140625" style="757" customWidth="1"/>
    <col min="9707" max="9707" width="4.28515625" style="757" customWidth="1"/>
    <col min="9708" max="9708" width="20.5703125" style="757" customWidth="1"/>
    <col min="9709" max="9709" width="20.42578125" style="757" customWidth="1"/>
    <col min="9710" max="9710" width="3.7109375" style="757" customWidth="1"/>
    <col min="9711" max="9711" width="17.28515625" style="757" customWidth="1"/>
    <col min="9712" max="9712" width="15.85546875" style="757" customWidth="1"/>
    <col min="9713" max="9713" width="16" style="757" customWidth="1"/>
    <col min="9714" max="9714" width="6.85546875" style="757" customWidth="1"/>
    <col min="9715" max="9715" width="11.42578125" style="757"/>
    <col min="9716" max="9716" width="12" style="757" bestFit="1" customWidth="1"/>
    <col min="9717" max="9960" width="11.42578125" style="757"/>
    <col min="9961" max="9961" width="4.85546875" style="757" customWidth="1"/>
    <col min="9962" max="9962" width="1.140625" style="757" customWidth="1"/>
    <col min="9963" max="9963" width="4.28515625" style="757" customWidth="1"/>
    <col min="9964" max="9964" width="20.5703125" style="757" customWidth="1"/>
    <col min="9965" max="9965" width="20.42578125" style="757" customWidth="1"/>
    <col min="9966" max="9966" width="3.7109375" style="757" customWidth="1"/>
    <col min="9967" max="9967" width="17.28515625" style="757" customWidth="1"/>
    <col min="9968" max="9968" width="15.85546875" style="757" customWidth="1"/>
    <col min="9969" max="9969" width="16" style="757" customWidth="1"/>
    <col min="9970" max="9970" width="6.85546875" style="757" customWidth="1"/>
    <col min="9971" max="9971" width="11.42578125" style="757"/>
    <col min="9972" max="9972" width="12" style="757" bestFit="1" customWidth="1"/>
    <col min="9973" max="10216" width="11.42578125" style="757"/>
    <col min="10217" max="10217" width="4.85546875" style="757" customWidth="1"/>
    <col min="10218" max="10218" width="1.140625" style="757" customWidth="1"/>
    <col min="10219" max="10219" width="4.28515625" style="757" customWidth="1"/>
    <col min="10220" max="10220" width="20.5703125" style="757" customWidth="1"/>
    <col min="10221" max="10221" width="20.42578125" style="757" customWidth="1"/>
    <col min="10222" max="10222" width="3.7109375" style="757" customWidth="1"/>
    <col min="10223" max="10223" width="17.28515625" style="757" customWidth="1"/>
    <col min="10224" max="10224" width="15.85546875" style="757" customWidth="1"/>
    <col min="10225" max="10225" width="16" style="757" customWidth="1"/>
    <col min="10226" max="10226" width="6.85546875" style="757" customWidth="1"/>
    <col min="10227" max="10227" width="11.42578125" style="757"/>
    <col min="10228" max="10228" width="12" style="757" bestFit="1" customWidth="1"/>
    <col min="10229" max="10472" width="11.42578125" style="757"/>
    <col min="10473" max="10473" width="4.85546875" style="757" customWidth="1"/>
    <col min="10474" max="10474" width="1.140625" style="757" customWidth="1"/>
    <col min="10475" max="10475" width="4.28515625" style="757" customWidth="1"/>
    <col min="10476" max="10476" width="20.5703125" style="757" customWidth="1"/>
    <col min="10477" max="10477" width="20.42578125" style="757" customWidth="1"/>
    <col min="10478" max="10478" width="3.7109375" style="757" customWidth="1"/>
    <col min="10479" max="10479" width="17.28515625" style="757" customWidth="1"/>
    <col min="10480" max="10480" width="15.85546875" style="757" customWidth="1"/>
    <col min="10481" max="10481" width="16" style="757" customWidth="1"/>
    <col min="10482" max="10482" width="6.85546875" style="757" customWidth="1"/>
    <col min="10483" max="10483" width="11.42578125" style="757"/>
    <col min="10484" max="10484" width="12" style="757" bestFit="1" customWidth="1"/>
    <col min="10485" max="10728" width="11.42578125" style="757"/>
    <col min="10729" max="10729" width="4.85546875" style="757" customWidth="1"/>
    <col min="10730" max="10730" width="1.140625" style="757" customWidth="1"/>
    <col min="10731" max="10731" width="4.28515625" style="757" customWidth="1"/>
    <col min="10732" max="10732" width="20.5703125" style="757" customWidth="1"/>
    <col min="10733" max="10733" width="20.42578125" style="757" customWidth="1"/>
    <col min="10734" max="10734" width="3.7109375" style="757" customWidth="1"/>
    <col min="10735" max="10735" width="17.28515625" style="757" customWidth="1"/>
    <col min="10736" max="10736" width="15.85546875" style="757" customWidth="1"/>
    <col min="10737" max="10737" width="16" style="757" customWidth="1"/>
    <col min="10738" max="10738" width="6.85546875" style="757" customWidth="1"/>
    <col min="10739" max="10739" width="11.42578125" style="757"/>
    <col min="10740" max="10740" width="12" style="757" bestFit="1" customWidth="1"/>
    <col min="10741" max="10984" width="11.42578125" style="757"/>
    <col min="10985" max="10985" width="4.85546875" style="757" customWidth="1"/>
    <col min="10986" max="10986" width="1.140625" style="757" customWidth="1"/>
    <col min="10987" max="10987" width="4.28515625" style="757" customWidth="1"/>
    <col min="10988" max="10988" width="20.5703125" style="757" customWidth="1"/>
    <col min="10989" max="10989" width="20.42578125" style="757" customWidth="1"/>
    <col min="10990" max="10990" width="3.7109375" style="757" customWidth="1"/>
    <col min="10991" max="10991" width="17.28515625" style="757" customWidth="1"/>
    <col min="10992" max="10992" width="15.85546875" style="757" customWidth="1"/>
    <col min="10993" max="10993" width="16" style="757" customWidth="1"/>
    <col min="10994" max="10994" width="6.85546875" style="757" customWidth="1"/>
    <col min="10995" max="10995" width="11.42578125" style="757"/>
    <col min="10996" max="10996" width="12" style="757" bestFit="1" customWidth="1"/>
    <col min="10997" max="11240" width="11.42578125" style="757"/>
    <col min="11241" max="11241" width="4.85546875" style="757" customWidth="1"/>
    <col min="11242" max="11242" width="1.140625" style="757" customWidth="1"/>
    <col min="11243" max="11243" width="4.28515625" style="757" customWidth="1"/>
    <col min="11244" max="11244" width="20.5703125" style="757" customWidth="1"/>
    <col min="11245" max="11245" width="20.42578125" style="757" customWidth="1"/>
    <col min="11246" max="11246" width="3.7109375" style="757" customWidth="1"/>
    <col min="11247" max="11247" width="17.28515625" style="757" customWidth="1"/>
    <col min="11248" max="11248" width="15.85546875" style="757" customWidth="1"/>
    <col min="11249" max="11249" width="16" style="757" customWidth="1"/>
    <col min="11250" max="11250" width="6.85546875" style="757" customWidth="1"/>
    <col min="11251" max="11251" width="11.42578125" style="757"/>
    <col min="11252" max="11252" width="12" style="757" bestFit="1" customWidth="1"/>
    <col min="11253" max="11496" width="11.42578125" style="757"/>
    <col min="11497" max="11497" width="4.85546875" style="757" customWidth="1"/>
    <col min="11498" max="11498" width="1.140625" style="757" customWidth="1"/>
    <col min="11499" max="11499" width="4.28515625" style="757" customWidth="1"/>
    <col min="11500" max="11500" width="20.5703125" style="757" customWidth="1"/>
    <col min="11501" max="11501" width="20.42578125" style="757" customWidth="1"/>
    <col min="11502" max="11502" width="3.7109375" style="757" customWidth="1"/>
    <col min="11503" max="11503" width="17.28515625" style="757" customWidth="1"/>
    <col min="11504" max="11504" width="15.85546875" style="757" customWidth="1"/>
    <col min="11505" max="11505" width="16" style="757" customWidth="1"/>
    <col min="11506" max="11506" width="6.85546875" style="757" customWidth="1"/>
    <col min="11507" max="11507" width="11.42578125" style="757"/>
    <col min="11508" max="11508" width="12" style="757" bestFit="1" customWidth="1"/>
    <col min="11509" max="11752" width="11.42578125" style="757"/>
    <col min="11753" max="11753" width="4.85546875" style="757" customWidth="1"/>
    <col min="11754" max="11754" width="1.140625" style="757" customWidth="1"/>
    <col min="11755" max="11755" width="4.28515625" style="757" customWidth="1"/>
    <col min="11756" max="11756" width="20.5703125" style="757" customWidth="1"/>
    <col min="11757" max="11757" width="20.42578125" style="757" customWidth="1"/>
    <col min="11758" max="11758" width="3.7109375" style="757" customWidth="1"/>
    <col min="11759" max="11759" width="17.28515625" style="757" customWidth="1"/>
    <col min="11760" max="11760" width="15.85546875" style="757" customWidth="1"/>
    <col min="11761" max="11761" width="16" style="757" customWidth="1"/>
    <col min="11762" max="11762" width="6.85546875" style="757" customWidth="1"/>
    <col min="11763" max="11763" width="11.42578125" style="757"/>
    <col min="11764" max="11764" width="12" style="757" bestFit="1" customWidth="1"/>
    <col min="11765" max="12008" width="11.42578125" style="757"/>
    <col min="12009" max="12009" width="4.85546875" style="757" customWidth="1"/>
    <col min="12010" max="12010" width="1.140625" style="757" customWidth="1"/>
    <col min="12011" max="12011" width="4.28515625" style="757" customWidth="1"/>
    <col min="12012" max="12012" width="20.5703125" style="757" customWidth="1"/>
    <col min="12013" max="12013" width="20.42578125" style="757" customWidth="1"/>
    <col min="12014" max="12014" width="3.7109375" style="757" customWidth="1"/>
    <col min="12015" max="12015" width="17.28515625" style="757" customWidth="1"/>
    <col min="12016" max="12016" width="15.85546875" style="757" customWidth="1"/>
    <col min="12017" max="12017" width="16" style="757" customWidth="1"/>
    <col min="12018" max="12018" width="6.85546875" style="757" customWidth="1"/>
    <col min="12019" max="12019" width="11.42578125" style="757"/>
    <col min="12020" max="12020" width="12" style="757" bestFit="1" customWidth="1"/>
    <col min="12021" max="12264" width="11.42578125" style="757"/>
    <col min="12265" max="12265" width="4.85546875" style="757" customWidth="1"/>
    <col min="12266" max="12266" width="1.140625" style="757" customWidth="1"/>
    <col min="12267" max="12267" width="4.28515625" style="757" customWidth="1"/>
    <col min="12268" max="12268" width="20.5703125" style="757" customWidth="1"/>
    <col min="12269" max="12269" width="20.42578125" style="757" customWidth="1"/>
    <col min="12270" max="12270" width="3.7109375" style="757" customWidth="1"/>
    <col min="12271" max="12271" width="17.28515625" style="757" customWidth="1"/>
    <col min="12272" max="12272" width="15.85546875" style="757" customWidth="1"/>
    <col min="12273" max="12273" width="16" style="757" customWidth="1"/>
    <col min="12274" max="12274" width="6.85546875" style="757" customWidth="1"/>
    <col min="12275" max="12275" width="11.42578125" style="757"/>
    <col min="12276" max="12276" width="12" style="757" bestFit="1" customWidth="1"/>
    <col min="12277" max="12520" width="11.42578125" style="757"/>
    <col min="12521" max="12521" width="4.85546875" style="757" customWidth="1"/>
    <col min="12522" max="12522" width="1.140625" style="757" customWidth="1"/>
    <col min="12523" max="12523" width="4.28515625" style="757" customWidth="1"/>
    <col min="12524" max="12524" width="20.5703125" style="757" customWidth="1"/>
    <col min="12525" max="12525" width="20.42578125" style="757" customWidth="1"/>
    <col min="12526" max="12526" width="3.7109375" style="757" customWidth="1"/>
    <col min="12527" max="12527" width="17.28515625" style="757" customWidth="1"/>
    <col min="12528" max="12528" width="15.85546875" style="757" customWidth="1"/>
    <col min="12529" max="12529" width="16" style="757" customWidth="1"/>
    <col min="12530" max="12530" width="6.85546875" style="757" customWidth="1"/>
    <col min="12531" max="12531" width="11.42578125" style="757"/>
    <col min="12532" max="12532" width="12" style="757" bestFit="1" customWidth="1"/>
    <col min="12533" max="12776" width="11.42578125" style="757"/>
    <col min="12777" max="12777" width="4.85546875" style="757" customWidth="1"/>
    <col min="12778" max="12778" width="1.140625" style="757" customWidth="1"/>
    <col min="12779" max="12779" width="4.28515625" style="757" customWidth="1"/>
    <col min="12780" max="12780" width="20.5703125" style="757" customWidth="1"/>
    <col min="12781" max="12781" width="20.42578125" style="757" customWidth="1"/>
    <col min="12782" max="12782" width="3.7109375" style="757" customWidth="1"/>
    <col min="12783" max="12783" width="17.28515625" style="757" customWidth="1"/>
    <col min="12784" max="12784" width="15.85546875" style="757" customWidth="1"/>
    <col min="12785" max="12785" width="16" style="757" customWidth="1"/>
    <col min="12786" max="12786" width="6.85546875" style="757" customWidth="1"/>
    <col min="12787" max="12787" width="11.42578125" style="757"/>
    <col min="12788" max="12788" width="12" style="757" bestFit="1" customWidth="1"/>
    <col min="12789" max="13032" width="11.42578125" style="757"/>
    <col min="13033" max="13033" width="4.85546875" style="757" customWidth="1"/>
    <col min="13034" max="13034" width="1.140625" style="757" customWidth="1"/>
    <col min="13035" max="13035" width="4.28515625" style="757" customWidth="1"/>
    <col min="13036" max="13036" width="20.5703125" style="757" customWidth="1"/>
    <col min="13037" max="13037" width="20.42578125" style="757" customWidth="1"/>
    <col min="13038" max="13038" width="3.7109375" style="757" customWidth="1"/>
    <col min="13039" max="13039" width="17.28515625" style="757" customWidth="1"/>
    <col min="13040" max="13040" width="15.85546875" style="757" customWidth="1"/>
    <col min="13041" max="13041" width="16" style="757" customWidth="1"/>
    <col min="13042" max="13042" width="6.85546875" style="757" customWidth="1"/>
    <col min="13043" max="13043" width="11.42578125" style="757"/>
    <col min="13044" max="13044" width="12" style="757" bestFit="1" customWidth="1"/>
    <col min="13045" max="13288" width="11.42578125" style="757"/>
    <col min="13289" max="13289" width="4.85546875" style="757" customWidth="1"/>
    <col min="13290" max="13290" width="1.140625" style="757" customWidth="1"/>
    <col min="13291" max="13291" width="4.28515625" style="757" customWidth="1"/>
    <col min="13292" max="13292" width="20.5703125" style="757" customWidth="1"/>
    <col min="13293" max="13293" width="20.42578125" style="757" customWidth="1"/>
    <col min="13294" max="13294" width="3.7109375" style="757" customWidth="1"/>
    <col min="13295" max="13295" width="17.28515625" style="757" customWidth="1"/>
    <col min="13296" max="13296" width="15.85546875" style="757" customWidth="1"/>
    <col min="13297" max="13297" width="16" style="757" customWidth="1"/>
    <col min="13298" max="13298" width="6.85546875" style="757" customWidth="1"/>
    <col min="13299" max="13299" width="11.42578125" style="757"/>
    <col min="13300" max="13300" width="12" style="757" bestFit="1" customWidth="1"/>
    <col min="13301" max="13544" width="11.42578125" style="757"/>
    <col min="13545" max="13545" width="4.85546875" style="757" customWidth="1"/>
    <col min="13546" max="13546" width="1.140625" style="757" customWidth="1"/>
    <col min="13547" max="13547" width="4.28515625" style="757" customWidth="1"/>
    <col min="13548" max="13548" width="20.5703125" style="757" customWidth="1"/>
    <col min="13549" max="13549" width="20.42578125" style="757" customWidth="1"/>
    <col min="13550" max="13550" width="3.7109375" style="757" customWidth="1"/>
    <col min="13551" max="13551" width="17.28515625" style="757" customWidth="1"/>
    <col min="13552" max="13552" width="15.85546875" style="757" customWidth="1"/>
    <col min="13553" max="13553" width="16" style="757" customWidth="1"/>
    <col min="13554" max="13554" width="6.85546875" style="757" customWidth="1"/>
    <col min="13555" max="13555" width="11.42578125" style="757"/>
    <col min="13556" max="13556" width="12" style="757" bestFit="1" customWidth="1"/>
    <col min="13557" max="13800" width="11.42578125" style="757"/>
    <col min="13801" max="13801" width="4.85546875" style="757" customWidth="1"/>
    <col min="13802" max="13802" width="1.140625" style="757" customWidth="1"/>
    <col min="13803" max="13803" width="4.28515625" style="757" customWidth="1"/>
    <col min="13804" max="13804" width="20.5703125" style="757" customWidth="1"/>
    <col min="13805" max="13805" width="20.42578125" style="757" customWidth="1"/>
    <col min="13806" max="13806" width="3.7109375" style="757" customWidth="1"/>
    <col min="13807" max="13807" width="17.28515625" style="757" customWidth="1"/>
    <col min="13808" max="13808" width="15.85546875" style="757" customWidth="1"/>
    <col min="13809" max="13809" width="16" style="757" customWidth="1"/>
    <col min="13810" max="13810" width="6.85546875" style="757" customWidth="1"/>
    <col min="13811" max="13811" width="11.42578125" style="757"/>
    <col min="13812" max="13812" width="12" style="757" bestFit="1" customWidth="1"/>
    <col min="13813" max="14056" width="11.42578125" style="757"/>
    <col min="14057" max="14057" width="4.85546875" style="757" customWidth="1"/>
    <col min="14058" max="14058" width="1.140625" style="757" customWidth="1"/>
    <col min="14059" max="14059" width="4.28515625" style="757" customWidth="1"/>
    <col min="14060" max="14060" width="20.5703125" style="757" customWidth="1"/>
    <col min="14061" max="14061" width="20.42578125" style="757" customWidth="1"/>
    <col min="14062" max="14062" width="3.7109375" style="757" customWidth="1"/>
    <col min="14063" max="14063" width="17.28515625" style="757" customWidth="1"/>
    <col min="14064" max="14064" width="15.85546875" style="757" customWidth="1"/>
    <col min="14065" max="14065" width="16" style="757" customWidth="1"/>
    <col min="14066" max="14066" width="6.85546875" style="757" customWidth="1"/>
    <col min="14067" max="14067" width="11.42578125" style="757"/>
    <col min="14068" max="14068" width="12" style="757" bestFit="1" customWidth="1"/>
    <col min="14069" max="14312" width="11.42578125" style="757"/>
    <col min="14313" max="14313" width="4.85546875" style="757" customWidth="1"/>
    <col min="14314" max="14314" width="1.140625" style="757" customWidth="1"/>
    <col min="14315" max="14315" width="4.28515625" style="757" customWidth="1"/>
    <col min="14316" max="14316" width="20.5703125" style="757" customWidth="1"/>
    <col min="14317" max="14317" width="20.42578125" style="757" customWidth="1"/>
    <col min="14318" max="14318" width="3.7109375" style="757" customWidth="1"/>
    <col min="14319" max="14319" width="17.28515625" style="757" customWidth="1"/>
    <col min="14320" max="14320" width="15.85546875" style="757" customWidth="1"/>
    <col min="14321" max="14321" width="16" style="757" customWidth="1"/>
    <col min="14322" max="14322" width="6.85546875" style="757" customWidth="1"/>
    <col min="14323" max="14323" width="11.42578125" style="757"/>
    <col min="14324" max="14324" width="12" style="757" bestFit="1" customWidth="1"/>
    <col min="14325" max="14568" width="11.42578125" style="757"/>
    <col min="14569" max="14569" width="4.85546875" style="757" customWidth="1"/>
    <col min="14570" max="14570" width="1.140625" style="757" customWidth="1"/>
    <col min="14571" max="14571" width="4.28515625" style="757" customWidth="1"/>
    <col min="14572" max="14572" width="20.5703125" style="757" customWidth="1"/>
    <col min="14573" max="14573" width="20.42578125" style="757" customWidth="1"/>
    <col min="14574" max="14574" width="3.7109375" style="757" customWidth="1"/>
    <col min="14575" max="14575" width="17.28515625" style="757" customWidth="1"/>
    <col min="14576" max="14576" width="15.85546875" style="757" customWidth="1"/>
    <col min="14577" max="14577" width="16" style="757" customWidth="1"/>
    <col min="14578" max="14578" width="6.85546875" style="757" customWidth="1"/>
    <col min="14579" max="14579" width="11.42578125" style="757"/>
    <col min="14580" max="14580" width="12" style="757" bestFit="1" customWidth="1"/>
    <col min="14581" max="14824" width="11.42578125" style="757"/>
    <col min="14825" max="14825" width="4.85546875" style="757" customWidth="1"/>
    <col min="14826" max="14826" width="1.140625" style="757" customWidth="1"/>
    <col min="14827" max="14827" width="4.28515625" style="757" customWidth="1"/>
    <col min="14828" max="14828" width="20.5703125" style="757" customWidth="1"/>
    <col min="14829" max="14829" width="20.42578125" style="757" customWidth="1"/>
    <col min="14830" max="14830" width="3.7109375" style="757" customWidth="1"/>
    <col min="14831" max="14831" width="17.28515625" style="757" customWidth="1"/>
    <col min="14832" max="14832" width="15.85546875" style="757" customWidth="1"/>
    <col min="14833" max="14833" width="16" style="757" customWidth="1"/>
    <col min="14834" max="14834" width="6.85546875" style="757" customWidth="1"/>
    <col min="14835" max="14835" width="11.42578125" style="757"/>
    <col min="14836" max="14836" width="12" style="757" bestFit="1" customWidth="1"/>
    <col min="14837" max="15080" width="11.42578125" style="757"/>
    <col min="15081" max="15081" width="4.85546875" style="757" customWidth="1"/>
    <col min="15082" max="15082" width="1.140625" style="757" customWidth="1"/>
    <col min="15083" max="15083" width="4.28515625" style="757" customWidth="1"/>
    <col min="15084" max="15084" width="20.5703125" style="757" customWidth="1"/>
    <col min="15085" max="15085" width="20.42578125" style="757" customWidth="1"/>
    <col min="15086" max="15086" width="3.7109375" style="757" customWidth="1"/>
    <col min="15087" max="15087" width="17.28515625" style="757" customWidth="1"/>
    <col min="15088" max="15088" width="15.85546875" style="757" customWidth="1"/>
    <col min="15089" max="15089" width="16" style="757" customWidth="1"/>
    <col min="15090" max="15090" width="6.85546875" style="757" customWidth="1"/>
    <col min="15091" max="15091" width="11.42578125" style="757"/>
    <col min="15092" max="15092" width="12" style="757" bestFit="1" customWidth="1"/>
    <col min="15093" max="15336" width="11.42578125" style="757"/>
    <col min="15337" max="15337" width="4.85546875" style="757" customWidth="1"/>
    <col min="15338" max="15338" width="1.140625" style="757" customWidth="1"/>
    <col min="15339" max="15339" width="4.28515625" style="757" customWidth="1"/>
    <col min="15340" max="15340" width="20.5703125" style="757" customWidth="1"/>
    <col min="15341" max="15341" width="20.42578125" style="757" customWidth="1"/>
    <col min="15342" max="15342" width="3.7109375" style="757" customWidth="1"/>
    <col min="15343" max="15343" width="17.28515625" style="757" customWidth="1"/>
    <col min="15344" max="15344" width="15.85546875" style="757" customWidth="1"/>
    <col min="15345" max="15345" width="16" style="757" customWidth="1"/>
    <col min="15346" max="15346" width="6.85546875" style="757" customWidth="1"/>
    <col min="15347" max="15347" width="11.42578125" style="757"/>
    <col min="15348" max="15348" width="12" style="757" bestFit="1" customWidth="1"/>
    <col min="15349" max="15592" width="11.42578125" style="757"/>
    <col min="15593" max="15593" width="4.85546875" style="757" customWidth="1"/>
    <col min="15594" max="15594" width="1.140625" style="757" customWidth="1"/>
    <col min="15595" max="15595" width="4.28515625" style="757" customWidth="1"/>
    <col min="15596" max="15596" width="20.5703125" style="757" customWidth="1"/>
    <col min="15597" max="15597" width="20.42578125" style="757" customWidth="1"/>
    <col min="15598" max="15598" width="3.7109375" style="757" customWidth="1"/>
    <col min="15599" max="15599" width="17.28515625" style="757" customWidth="1"/>
    <col min="15600" max="15600" width="15.85546875" style="757" customWidth="1"/>
    <col min="15601" max="15601" width="16" style="757" customWidth="1"/>
    <col min="15602" max="15602" width="6.85546875" style="757" customWidth="1"/>
    <col min="15603" max="15603" width="11.42578125" style="757"/>
    <col min="15604" max="15604" width="12" style="757" bestFit="1" customWidth="1"/>
    <col min="15605" max="15848" width="11.42578125" style="757"/>
    <col min="15849" max="15849" width="4.85546875" style="757" customWidth="1"/>
    <col min="15850" max="15850" width="1.140625" style="757" customWidth="1"/>
    <col min="15851" max="15851" width="4.28515625" style="757" customWidth="1"/>
    <col min="15852" max="15852" width="20.5703125" style="757" customWidth="1"/>
    <col min="15853" max="15853" width="20.42578125" style="757" customWidth="1"/>
    <col min="15854" max="15854" width="3.7109375" style="757" customWidth="1"/>
    <col min="15855" max="15855" width="17.28515625" style="757" customWidth="1"/>
    <col min="15856" max="15856" width="15.85546875" style="757" customWidth="1"/>
    <col min="15857" max="15857" width="16" style="757" customWidth="1"/>
    <col min="15858" max="15858" width="6.85546875" style="757" customWidth="1"/>
    <col min="15859" max="15859" width="11.42578125" style="757"/>
    <col min="15860" max="15860" width="12" style="757" bestFit="1" customWidth="1"/>
    <col min="15861" max="16104" width="11.42578125" style="757"/>
    <col min="16105" max="16105" width="4.85546875" style="757" customWidth="1"/>
    <col min="16106" max="16106" width="1.140625" style="757" customWidth="1"/>
    <col min="16107" max="16107" width="4.28515625" style="757" customWidth="1"/>
    <col min="16108" max="16108" width="20.5703125" style="757" customWidth="1"/>
    <col min="16109" max="16109" width="20.42578125" style="757" customWidth="1"/>
    <col min="16110" max="16110" width="3.7109375" style="757" customWidth="1"/>
    <col min="16111" max="16111" width="17.28515625" style="757" customWidth="1"/>
    <col min="16112" max="16112" width="15.85546875" style="757" customWidth="1"/>
    <col min="16113" max="16113" width="16" style="757" customWidth="1"/>
    <col min="16114" max="16114" width="6.85546875" style="757" customWidth="1"/>
    <col min="16115" max="16115" width="11.42578125" style="757"/>
    <col min="16116" max="16116" width="12" style="757" bestFit="1" customWidth="1"/>
    <col min="16117" max="16384" width="11.42578125" style="757"/>
  </cols>
  <sheetData>
    <row r="1" spans="1:11" s="40" customFormat="1" ht="27.75" customHeight="1" x14ac:dyDescent="0.3">
      <c r="A1" s="1349" t="s">
        <v>148</v>
      </c>
      <c r="B1" s="1349"/>
      <c r="C1" s="1349"/>
      <c r="D1" s="1349"/>
      <c r="E1" s="1349"/>
      <c r="F1" s="1349"/>
      <c r="G1" s="1349"/>
      <c r="H1" s="1349"/>
      <c r="I1" s="1349"/>
      <c r="J1" s="1349"/>
      <c r="K1" s="1349"/>
    </row>
    <row r="2" spans="1:11" s="40" customFormat="1" ht="12.75" customHeight="1" x14ac:dyDescent="0.25">
      <c r="A2" s="1279"/>
      <c r="B2" s="1278"/>
      <c r="C2" s="1278"/>
      <c r="D2" s="1278"/>
      <c r="E2" s="1278"/>
      <c r="F2" s="1278"/>
      <c r="G2" s="1234"/>
      <c r="H2" s="1234"/>
      <c r="I2" s="1234"/>
      <c r="J2" s="540"/>
      <c r="K2" s="1235"/>
    </row>
    <row r="3" spans="1:11" s="40" customFormat="1" ht="20.25" customHeight="1" x14ac:dyDescent="0.25">
      <c r="A3" s="963"/>
      <c r="B3" s="1357" t="s">
        <v>51</v>
      </c>
      <c r="C3" s="1357"/>
      <c r="D3" s="1357"/>
      <c r="E3" s="1357"/>
      <c r="F3" s="1357"/>
      <c r="G3" s="1357"/>
      <c r="H3" s="1357"/>
      <c r="I3" s="1357"/>
      <c r="J3" s="1357"/>
      <c r="K3" s="1357"/>
    </row>
    <row r="4" spans="1:11" s="40" customFormat="1" ht="20.25" customHeight="1" x14ac:dyDescent="0.3">
      <c r="A4" s="764"/>
      <c r="B4" s="1358" t="s">
        <v>848</v>
      </c>
      <c r="C4" s="1358"/>
      <c r="D4" s="1358"/>
      <c r="E4" s="1358"/>
      <c r="F4" s="1358"/>
      <c r="G4" s="1358"/>
      <c r="H4" s="1358"/>
      <c r="I4" s="1358"/>
      <c r="J4" s="1358"/>
      <c r="K4" s="1358"/>
    </row>
    <row r="5" spans="1:11" s="40" customFormat="1" ht="15" customHeight="1" x14ac:dyDescent="0.2">
      <c r="A5" s="759"/>
      <c r="B5" s="1350" t="s">
        <v>11</v>
      </c>
      <c r="C5" s="1350"/>
      <c r="D5" s="1350"/>
      <c r="E5" s="1350"/>
      <c r="F5" s="1350"/>
      <c r="G5" s="1350"/>
      <c r="H5" s="1350"/>
      <c r="I5" s="1350"/>
      <c r="J5" s="1350"/>
      <c r="K5" s="1350"/>
    </row>
    <row r="6" spans="1:11" s="40" customFormat="1" ht="15" customHeight="1" x14ac:dyDescent="0.25">
      <c r="A6" s="513"/>
      <c r="B6" s="513"/>
      <c r="C6" s="513"/>
      <c r="D6" s="968"/>
      <c r="E6" s="968"/>
      <c r="F6" s="968"/>
      <c r="G6" s="968"/>
      <c r="H6" s="968"/>
      <c r="I6" s="968"/>
      <c r="J6" s="968"/>
      <c r="K6" s="968"/>
    </row>
    <row r="7" spans="1:11" s="40" customFormat="1" ht="17.25" x14ac:dyDescent="0.2">
      <c r="A7" s="1360" t="s">
        <v>12</v>
      </c>
      <c r="B7" s="1361"/>
      <c r="C7" s="1361"/>
      <c r="D7" s="1361"/>
      <c r="E7" s="1361"/>
      <c r="F7" s="1361"/>
      <c r="G7" s="1361"/>
      <c r="H7" s="1351" t="s">
        <v>845</v>
      </c>
      <c r="I7" s="1352"/>
      <c r="J7" s="1370" t="s">
        <v>839</v>
      </c>
      <c r="K7" s="1371"/>
    </row>
    <row r="8" spans="1:11" s="40" customFormat="1" ht="17.25" x14ac:dyDescent="0.25">
      <c r="A8" s="1362"/>
      <c r="B8" s="1363"/>
      <c r="C8" s="1363"/>
      <c r="D8" s="1363"/>
      <c r="E8" s="1363"/>
      <c r="F8" s="1363"/>
      <c r="G8" s="1363"/>
      <c r="H8" s="1353" t="s">
        <v>575</v>
      </c>
      <c r="I8" s="1354"/>
      <c r="J8" s="1372" t="s">
        <v>575</v>
      </c>
      <c r="K8" s="1373"/>
    </row>
    <row r="9" spans="1:11" s="40" customFormat="1" ht="13.5" customHeight="1" x14ac:dyDescent="0.2">
      <c r="A9" s="1364"/>
      <c r="B9" s="1365"/>
      <c r="C9" s="1365"/>
      <c r="D9" s="1365"/>
      <c r="E9" s="1365"/>
      <c r="F9" s="1365"/>
      <c r="G9" s="1365"/>
      <c r="H9" s="1355" t="s">
        <v>41</v>
      </c>
      <c r="I9" s="1356"/>
      <c r="J9" s="1374" t="s">
        <v>576</v>
      </c>
      <c r="K9" s="1375"/>
    </row>
    <row r="10" spans="1:11" ht="18" x14ac:dyDescent="0.25">
      <c r="A10" s="1040" t="s">
        <v>48</v>
      </c>
      <c r="B10" s="1041"/>
      <c r="C10" s="1042"/>
      <c r="D10" s="1042"/>
      <c r="E10" s="1042"/>
      <c r="F10" s="1042"/>
      <c r="G10" s="1042"/>
      <c r="H10" s="1044"/>
      <c r="I10" s="1236"/>
      <c r="J10" s="1043"/>
      <c r="K10" s="1237"/>
    </row>
    <row r="11" spans="1:11" s="40" customFormat="1" ht="12.75" hidden="1" customHeight="1" x14ac:dyDescent="0.25">
      <c r="A11" s="1045"/>
      <c r="B11" s="1046" t="s">
        <v>35</v>
      </c>
      <c r="C11" s="1046"/>
      <c r="D11" s="1046"/>
      <c r="E11" s="1047"/>
      <c r="F11" s="1047"/>
      <c r="G11" s="1047"/>
      <c r="H11" s="1048">
        <v>0</v>
      </c>
      <c r="I11" s="1238">
        <v>0</v>
      </c>
      <c r="J11" s="1048">
        <v>0</v>
      </c>
      <c r="K11" s="1238">
        <v>0</v>
      </c>
    </row>
    <row r="12" spans="1:11" s="40" customFormat="1" ht="12.75" hidden="1" customHeight="1" x14ac:dyDescent="0.25">
      <c r="A12" s="1045"/>
      <c r="B12" s="1049"/>
      <c r="C12" s="1049"/>
      <c r="D12" s="1049"/>
      <c r="E12" s="1050" t="s">
        <v>47</v>
      </c>
      <c r="F12" s="1050"/>
      <c r="G12" s="1050"/>
      <c r="H12" s="1052">
        <v>0</v>
      </c>
      <c r="I12" s="1239">
        <v>0</v>
      </c>
      <c r="J12" s="1051">
        <v>0</v>
      </c>
      <c r="K12" s="1239">
        <v>0</v>
      </c>
    </row>
    <row r="13" spans="1:11" s="221" customFormat="1" ht="20.25" customHeight="1" x14ac:dyDescent="0.3">
      <c r="A13" s="1045"/>
      <c r="B13" s="1046" t="s">
        <v>627</v>
      </c>
      <c r="C13" s="1046"/>
      <c r="D13" s="1046"/>
      <c r="E13" s="1047"/>
      <c r="F13" s="1047"/>
      <c r="G13" s="1047"/>
      <c r="H13" s="969">
        <v>6210256</v>
      </c>
      <c r="I13" s="1238">
        <v>8.9935070135312087E-2</v>
      </c>
      <c r="J13" s="969">
        <v>6151298</v>
      </c>
      <c r="K13" s="1240">
        <v>8.6056660592255182E-2</v>
      </c>
    </row>
    <row r="14" spans="1:11" s="221" customFormat="1" ht="18.75" x14ac:dyDescent="0.3">
      <c r="A14" s="1045"/>
      <c r="B14" s="1046"/>
      <c r="C14" s="1049" t="s">
        <v>601</v>
      </c>
      <c r="D14" s="1046"/>
      <c r="E14" s="1047"/>
      <c r="F14" s="1047"/>
      <c r="G14" s="1047"/>
      <c r="H14" s="1051">
        <v>0</v>
      </c>
      <c r="I14" s="1238"/>
      <c r="J14" s="1051">
        <v>0</v>
      </c>
      <c r="K14" s="1240"/>
    </row>
    <row r="15" spans="1:11" s="221" customFormat="1" ht="18.75" x14ac:dyDescent="0.3">
      <c r="A15" s="1045"/>
      <c r="B15" s="1046"/>
      <c r="C15" s="1049" t="s">
        <v>628</v>
      </c>
      <c r="D15" s="1046"/>
      <c r="E15" s="1047"/>
      <c r="F15" s="1047"/>
      <c r="G15" s="1047"/>
      <c r="H15" s="1051">
        <v>0</v>
      </c>
      <c r="I15" s="1238"/>
      <c r="J15" s="1051">
        <v>0</v>
      </c>
      <c r="K15" s="1240"/>
    </row>
    <row r="16" spans="1:11" s="221" customFormat="1" ht="18.75" x14ac:dyDescent="0.3">
      <c r="A16" s="1045"/>
      <c r="B16" s="1046"/>
      <c r="C16" s="1049" t="s">
        <v>629</v>
      </c>
      <c r="D16" s="1046"/>
      <c r="E16" s="1047"/>
      <c r="F16" s="1047"/>
      <c r="G16" s="1047"/>
      <c r="H16" s="1051">
        <v>0</v>
      </c>
      <c r="I16" s="1238"/>
      <c r="J16" s="1051">
        <v>0</v>
      </c>
      <c r="K16" s="1240"/>
    </row>
    <row r="17" spans="1:11" s="221" customFormat="1" ht="18.75" x14ac:dyDescent="0.3">
      <c r="A17" s="1045"/>
      <c r="B17" s="1046"/>
      <c r="C17" s="1049" t="s">
        <v>604</v>
      </c>
      <c r="D17" s="1046"/>
      <c r="E17" s="1047"/>
      <c r="F17" s="1047"/>
      <c r="G17" s="1047"/>
      <c r="H17" s="1051">
        <v>0</v>
      </c>
      <c r="I17" s="1238"/>
      <c r="J17" s="1051">
        <v>0</v>
      </c>
      <c r="K17" s="1240"/>
    </row>
    <row r="18" spans="1:11" s="221" customFormat="1" ht="18.75" x14ac:dyDescent="0.3">
      <c r="A18" s="1045"/>
      <c r="B18" s="1046"/>
      <c r="C18" s="1049" t="s">
        <v>605</v>
      </c>
      <c r="D18" s="1046"/>
      <c r="E18" s="1047"/>
      <c r="F18" s="1047"/>
      <c r="G18" s="1047"/>
      <c r="H18" s="1051">
        <v>0</v>
      </c>
      <c r="I18" s="1238"/>
      <c r="J18" s="1051">
        <v>0</v>
      </c>
      <c r="K18" s="1240"/>
    </row>
    <row r="19" spans="1:11" s="221" customFormat="1" ht="18.75" x14ac:dyDescent="0.3">
      <c r="A19" s="1045"/>
      <c r="B19" s="1046"/>
      <c r="C19" s="1049" t="s">
        <v>606</v>
      </c>
      <c r="D19" s="1046"/>
      <c r="E19" s="1047"/>
      <c r="F19" s="1047"/>
      <c r="G19" s="1047"/>
      <c r="H19" s="1051">
        <v>0</v>
      </c>
      <c r="I19" s="1238"/>
      <c r="J19" s="1051">
        <v>0</v>
      </c>
      <c r="K19" s="1240"/>
    </row>
    <row r="20" spans="1:11" s="221" customFormat="1" ht="18.75" x14ac:dyDescent="0.3">
      <c r="A20" s="1045"/>
      <c r="B20" s="1049"/>
      <c r="C20" s="1049" t="s">
        <v>630</v>
      </c>
      <c r="D20" s="1049"/>
      <c r="E20" s="1050"/>
      <c r="F20" s="1050"/>
      <c r="G20" s="1050"/>
      <c r="H20" s="1051">
        <v>6210256</v>
      </c>
      <c r="I20" s="1239">
        <v>8.9935070135312087E-2</v>
      </c>
      <c r="J20" s="1051">
        <v>6151298</v>
      </c>
      <c r="K20" s="1241">
        <v>8.6056660592255182E-2</v>
      </c>
    </row>
    <row r="21" spans="1:11" s="69" customFormat="1" ht="42" customHeight="1" x14ac:dyDescent="0.25">
      <c r="A21" s="1053"/>
      <c r="B21" s="1367" t="s">
        <v>631</v>
      </c>
      <c r="C21" s="1367"/>
      <c r="D21" s="1367"/>
      <c r="E21" s="1367"/>
      <c r="F21" s="1367"/>
      <c r="G21" s="1054"/>
      <c r="H21" s="970">
        <v>56102993</v>
      </c>
      <c r="I21" s="1242">
        <v>0.81246676630656178</v>
      </c>
      <c r="J21" s="970">
        <v>59708358</v>
      </c>
      <c r="K21" s="1243">
        <v>0.83531994368129536</v>
      </c>
    </row>
    <row r="22" spans="1:11" s="221" customFormat="1" ht="33" customHeight="1" x14ac:dyDescent="0.3">
      <c r="A22" s="1045"/>
      <c r="B22" s="1049"/>
      <c r="C22" s="1368" t="s">
        <v>632</v>
      </c>
      <c r="D22" s="1368"/>
      <c r="E22" s="1368"/>
      <c r="F22" s="1368"/>
      <c r="G22" s="1050"/>
      <c r="H22" s="1055">
        <v>0</v>
      </c>
      <c r="I22" s="1239">
        <v>0</v>
      </c>
      <c r="J22" s="1055">
        <v>0</v>
      </c>
      <c r="K22" s="1244">
        <v>0</v>
      </c>
    </row>
    <row r="23" spans="1:11" s="221" customFormat="1" ht="18.75" x14ac:dyDescent="0.3">
      <c r="A23" s="1045"/>
      <c r="B23" s="1050"/>
      <c r="C23" s="1050" t="s">
        <v>633</v>
      </c>
      <c r="D23" s="1050"/>
      <c r="E23" s="1050"/>
      <c r="F23" s="1050"/>
      <c r="G23" s="1050"/>
      <c r="H23" s="1051">
        <v>56102993</v>
      </c>
      <c r="I23" s="1239">
        <v>0.81246676630656178</v>
      </c>
      <c r="J23" s="1051">
        <v>59708358</v>
      </c>
      <c r="K23" s="1241">
        <v>0.83531994368129536</v>
      </c>
    </row>
    <row r="24" spans="1:11" s="504" customFormat="1" ht="20.25" customHeight="1" x14ac:dyDescent="0.25">
      <c r="A24" s="1053"/>
      <c r="B24" s="1056" t="s">
        <v>362</v>
      </c>
      <c r="C24" s="1057"/>
      <c r="D24" s="1057"/>
      <c r="E24" s="1054"/>
      <c r="F24" s="1054"/>
      <c r="G24" s="1054"/>
      <c r="H24" s="970">
        <v>6739413</v>
      </c>
      <c r="I24" s="1242">
        <v>9.7598163558126116E-2</v>
      </c>
      <c r="J24" s="970">
        <v>5619971</v>
      </c>
      <c r="K24" s="1243">
        <v>7.8623395726449441E-2</v>
      </c>
    </row>
    <row r="25" spans="1:11" s="221" customFormat="1" ht="18.75" x14ac:dyDescent="0.3">
      <c r="A25" s="1045"/>
      <c r="B25" s="1049"/>
      <c r="C25" s="1050" t="s">
        <v>17</v>
      </c>
      <c r="D25" s="1050"/>
      <c r="E25" s="1050"/>
      <c r="F25" s="1050"/>
      <c r="G25" s="1050"/>
      <c r="H25" s="1051">
        <v>3601558</v>
      </c>
      <c r="I25" s="1239">
        <v>5.2156685863899065E-2</v>
      </c>
      <c r="J25" s="1051">
        <v>4707026</v>
      </c>
      <c r="K25" s="1241">
        <v>6.5851294943103156E-2</v>
      </c>
    </row>
    <row r="26" spans="1:11" s="221" customFormat="1" ht="18.75" x14ac:dyDescent="0.3">
      <c r="A26" s="1045"/>
      <c r="B26" s="1049"/>
      <c r="C26" s="1050" t="s">
        <v>634</v>
      </c>
      <c r="D26" s="1050"/>
      <c r="E26" s="1050"/>
      <c r="F26" s="1050"/>
      <c r="G26" s="1050"/>
      <c r="H26" s="1051">
        <v>0</v>
      </c>
      <c r="I26" s="1239"/>
      <c r="J26" s="1051">
        <v>0</v>
      </c>
      <c r="K26" s="1241">
        <v>0</v>
      </c>
    </row>
    <row r="27" spans="1:11" s="221" customFormat="1" ht="18.75" x14ac:dyDescent="0.3">
      <c r="A27" s="1045"/>
      <c r="B27" s="1049"/>
      <c r="C27" s="1050" t="s">
        <v>635</v>
      </c>
      <c r="D27" s="1050"/>
      <c r="E27" s="1050"/>
      <c r="F27" s="1050"/>
      <c r="G27" s="1050"/>
      <c r="H27" s="1051">
        <v>636180</v>
      </c>
      <c r="I27" s="1239">
        <v>9.2129685022135713E-3</v>
      </c>
      <c r="J27" s="1051">
        <v>382170</v>
      </c>
      <c r="K27" s="1241">
        <v>5.3465583976816215E-3</v>
      </c>
    </row>
    <row r="28" spans="1:11" ht="18" x14ac:dyDescent="0.25">
      <c r="A28" s="1045"/>
      <c r="B28" s="1050"/>
      <c r="C28" s="1050" t="s">
        <v>636</v>
      </c>
      <c r="D28" s="1050"/>
      <c r="E28" s="1050"/>
      <c r="F28" s="1050"/>
      <c r="G28" s="1050"/>
      <c r="H28" s="1051">
        <v>0</v>
      </c>
      <c r="I28" s="1245"/>
      <c r="J28" s="1051">
        <v>0</v>
      </c>
      <c r="K28" s="1241">
        <v>0</v>
      </c>
    </row>
    <row r="29" spans="1:11" s="221" customFormat="1" ht="18.75" x14ac:dyDescent="0.3">
      <c r="A29" s="1045"/>
      <c r="B29" s="1050"/>
      <c r="C29" s="1050" t="s">
        <v>637</v>
      </c>
      <c r="D29" s="1050"/>
      <c r="E29" s="1050"/>
      <c r="F29" s="1050"/>
      <c r="G29" s="1050"/>
      <c r="H29" s="1051">
        <v>2501675</v>
      </c>
      <c r="I29" s="1239">
        <v>3.6228509192013481E-2</v>
      </c>
      <c r="J29" s="1051">
        <v>530775</v>
      </c>
      <c r="K29" s="1241">
        <v>7.4255423856646593E-3</v>
      </c>
    </row>
    <row r="30" spans="1:11" s="221" customFormat="1" ht="20.25" customHeight="1" x14ac:dyDescent="0.3">
      <c r="A30" s="1058" t="s">
        <v>52</v>
      </c>
      <c r="B30" s="1059"/>
      <c r="C30" s="1046"/>
      <c r="D30" s="1046"/>
      <c r="E30" s="1047"/>
      <c r="F30" s="1047"/>
      <c r="G30" s="1047"/>
      <c r="H30" s="969">
        <v>69052662</v>
      </c>
      <c r="I30" s="1238">
        <v>1</v>
      </c>
      <c r="J30" s="969">
        <v>71479627</v>
      </c>
      <c r="K30" s="1240">
        <v>1</v>
      </c>
    </row>
    <row r="31" spans="1:11" s="40" customFormat="1" ht="5.25" customHeight="1" x14ac:dyDescent="0.25">
      <c r="A31" s="1045"/>
      <c r="B31" s="1059"/>
      <c r="C31" s="1050"/>
      <c r="D31" s="1050"/>
      <c r="E31" s="1050"/>
      <c r="F31" s="1050"/>
      <c r="G31" s="1050"/>
      <c r="H31" s="1051"/>
      <c r="I31" s="1239"/>
      <c r="J31" s="1051"/>
      <c r="K31" s="1241"/>
    </row>
    <row r="32" spans="1:11" s="710" customFormat="1" ht="20.25" customHeight="1" x14ac:dyDescent="0.3">
      <c r="A32" s="1060" t="s">
        <v>49</v>
      </c>
      <c r="B32" s="1061"/>
      <c r="C32" s="1050"/>
      <c r="D32" s="1050"/>
      <c r="E32" s="1050"/>
      <c r="F32" s="1050"/>
      <c r="G32" s="1050"/>
      <c r="H32" s="1062"/>
      <c r="I32" s="1245"/>
      <c r="J32" s="1062"/>
      <c r="K32" s="1241"/>
    </row>
    <row r="33" spans="1:11" s="40" customFormat="1" ht="9" customHeight="1" x14ac:dyDescent="0.25">
      <c r="A33" s="1060"/>
      <c r="B33" s="1050"/>
      <c r="C33" s="1050"/>
      <c r="D33" s="1050"/>
      <c r="E33" s="1047"/>
      <c r="F33" s="1047"/>
      <c r="G33" s="1050"/>
      <c r="H33" s="1062"/>
      <c r="I33" s="1239"/>
      <c r="J33" s="1062"/>
      <c r="K33" s="1241"/>
    </row>
    <row r="34" spans="1:11" s="221" customFormat="1" ht="20.25" customHeight="1" x14ac:dyDescent="0.3">
      <c r="A34" s="1045"/>
      <c r="B34" s="1047" t="s">
        <v>638</v>
      </c>
      <c r="C34" s="1047"/>
      <c r="D34" s="1047"/>
      <c r="E34" s="1047"/>
      <c r="F34" s="1047"/>
      <c r="G34" s="1047"/>
      <c r="H34" s="969">
        <v>47744558</v>
      </c>
      <c r="I34" s="1238">
        <v>0.69142241033372476</v>
      </c>
      <c r="J34" s="969">
        <v>45737859</v>
      </c>
      <c r="K34" s="1240">
        <v>0.63987265910047353</v>
      </c>
    </row>
    <row r="35" spans="1:11" s="221" customFormat="1" ht="18.75" x14ac:dyDescent="0.3">
      <c r="A35" s="1045"/>
      <c r="B35" s="1050"/>
      <c r="C35" s="1050" t="s">
        <v>19</v>
      </c>
      <c r="D35" s="1050"/>
      <c r="E35" s="1050"/>
      <c r="F35" s="1050"/>
      <c r="G35" s="1050"/>
      <c r="H35" s="1051">
        <v>36980201</v>
      </c>
      <c r="I35" s="1239">
        <v>0.53553621147871167</v>
      </c>
      <c r="J35" s="1051">
        <v>33174825</v>
      </c>
      <c r="K35" s="1241">
        <v>0.46411581022939585</v>
      </c>
    </row>
    <row r="36" spans="1:11" s="710" customFormat="1" ht="18.75" x14ac:dyDescent="0.3">
      <c r="A36" s="1045"/>
      <c r="B36" s="1063"/>
      <c r="C36" s="1050" t="s">
        <v>639</v>
      </c>
      <c r="D36" s="1050"/>
      <c r="E36" s="1050"/>
      <c r="F36" s="1050"/>
      <c r="G36" s="1050"/>
      <c r="H36" s="1051">
        <v>1753340</v>
      </c>
      <c r="I36" s="1239">
        <v>2.539134552119077E-2</v>
      </c>
      <c r="J36" s="1051">
        <v>2078432</v>
      </c>
      <c r="K36" s="1241">
        <v>2.9077264211241616E-2</v>
      </c>
    </row>
    <row r="37" spans="1:11" s="710" customFormat="1" ht="18.75" x14ac:dyDescent="0.3">
      <c r="A37" s="1045"/>
      <c r="B37" s="1063"/>
      <c r="C37" s="1050" t="s">
        <v>21</v>
      </c>
      <c r="D37" s="1050"/>
      <c r="E37" s="1050"/>
      <c r="F37" s="1050"/>
      <c r="G37" s="1050"/>
      <c r="H37" s="1051">
        <v>9011017</v>
      </c>
      <c r="I37" s="1239">
        <v>0.13049485333382224</v>
      </c>
      <c r="J37" s="1051">
        <v>10484602</v>
      </c>
      <c r="K37" s="1241">
        <v>0.14667958465983602</v>
      </c>
    </row>
    <row r="38" spans="1:11" s="221" customFormat="1" ht="20.25" hidden="1" customHeight="1" x14ac:dyDescent="0.3">
      <c r="A38" s="1045"/>
      <c r="B38" s="1047" t="s">
        <v>365</v>
      </c>
      <c r="C38" s="1047"/>
      <c r="D38" s="1047"/>
      <c r="E38" s="1047"/>
      <c r="F38" s="1047"/>
      <c r="G38" s="1047"/>
      <c r="H38" s="969">
        <v>8557177</v>
      </c>
      <c r="I38" s="1238">
        <v>0.12392247818049361</v>
      </c>
      <c r="J38" s="969">
        <v>8527605</v>
      </c>
      <c r="K38" s="1240">
        <v>0.11930119612963286</v>
      </c>
    </row>
    <row r="39" spans="1:11" s="221" customFormat="1" ht="18.75" hidden="1" x14ac:dyDescent="0.3">
      <c r="A39" s="1045"/>
      <c r="B39" s="1050"/>
      <c r="C39" s="1050" t="s">
        <v>19</v>
      </c>
      <c r="D39" s="1050"/>
      <c r="E39" s="1050"/>
      <c r="F39" s="1050"/>
      <c r="G39" s="1050"/>
      <c r="H39" s="1051">
        <v>0</v>
      </c>
      <c r="I39" s="1239">
        <v>0</v>
      </c>
      <c r="J39" s="1051">
        <v>1132971</v>
      </c>
      <c r="K39" s="1241">
        <v>1.5850264579584335E-2</v>
      </c>
    </row>
    <row r="40" spans="1:11" s="710" customFormat="1" ht="18.75" hidden="1" x14ac:dyDescent="0.3">
      <c r="A40" s="1045"/>
      <c r="B40" s="1063"/>
      <c r="C40" s="1050" t="s">
        <v>639</v>
      </c>
      <c r="D40" s="1050"/>
      <c r="E40" s="1050"/>
      <c r="F40" s="1050"/>
      <c r="G40" s="1050"/>
      <c r="H40" s="1051">
        <v>1469656</v>
      </c>
      <c r="I40" s="1239">
        <v>2.1283118672528512E-2</v>
      </c>
      <c r="J40" s="1051">
        <v>1358371</v>
      </c>
      <c r="K40" s="1241">
        <v>1.9003610637195967E-2</v>
      </c>
    </row>
    <row r="41" spans="1:11" s="710" customFormat="1" ht="18.75" hidden="1" x14ac:dyDescent="0.3">
      <c r="A41" s="1045"/>
      <c r="B41" s="1063"/>
      <c r="C41" s="1050" t="s">
        <v>21</v>
      </c>
      <c r="D41" s="1050"/>
      <c r="E41" s="1050"/>
      <c r="F41" s="1050"/>
      <c r="G41" s="1050"/>
      <c r="H41" s="1051">
        <v>7087521</v>
      </c>
      <c r="I41" s="1239">
        <v>0.1026393595079651</v>
      </c>
      <c r="J41" s="1051">
        <v>6036263</v>
      </c>
      <c r="K41" s="1241">
        <v>8.444732091285255E-2</v>
      </c>
    </row>
    <row r="42" spans="1:11" s="710" customFormat="1" ht="20.25" customHeight="1" x14ac:dyDescent="0.3">
      <c r="A42" s="1045"/>
      <c r="B42" s="1047" t="s">
        <v>366</v>
      </c>
      <c r="C42" s="1047"/>
      <c r="D42" s="1047"/>
      <c r="E42" s="1050"/>
      <c r="F42" s="1050"/>
      <c r="G42" s="1050"/>
      <c r="H42" s="969">
        <v>17042404</v>
      </c>
      <c r="I42" s="1238">
        <v>0.24680299797855729</v>
      </c>
      <c r="J42" s="969">
        <v>17685981</v>
      </c>
      <c r="K42" s="1240">
        <v>0.24742687871048907</v>
      </c>
    </row>
    <row r="43" spans="1:11" s="710" customFormat="1" ht="21" customHeight="1" x14ac:dyDescent="0.3">
      <c r="A43" s="1045"/>
      <c r="B43" s="1047"/>
      <c r="C43" s="1050" t="s">
        <v>640</v>
      </c>
      <c r="D43" s="1050"/>
      <c r="E43" s="1050"/>
      <c r="F43" s="1050"/>
      <c r="G43" s="1050"/>
      <c r="H43" s="1051">
        <v>15417404</v>
      </c>
      <c r="I43" s="1239">
        <v>0.22327023395564388</v>
      </c>
      <c r="J43" s="1051">
        <v>17682981</v>
      </c>
      <c r="K43" s="1241">
        <v>0.2473849087097223</v>
      </c>
    </row>
    <row r="44" spans="1:11" s="221" customFormat="1" ht="18.75" x14ac:dyDescent="0.3">
      <c r="A44" s="1045"/>
      <c r="B44" s="1049"/>
      <c r="C44" s="1050" t="s">
        <v>641</v>
      </c>
      <c r="D44" s="1050"/>
      <c r="E44" s="1050"/>
      <c r="F44" s="1050"/>
      <c r="G44" s="1050"/>
      <c r="H44" s="1051">
        <v>0</v>
      </c>
      <c r="I44" s="1239"/>
      <c r="J44" s="1051">
        <v>0</v>
      </c>
      <c r="K44" s="1241">
        <v>0</v>
      </c>
    </row>
    <row r="45" spans="1:11" s="221" customFormat="1" ht="18.75" x14ac:dyDescent="0.3">
      <c r="A45" s="1045"/>
      <c r="B45" s="1049"/>
      <c r="C45" s="1050" t="s">
        <v>642</v>
      </c>
      <c r="D45" s="1050"/>
      <c r="E45" s="1050"/>
      <c r="F45" s="1050"/>
      <c r="G45" s="1050"/>
      <c r="H45" s="1051">
        <v>0</v>
      </c>
      <c r="I45" s="1239"/>
      <c r="J45" s="1051">
        <v>0</v>
      </c>
      <c r="K45" s="1241">
        <v>0</v>
      </c>
    </row>
    <row r="46" spans="1:11" s="710" customFormat="1" ht="20.25" customHeight="1" x14ac:dyDescent="0.3">
      <c r="A46" s="1045"/>
      <c r="B46" s="1047"/>
      <c r="C46" s="1050" t="s">
        <v>151</v>
      </c>
      <c r="D46" s="1050"/>
      <c r="E46" s="1050"/>
      <c r="F46" s="1050"/>
      <c r="G46" s="1050"/>
      <c r="H46" s="1051">
        <v>1625000</v>
      </c>
      <c r="I46" s="1239">
        <v>2.3532764022913412E-2</v>
      </c>
      <c r="J46" s="1051">
        <v>3000</v>
      </c>
      <c r="K46" s="1241">
        <v>4.1970000766791917E-5</v>
      </c>
    </row>
    <row r="47" spans="1:11" s="221" customFormat="1" ht="18.75" x14ac:dyDescent="0.3">
      <c r="A47" s="1045"/>
      <c r="B47" s="1049"/>
      <c r="C47" s="1050" t="s">
        <v>643</v>
      </c>
      <c r="D47" s="1050"/>
      <c r="E47" s="1050"/>
      <c r="F47" s="1050"/>
      <c r="G47" s="1050"/>
      <c r="H47" s="1051">
        <v>0</v>
      </c>
      <c r="I47" s="1239"/>
      <c r="J47" s="1051">
        <v>0</v>
      </c>
      <c r="K47" s="1241">
        <v>0</v>
      </c>
    </row>
    <row r="48" spans="1:11" s="221" customFormat="1" ht="18.75" x14ac:dyDescent="0.3">
      <c r="A48" s="1045"/>
      <c r="B48" s="1049"/>
      <c r="C48" s="1050" t="s">
        <v>644</v>
      </c>
      <c r="D48" s="1050"/>
      <c r="E48" s="1050"/>
      <c r="F48" s="1050"/>
      <c r="G48" s="1050"/>
      <c r="H48" s="1051">
        <v>0</v>
      </c>
      <c r="I48" s="1239"/>
      <c r="J48" s="1051">
        <v>0</v>
      </c>
      <c r="K48" s="1241">
        <v>0</v>
      </c>
    </row>
    <row r="49" spans="1:11" s="221" customFormat="1" ht="18.75" x14ac:dyDescent="0.3">
      <c r="A49" s="1045"/>
      <c r="B49" s="1049"/>
      <c r="C49" s="1050" t="s">
        <v>645</v>
      </c>
      <c r="D49" s="1050"/>
      <c r="E49" s="1050"/>
      <c r="F49" s="1050"/>
      <c r="G49" s="1050"/>
      <c r="H49" s="1051">
        <v>0</v>
      </c>
      <c r="I49" s="1239"/>
      <c r="J49" s="1051">
        <v>0</v>
      </c>
      <c r="K49" s="1241">
        <v>0</v>
      </c>
    </row>
    <row r="50" spans="1:11" s="221" customFormat="1" ht="18.75" x14ac:dyDescent="0.3">
      <c r="A50" s="1045"/>
      <c r="B50" s="1049"/>
      <c r="C50" s="1050" t="s">
        <v>615</v>
      </c>
      <c r="D50" s="1050"/>
      <c r="E50" s="1050"/>
      <c r="F50" s="1050"/>
      <c r="G50" s="1050"/>
      <c r="H50" s="1051">
        <v>0</v>
      </c>
      <c r="I50" s="1239"/>
      <c r="J50" s="1051">
        <v>0</v>
      </c>
      <c r="K50" s="1241">
        <v>0</v>
      </c>
    </row>
    <row r="51" spans="1:11" s="221" customFormat="1" ht="18.75" x14ac:dyDescent="0.3">
      <c r="A51" s="1045"/>
      <c r="B51" s="1049"/>
      <c r="C51" s="1050" t="s">
        <v>646</v>
      </c>
      <c r="D51" s="1050"/>
      <c r="E51" s="1050"/>
      <c r="F51" s="1050"/>
      <c r="G51" s="1050"/>
      <c r="H51" s="1051">
        <v>0</v>
      </c>
      <c r="I51" s="1239"/>
      <c r="J51" s="1051">
        <v>0</v>
      </c>
      <c r="K51" s="1241">
        <v>0</v>
      </c>
    </row>
    <row r="52" spans="1:11" s="221" customFormat="1" ht="20.25" customHeight="1" x14ac:dyDescent="0.3">
      <c r="A52" s="1045"/>
      <c r="B52" s="1047" t="s">
        <v>647</v>
      </c>
      <c r="C52" s="1050"/>
      <c r="D52" s="1050"/>
      <c r="E52" s="1050"/>
      <c r="F52" s="1050"/>
      <c r="G52" s="1050"/>
      <c r="H52" s="969">
        <v>0</v>
      </c>
      <c r="I52" s="1239"/>
      <c r="J52" s="969">
        <v>0</v>
      </c>
      <c r="K52" s="1240">
        <v>0</v>
      </c>
    </row>
    <row r="53" spans="1:11" s="221" customFormat="1" ht="18.75" x14ac:dyDescent="0.3">
      <c r="A53" s="1045"/>
      <c r="B53" s="1049"/>
      <c r="C53" s="1050" t="s">
        <v>617</v>
      </c>
      <c r="D53" s="1050"/>
      <c r="E53" s="1050"/>
      <c r="F53" s="1050"/>
      <c r="G53" s="1050"/>
      <c r="H53" s="1051">
        <v>0</v>
      </c>
      <c r="I53" s="1239"/>
      <c r="J53" s="1051">
        <v>0</v>
      </c>
      <c r="K53" s="1241">
        <v>0</v>
      </c>
    </row>
    <row r="54" spans="1:11" s="221" customFormat="1" ht="18.75" x14ac:dyDescent="0.3">
      <c r="A54" s="1045"/>
      <c r="B54" s="1049"/>
      <c r="C54" s="1050" t="s">
        <v>345</v>
      </c>
      <c r="D54" s="1050"/>
      <c r="E54" s="1050"/>
      <c r="F54" s="1050"/>
      <c r="G54" s="1050"/>
      <c r="H54" s="1051">
        <v>0</v>
      </c>
      <c r="I54" s="1239"/>
      <c r="J54" s="1051">
        <v>0</v>
      </c>
      <c r="K54" s="1241">
        <v>0</v>
      </c>
    </row>
    <row r="55" spans="1:11" s="710" customFormat="1" ht="20.25" customHeight="1" x14ac:dyDescent="0.3">
      <c r="A55" s="1045"/>
      <c r="B55" s="1047"/>
      <c r="C55" s="1050" t="s">
        <v>618</v>
      </c>
      <c r="D55" s="1050"/>
      <c r="E55" s="1050"/>
      <c r="F55" s="1050"/>
      <c r="G55" s="1050"/>
      <c r="H55" s="1051">
        <v>0</v>
      </c>
      <c r="I55" s="1239">
        <v>0</v>
      </c>
      <c r="J55" s="1051">
        <v>0</v>
      </c>
      <c r="K55" s="1241">
        <v>0</v>
      </c>
    </row>
    <row r="56" spans="1:11" s="221" customFormat="1" ht="20.25" customHeight="1" x14ac:dyDescent="0.3">
      <c r="A56" s="1045"/>
      <c r="B56" s="1047" t="s">
        <v>648</v>
      </c>
      <c r="C56" s="1050"/>
      <c r="D56" s="1050"/>
      <c r="E56" s="1050"/>
      <c r="F56" s="1050"/>
      <c r="G56" s="1050"/>
      <c r="H56" s="969">
        <v>0</v>
      </c>
      <c r="I56" s="1239"/>
      <c r="J56" s="969">
        <v>0</v>
      </c>
      <c r="K56" s="1241"/>
    </row>
    <row r="57" spans="1:11" s="221" customFormat="1" ht="18.75" x14ac:dyDescent="0.3">
      <c r="A57" s="1045"/>
      <c r="B57" s="1049"/>
      <c r="C57" s="1050" t="s">
        <v>649</v>
      </c>
      <c r="D57" s="1050"/>
      <c r="E57" s="1050"/>
      <c r="F57" s="1050"/>
      <c r="G57" s="1050"/>
      <c r="H57" s="1051">
        <v>0</v>
      </c>
      <c r="I57" s="1239"/>
      <c r="J57" s="1051">
        <v>0</v>
      </c>
      <c r="K57" s="1241">
        <v>0</v>
      </c>
    </row>
    <row r="58" spans="1:11" s="221" customFormat="1" ht="18.75" x14ac:dyDescent="0.3">
      <c r="A58" s="1045"/>
      <c r="B58" s="1049"/>
      <c r="C58" s="1050" t="s">
        <v>650</v>
      </c>
      <c r="D58" s="1050"/>
      <c r="E58" s="1050"/>
      <c r="F58" s="1050"/>
      <c r="G58" s="1050"/>
      <c r="H58" s="1051">
        <v>0</v>
      </c>
      <c r="I58" s="1239"/>
      <c r="J58" s="1051">
        <v>0</v>
      </c>
      <c r="K58" s="1241">
        <v>0</v>
      </c>
    </row>
    <row r="59" spans="1:11" s="221" customFormat="1" ht="18.75" x14ac:dyDescent="0.3">
      <c r="A59" s="1045"/>
      <c r="B59" s="1049"/>
      <c r="C59" s="1050" t="s">
        <v>651</v>
      </c>
      <c r="D59" s="1050"/>
      <c r="E59" s="1050"/>
      <c r="F59" s="1050"/>
      <c r="G59" s="1050"/>
      <c r="H59" s="1051">
        <v>0</v>
      </c>
      <c r="I59" s="1239"/>
      <c r="J59" s="1051">
        <v>0</v>
      </c>
      <c r="K59" s="1241">
        <v>0</v>
      </c>
    </row>
    <row r="60" spans="1:11" s="221" customFormat="1" ht="18.75" x14ac:dyDescent="0.3">
      <c r="A60" s="1045"/>
      <c r="B60" s="1049"/>
      <c r="C60" s="1050" t="s">
        <v>652</v>
      </c>
      <c r="D60" s="1050"/>
      <c r="E60" s="1050"/>
      <c r="F60" s="1050"/>
      <c r="G60" s="1050"/>
      <c r="H60" s="1051">
        <v>0</v>
      </c>
      <c r="I60" s="1239"/>
      <c r="J60" s="1051">
        <v>0</v>
      </c>
      <c r="K60" s="1241">
        <v>0</v>
      </c>
    </row>
    <row r="61" spans="1:11" s="221" customFormat="1" ht="18.75" x14ac:dyDescent="0.3">
      <c r="A61" s="1045"/>
      <c r="B61" s="1049"/>
      <c r="C61" s="1050" t="s">
        <v>653</v>
      </c>
      <c r="D61" s="1050"/>
      <c r="E61" s="1050"/>
      <c r="F61" s="1050"/>
      <c r="G61" s="1050"/>
      <c r="H61" s="1051">
        <v>0</v>
      </c>
      <c r="I61" s="1239"/>
      <c r="J61" s="1051">
        <v>0</v>
      </c>
      <c r="K61" s="1241">
        <v>0</v>
      </c>
    </row>
    <row r="62" spans="1:11" s="710" customFormat="1" ht="20.25" customHeight="1" x14ac:dyDescent="0.3">
      <c r="A62" s="1045"/>
      <c r="B62" s="1047" t="s">
        <v>367</v>
      </c>
      <c r="C62" s="1047"/>
      <c r="D62" s="1047"/>
      <c r="E62" s="1050"/>
      <c r="F62" s="1050"/>
      <c r="G62" s="1050"/>
      <c r="H62" s="969">
        <v>5436946</v>
      </c>
      <c r="I62" s="1238">
        <v>7.8736225983583374E-2</v>
      </c>
      <c r="J62" s="969">
        <v>10092380</v>
      </c>
      <c r="K62" s="1240">
        <v>0.14119239877958512</v>
      </c>
    </row>
    <row r="63" spans="1:11" s="710" customFormat="1" ht="20.25" customHeight="1" x14ac:dyDescent="0.3">
      <c r="A63" s="1045"/>
      <c r="B63" s="1047"/>
      <c r="C63" s="1050" t="s">
        <v>654</v>
      </c>
      <c r="D63" s="1047"/>
      <c r="E63" s="1050"/>
      <c r="F63" s="1050"/>
      <c r="G63" s="1050"/>
      <c r="H63" s="1051">
        <v>5436945</v>
      </c>
      <c r="I63" s="1239">
        <v>7.8736211501882439E-2</v>
      </c>
      <c r="J63" s="1051">
        <v>10092363</v>
      </c>
      <c r="K63" s="1241">
        <v>0.14119216094958079</v>
      </c>
    </row>
    <row r="64" spans="1:11" s="221" customFormat="1" ht="18.75" x14ac:dyDescent="0.3">
      <c r="A64" s="1045"/>
      <c r="B64" s="1049"/>
      <c r="C64" s="1050" t="s">
        <v>139</v>
      </c>
      <c r="D64" s="1050"/>
      <c r="E64" s="1050"/>
      <c r="F64" s="1050"/>
      <c r="G64" s="1050"/>
      <c r="H64" s="1051">
        <v>0</v>
      </c>
      <c r="I64" s="1239"/>
      <c r="J64" s="1051">
        <v>0</v>
      </c>
      <c r="K64" s="1241">
        <v>0</v>
      </c>
    </row>
    <row r="65" spans="1:11" s="221" customFormat="1" ht="18.75" x14ac:dyDescent="0.3">
      <c r="A65" s="1045"/>
      <c r="B65" s="1049"/>
      <c r="C65" s="1050" t="s">
        <v>655</v>
      </c>
      <c r="D65" s="1050"/>
      <c r="E65" s="1050"/>
      <c r="F65" s="1050"/>
      <c r="G65" s="1050"/>
      <c r="H65" s="1051">
        <v>0</v>
      </c>
      <c r="I65" s="1239"/>
      <c r="J65" s="1051">
        <v>0</v>
      </c>
      <c r="K65" s="1241">
        <v>0</v>
      </c>
    </row>
    <row r="66" spans="1:11" s="221" customFormat="1" ht="18.75" x14ac:dyDescent="0.3">
      <c r="A66" s="1045"/>
      <c r="B66" s="1049"/>
      <c r="C66" s="1050" t="s">
        <v>656</v>
      </c>
      <c r="D66" s="1050"/>
      <c r="E66" s="1050"/>
      <c r="F66" s="1050"/>
      <c r="G66" s="1050"/>
      <c r="H66" s="1051">
        <v>0</v>
      </c>
      <c r="I66" s="1239"/>
      <c r="J66" s="1051">
        <v>0</v>
      </c>
      <c r="K66" s="1241">
        <v>0</v>
      </c>
    </row>
    <row r="67" spans="1:11" s="221" customFormat="1" ht="18.75" x14ac:dyDescent="0.3">
      <c r="A67" s="1045"/>
      <c r="B67" s="1049"/>
      <c r="C67" s="1050" t="s">
        <v>657</v>
      </c>
      <c r="D67" s="1050"/>
      <c r="E67" s="1050"/>
      <c r="F67" s="1050"/>
      <c r="G67" s="1050"/>
      <c r="H67" s="1051">
        <v>0</v>
      </c>
      <c r="I67" s="1239"/>
      <c r="J67" s="1051">
        <v>0</v>
      </c>
      <c r="K67" s="1241">
        <v>0</v>
      </c>
    </row>
    <row r="68" spans="1:11" s="710" customFormat="1" ht="20.25" customHeight="1" x14ac:dyDescent="0.3">
      <c r="A68" s="1060"/>
      <c r="B68" s="1050"/>
      <c r="C68" s="1050" t="s">
        <v>140</v>
      </c>
      <c r="D68" s="1050"/>
      <c r="E68" s="1047"/>
      <c r="F68" s="1047"/>
      <c r="G68" s="1047"/>
      <c r="H68" s="1051">
        <v>1</v>
      </c>
      <c r="I68" s="1239">
        <v>1.4481700937177483E-8</v>
      </c>
      <c r="J68" s="1051">
        <v>17</v>
      </c>
      <c r="K68" s="1241">
        <v>2.3783000434515417E-7</v>
      </c>
    </row>
    <row r="69" spans="1:11" s="221" customFormat="1" ht="20.25" customHeight="1" x14ac:dyDescent="0.3">
      <c r="A69" s="1045"/>
      <c r="B69" s="1047" t="s">
        <v>658</v>
      </c>
      <c r="C69" s="1050"/>
      <c r="D69" s="1050"/>
      <c r="E69" s="1050"/>
      <c r="F69" s="1050"/>
      <c r="G69" s="1050"/>
      <c r="H69" s="1051">
        <v>0</v>
      </c>
      <c r="I69" s="1239"/>
      <c r="J69" s="1051">
        <v>0</v>
      </c>
      <c r="K69" s="1241"/>
    </row>
    <row r="70" spans="1:11" s="221" customFormat="1" ht="18.75" x14ac:dyDescent="0.3">
      <c r="A70" s="1045"/>
      <c r="B70" s="1049"/>
      <c r="C70" s="1050" t="s">
        <v>659</v>
      </c>
      <c r="D70" s="1050"/>
      <c r="E70" s="1050"/>
      <c r="F70" s="1050"/>
      <c r="G70" s="1050"/>
      <c r="H70" s="1051">
        <v>0</v>
      </c>
      <c r="I70" s="1239"/>
      <c r="J70" s="1051">
        <v>0</v>
      </c>
      <c r="K70" s="1241">
        <v>0</v>
      </c>
    </row>
    <row r="71" spans="1:11" s="221" customFormat="1" ht="20.25" customHeight="1" x14ac:dyDescent="0.3">
      <c r="A71" s="1060" t="s">
        <v>105</v>
      </c>
      <c r="B71" s="1047"/>
      <c r="C71" s="1047"/>
      <c r="D71" s="1047"/>
      <c r="E71" s="1050"/>
      <c r="F71" s="1050"/>
      <c r="G71" s="1047"/>
      <c r="H71" s="969">
        <v>70223908</v>
      </c>
      <c r="I71" s="1238">
        <v>1.0169616342958654</v>
      </c>
      <c r="J71" s="971">
        <v>73516220</v>
      </c>
      <c r="K71" s="1240">
        <v>1.0284919365905476</v>
      </c>
    </row>
    <row r="72" spans="1:11" s="710" customFormat="1" ht="25.5" customHeight="1" x14ac:dyDescent="0.3">
      <c r="A72" s="1064" t="s">
        <v>106</v>
      </c>
      <c r="B72" s="1065"/>
      <c r="C72" s="1065"/>
      <c r="D72" s="1065"/>
      <c r="E72" s="1066"/>
      <c r="F72" s="1066"/>
      <c r="G72" s="1066"/>
      <c r="H72" s="972">
        <v>-1171246</v>
      </c>
      <c r="I72" s="1246">
        <v>-1.6961634295865377E-2</v>
      </c>
      <c r="J72" s="971">
        <v>-2036593</v>
      </c>
      <c r="K72" s="1247">
        <v>-2.8491936590547683E-2</v>
      </c>
    </row>
    <row r="74" spans="1:11" s="510" customFormat="1" ht="27.75" customHeight="1" x14ac:dyDescent="0.25">
      <c r="A74" s="1369" t="s">
        <v>397</v>
      </c>
      <c r="B74" s="1369"/>
      <c r="C74" s="1369"/>
      <c r="D74" s="1369"/>
      <c r="E74" s="1369"/>
      <c r="F74" s="1369"/>
      <c r="G74" s="1369"/>
      <c r="H74" s="1369"/>
      <c r="I74" s="1369"/>
      <c r="J74" s="1369"/>
      <c r="K74" s="1369"/>
    </row>
    <row r="75" spans="1:11" x14ac:dyDescent="0.25">
      <c r="A75" s="761"/>
      <c r="B75" s="48"/>
      <c r="C75" s="48"/>
      <c r="D75" s="48"/>
      <c r="E75" s="761"/>
      <c r="F75" s="761"/>
      <c r="G75" s="761"/>
      <c r="H75" s="761"/>
      <c r="I75" s="761"/>
      <c r="J75" s="53"/>
      <c r="K75" s="556"/>
    </row>
    <row r="76" spans="1:11" x14ac:dyDescent="0.25">
      <c r="A76" s="761"/>
      <c r="B76" s="48"/>
      <c r="C76" s="48"/>
      <c r="D76" s="48"/>
      <c r="E76" s="761"/>
      <c r="F76" s="761"/>
      <c r="G76" s="761"/>
      <c r="H76" s="761"/>
      <c r="I76" s="761"/>
      <c r="J76" s="53"/>
      <c r="K76" s="556"/>
    </row>
    <row r="77" spans="1:11" ht="16.5" customHeight="1" x14ac:dyDescent="0.2">
      <c r="A77" s="761"/>
      <c r="B77" s="48"/>
      <c r="C77" s="48"/>
      <c r="D77" s="48"/>
      <c r="E77" s="761"/>
      <c r="F77" s="761"/>
      <c r="G77" s="761"/>
      <c r="H77" s="761"/>
      <c r="I77" s="761"/>
      <c r="J77" s="52"/>
      <c r="K77" s="1248"/>
    </row>
    <row r="78" spans="1:11" ht="16.5" customHeight="1" x14ac:dyDescent="0.2">
      <c r="A78" s="761"/>
      <c r="B78" s="48"/>
      <c r="C78" s="48"/>
      <c r="D78" s="48"/>
      <c r="E78" s="761"/>
      <c r="F78" s="761"/>
      <c r="G78" s="761"/>
      <c r="H78" s="761"/>
      <c r="I78" s="761"/>
      <c r="J78" s="52"/>
      <c r="K78" s="1248"/>
    </row>
    <row r="79" spans="1:11" ht="16.5" customHeight="1" x14ac:dyDescent="0.2">
      <c r="A79" s="761"/>
      <c r="B79" s="48"/>
      <c r="C79" s="48"/>
      <c r="D79" s="48"/>
      <c r="E79" s="761"/>
      <c r="F79" s="761"/>
      <c r="G79" s="761"/>
      <c r="H79" s="761"/>
      <c r="I79" s="761"/>
      <c r="J79" s="52"/>
      <c r="K79" s="1248"/>
    </row>
    <row r="80" spans="1:11" ht="16.5" customHeight="1" x14ac:dyDescent="0.2">
      <c r="A80" s="855"/>
      <c r="B80" s="855"/>
      <c r="C80" s="855"/>
      <c r="D80" s="855"/>
      <c r="E80" s="762"/>
      <c r="F80" s="762"/>
      <c r="G80" s="762"/>
      <c r="H80" s="762"/>
      <c r="I80" s="762"/>
      <c r="J80" s="762"/>
      <c r="K80" s="1067"/>
    </row>
    <row r="81" spans="1:11" ht="16.5" customHeight="1" x14ac:dyDescent="0.25">
      <c r="A81" s="762"/>
      <c r="B81" s="762"/>
      <c r="C81" s="762"/>
      <c r="D81" s="762"/>
      <c r="E81" s="762"/>
      <c r="F81" s="762"/>
      <c r="G81" s="762"/>
      <c r="H81" s="762"/>
      <c r="I81" s="762"/>
      <c r="J81" s="762"/>
      <c r="K81" s="557"/>
    </row>
    <row r="82" spans="1:11" ht="16.5" customHeight="1" x14ac:dyDescent="0.25">
      <c r="A82" s="762"/>
      <c r="B82" s="762"/>
      <c r="C82" s="762"/>
      <c r="D82" s="762"/>
      <c r="E82" s="762"/>
      <c r="F82" s="762"/>
      <c r="G82" s="762"/>
      <c r="H82" s="762"/>
      <c r="I82" s="762"/>
      <c r="J82" s="762"/>
      <c r="K82" s="557"/>
    </row>
    <row r="83" spans="1:11" ht="16.5" customHeight="1" x14ac:dyDescent="0.2">
      <c r="A83" s="1366"/>
      <c r="B83" s="1366"/>
      <c r="C83" s="1366"/>
      <c r="D83" s="1366"/>
      <c r="E83" s="1366"/>
      <c r="F83" s="1366"/>
      <c r="G83" s="1366"/>
      <c r="H83" s="1276"/>
      <c r="I83" s="1276"/>
      <c r="J83" s="762"/>
      <c r="K83" s="1276"/>
    </row>
    <row r="84" spans="1:11" ht="21" customHeight="1" x14ac:dyDescent="0.25">
      <c r="A84" s="762"/>
      <c r="B84" s="762"/>
      <c r="C84" s="762"/>
      <c r="D84" s="762"/>
      <c r="E84" s="762"/>
      <c r="F84" s="762"/>
      <c r="G84" s="762"/>
      <c r="H84" s="762"/>
      <c r="I84" s="762"/>
      <c r="J84" s="762"/>
      <c r="K84" s="557"/>
    </row>
    <row r="85" spans="1:11" ht="15.75" customHeight="1" x14ac:dyDescent="0.25">
      <c r="A85" s="761"/>
      <c r="B85" s="48"/>
      <c r="C85" s="48"/>
      <c r="D85" s="48"/>
      <c r="E85" s="761"/>
      <c r="F85" s="761"/>
      <c r="G85" s="761"/>
      <c r="H85" s="761"/>
      <c r="I85" s="761"/>
      <c r="J85" s="1316"/>
      <c r="K85" s="1317"/>
    </row>
    <row r="86" spans="1:11" ht="16.5" customHeight="1" x14ac:dyDescent="0.25">
      <c r="A86" s="762"/>
      <c r="B86" s="762"/>
      <c r="C86" s="762"/>
      <c r="D86" s="762"/>
      <c r="E86" s="762"/>
      <c r="F86" s="762" t="s">
        <v>13</v>
      </c>
      <c r="G86" s="762"/>
      <c r="H86" s="762"/>
      <c r="I86" s="762"/>
      <c r="J86" s="762"/>
      <c r="K86" s="557"/>
    </row>
    <row r="87" spans="1:11" ht="16.5" customHeight="1" x14ac:dyDescent="0.25">
      <c r="A87" s="761"/>
      <c r="B87" s="706"/>
      <c r="C87" s="706"/>
      <c r="D87" s="706"/>
      <c r="E87" s="762"/>
      <c r="F87" s="762"/>
      <c r="G87" s="762"/>
      <c r="H87" s="762"/>
      <c r="I87" s="762"/>
      <c r="J87" s="762"/>
      <c r="K87" s="556"/>
    </row>
    <row r="88" spans="1:11" ht="16.5" customHeight="1" x14ac:dyDescent="0.25">
      <c r="A88" s="706"/>
      <c r="B88" s="706"/>
      <c r="C88" s="706"/>
      <c r="D88" s="706"/>
      <c r="E88" s="762"/>
      <c r="F88" s="762"/>
      <c r="G88" s="762"/>
      <c r="H88" s="762"/>
      <c r="I88" s="762"/>
      <c r="J88" s="762"/>
      <c r="K88" s="558"/>
    </row>
    <row r="89" spans="1:11" ht="13.5" customHeight="1" x14ac:dyDescent="0.25">
      <c r="A89" s="762"/>
      <c r="B89" s="762"/>
      <c r="C89" s="762"/>
      <c r="D89" s="762"/>
      <c r="E89" s="762"/>
      <c r="F89" s="762"/>
      <c r="G89" s="762"/>
      <c r="H89" s="762"/>
      <c r="I89" s="762"/>
      <c r="J89" s="762"/>
      <c r="K89" s="557"/>
    </row>
    <row r="90" spans="1:11" ht="15" customHeight="1" x14ac:dyDescent="0.25">
      <c r="A90" s="706"/>
      <c r="B90" s="706"/>
      <c r="C90" s="706"/>
      <c r="D90" s="706"/>
      <c r="E90" s="706"/>
      <c r="F90" s="706"/>
      <c r="G90" s="706"/>
      <c r="H90" s="706"/>
      <c r="I90" s="706"/>
      <c r="J90" s="706"/>
      <c r="K90" s="558"/>
    </row>
    <row r="91" spans="1:11" ht="12.75" x14ac:dyDescent="0.2">
      <c r="A91" s="1359"/>
      <c r="B91" s="1359"/>
      <c r="C91" s="1359"/>
      <c r="D91" s="1359"/>
      <c r="E91" s="1359"/>
      <c r="F91" s="1359"/>
      <c r="G91" s="1359"/>
      <c r="H91" s="1275"/>
      <c r="I91" s="1275"/>
      <c r="J91" s="706"/>
      <c r="K91" s="1276"/>
    </row>
    <row r="92" spans="1:11" x14ac:dyDescent="0.25">
      <c r="A92" s="706"/>
      <c r="B92" s="762"/>
      <c r="C92" s="762"/>
      <c r="D92" s="762"/>
      <c r="E92" s="762"/>
      <c r="F92" s="762"/>
      <c r="G92" s="706"/>
      <c r="H92" s="706"/>
      <c r="I92" s="706"/>
      <c r="J92" s="762"/>
      <c r="K92" s="557"/>
    </row>
    <row r="93" spans="1:11" x14ac:dyDescent="0.25">
      <c r="A93" s="706"/>
      <c r="B93" s="706"/>
      <c r="C93" s="706"/>
      <c r="D93" s="706"/>
      <c r="E93" s="706"/>
      <c r="F93" s="706"/>
      <c r="G93" s="706"/>
      <c r="H93" s="706"/>
      <c r="I93" s="706"/>
      <c r="J93" s="706"/>
      <c r="K93" s="558"/>
    </row>
    <row r="94" spans="1:11" x14ac:dyDescent="0.25">
      <c r="A94" s="706"/>
      <c r="B94" s="706"/>
      <c r="C94" s="706"/>
      <c r="D94" s="706"/>
      <c r="E94" s="706"/>
      <c r="F94" s="706"/>
      <c r="G94" s="706"/>
      <c r="H94" s="706"/>
      <c r="I94" s="706"/>
      <c r="J94" s="706"/>
      <c r="K94" s="558"/>
    </row>
    <row r="95" spans="1:11" x14ac:dyDescent="0.25">
      <c r="A95" s="706"/>
      <c r="B95" s="706"/>
      <c r="C95" s="706"/>
      <c r="D95" s="706"/>
      <c r="E95" s="706"/>
      <c r="F95" s="706"/>
      <c r="G95" s="706"/>
      <c r="H95" s="706"/>
      <c r="I95" s="706"/>
      <c r="J95" s="706"/>
      <c r="K95" s="558"/>
    </row>
    <row r="96" spans="1:11" x14ac:dyDescent="0.25">
      <c r="A96" s="706"/>
      <c r="B96" s="706"/>
      <c r="C96" s="706"/>
      <c r="D96" s="706"/>
      <c r="E96" s="706"/>
      <c r="F96" s="706"/>
      <c r="G96" s="706"/>
      <c r="H96" s="706"/>
      <c r="I96" s="706"/>
      <c r="J96" s="706"/>
      <c r="K96" s="558"/>
    </row>
    <row r="98" spans="2:11" x14ac:dyDescent="0.25">
      <c r="B98" s="40"/>
      <c r="C98" s="40"/>
      <c r="D98" s="40"/>
      <c r="K98" s="50"/>
    </row>
    <row r="99" spans="2:11" x14ac:dyDescent="0.25">
      <c r="B99" s="40"/>
      <c r="C99" s="40"/>
      <c r="D99" s="40"/>
      <c r="K99" s="50"/>
    </row>
    <row r="100" spans="2:11" x14ac:dyDescent="0.25">
      <c r="B100" s="40"/>
      <c r="C100" s="40"/>
      <c r="D100" s="40"/>
      <c r="K100" s="50"/>
    </row>
    <row r="101" spans="2:11" x14ac:dyDescent="0.25">
      <c r="B101" s="40"/>
      <c r="C101" s="40"/>
      <c r="D101" s="40"/>
      <c r="K101" s="50"/>
    </row>
    <row r="102" spans="2:11" x14ac:dyDescent="0.25">
      <c r="B102" s="40"/>
      <c r="C102" s="40"/>
      <c r="D102" s="40"/>
      <c r="K102" s="50"/>
    </row>
    <row r="103" spans="2:11" x14ac:dyDescent="0.25">
      <c r="B103" s="40"/>
      <c r="C103" s="40"/>
      <c r="D103" s="40"/>
      <c r="K103" s="50"/>
    </row>
    <row r="104" spans="2:11" x14ac:dyDescent="0.25">
      <c r="B104" s="40"/>
      <c r="C104" s="40"/>
      <c r="D104" s="40"/>
      <c r="K104" s="50"/>
    </row>
    <row r="105" spans="2:11" x14ac:dyDescent="0.25">
      <c r="B105" s="40"/>
      <c r="C105" s="40"/>
      <c r="D105" s="40"/>
      <c r="K105" s="50"/>
    </row>
    <row r="106" spans="2:11" x14ac:dyDescent="0.25">
      <c r="B106" s="40"/>
      <c r="C106" s="40"/>
      <c r="D106" s="40"/>
      <c r="K106" s="50"/>
    </row>
    <row r="107" spans="2:11" x14ac:dyDescent="0.25">
      <c r="B107" s="40"/>
      <c r="C107" s="40"/>
      <c r="D107" s="40"/>
      <c r="K107" s="50"/>
    </row>
    <row r="108" spans="2:11" x14ac:dyDescent="0.25">
      <c r="B108" s="40"/>
      <c r="C108" s="40"/>
      <c r="D108" s="40"/>
      <c r="K108" s="50"/>
    </row>
    <row r="109" spans="2:11" x14ac:dyDescent="0.25">
      <c r="B109" s="40"/>
      <c r="C109" s="40"/>
      <c r="D109" s="40"/>
      <c r="K109" s="50"/>
    </row>
    <row r="110" spans="2:11" x14ac:dyDescent="0.25">
      <c r="B110" s="40"/>
      <c r="C110" s="40"/>
      <c r="D110" s="40"/>
      <c r="K110" s="50"/>
    </row>
    <row r="111" spans="2:11" x14ac:dyDescent="0.25">
      <c r="B111" s="40"/>
      <c r="C111" s="40"/>
      <c r="D111" s="40"/>
      <c r="K111" s="50"/>
    </row>
    <row r="112" spans="2:11" x14ac:dyDescent="0.25">
      <c r="B112" s="40"/>
      <c r="C112" s="40"/>
      <c r="D112" s="40"/>
      <c r="K112" s="50"/>
    </row>
    <row r="113" spans="2:11" x14ac:dyDescent="0.25">
      <c r="B113" s="40"/>
      <c r="C113" s="40"/>
      <c r="D113" s="40"/>
      <c r="K113" s="50"/>
    </row>
    <row r="114" spans="2:11" x14ac:dyDescent="0.25">
      <c r="B114" s="40"/>
      <c r="C114" s="40"/>
      <c r="D114" s="40"/>
      <c r="K114" s="50"/>
    </row>
    <row r="115" spans="2:11" x14ac:dyDescent="0.25">
      <c r="B115" s="40"/>
      <c r="C115" s="40"/>
      <c r="D115" s="40"/>
      <c r="K115" s="50"/>
    </row>
    <row r="116" spans="2:11" x14ac:dyDescent="0.25">
      <c r="B116" s="40"/>
      <c r="C116" s="40"/>
      <c r="D116" s="40"/>
      <c r="K116" s="50"/>
    </row>
    <row r="117" spans="2:11" x14ac:dyDescent="0.25">
      <c r="B117" s="40"/>
      <c r="C117" s="40"/>
      <c r="D117" s="40"/>
      <c r="K117" s="50"/>
    </row>
    <row r="118" spans="2:11" x14ac:dyDescent="0.25">
      <c r="B118" s="40"/>
      <c r="C118" s="40"/>
      <c r="D118" s="40"/>
      <c r="K118" s="50"/>
    </row>
    <row r="119" spans="2:11" x14ac:dyDescent="0.25">
      <c r="B119" s="40"/>
      <c r="C119" s="40"/>
      <c r="D119" s="40"/>
      <c r="K119" s="50"/>
    </row>
    <row r="120" spans="2:11" x14ac:dyDescent="0.25">
      <c r="B120" s="40"/>
      <c r="C120" s="40"/>
      <c r="D120" s="40"/>
      <c r="K120" s="50"/>
    </row>
    <row r="121" spans="2:11" x14ac:dyDescent="0.25">
      <c r="B121" s="40"/>
      <c r="C121" s="40"/>
      <c r="D121" s="40"/>
      <c r="K121" s="50"/>
    </row>
    <row r="122" spans="2:11" x14ac:dyDescent="0.25">
      <c r="B122" s="40"/>
      <c r="C122" s="40"/>
      <c r="D122" s="40"/>
      <c r="K122" s="50"/>
    </row>
    <row r="123" spans="2:11" x14ac:dyDescent="0.25">
      <c r="B123" s="40"/>
      <c r="C123" s="40"/>
      <c r="D123" s="40"/>
      <c r="K123" s="50"/>
    </row>
    <row r="124" spans="2:11" x14ac:dyDescent="0.25">
      <c r="B124" s="40"/>
      <c r="C124" s="40"/>
      <c r="D124" s="40"/>
      <c r="K124" s="50"/>
    </row>
    <row r="125" spans="2:11" x14ac:dyDescent="0.25">
      <c r="B125" s="40"/>
      <c r="C125" s="40"/>
      <c r="D125" s="40"/>
      <c r="K125" s="50"/>
    </row>
    <row r="126" spans="2:11" x14ac:dyDescent="0.25">
      <c r="B126" s="40"/>
      <c r="C126" s="40"/>
      <c r="D126" s="40"/>
      <c r="K126" s="50"/>
    </row>
    <row r="127" spans="2:11" x14ac:dyDescent="0.25">
      <c r="B127" s="40"/>
      <c r="C127" s="40"/>
      <c r="D127" s="40"/>
      <c r="K127" s="50"/>
    </row>
    <row r="128" spans="2:11" x14ac:dyDescent="0.25">
      <c r="B128" s="40"/>
      <c r="C128" s="40"/>
      <c r="D128" s="40"/>
      <c r="K128" s="50"/>
    </row>
    <row r="129" spans="2:11" x14ac:dyDescent="0.25">
      <c r="B129" s="40"/>
      <c r="C129" s="40"/>
      <c r="D129" s="40"/>
      <c r="K129" s="50"/>
    </row>
    <row r="130" spans="2:11" x14ac:dyDescent="0.25">
      <c r="B130" s="40"/>
      <c r="C130" s="40"/>
      <c r="D130" s="40"/>
      <c r="K130" s="50"/>
    </row>
    <row r="131" spans="2:11" x14ac:dyDescent="0.25">
      <c r="B131" s="40"/>
      <c r="C131" s="40"/>
      <c r="D131" s="40"/>
      <c r="K131" s="50"/>
    </row>
    <row r="132" spans="2:11" x14ac:dyDescent="0.25">
      <c r="B132" s="40"/>
      <c r="C132" s="40"/>
      <c r="D132" s="40"/>
      <c r="K132" s="50"/>
    </row>
    <row r="133" spans="2:11" x14ac:dyDescent="0.25">
      <c r="B133" s="40"/>
      <c r="C133" s="40"/>
      <c r="D133" s="40"/>
      <c r="K133" s="50"/>
    </row>
    <row r="134" spans="2:11" x14ac:dyDescent="0.25">
      <c r="B134" s="40"/>
      <c r="C134" s="40"/>
      <c r="D134" s="40"/>
      <c r="K134" s="50"/>
    </row>
    <row r="135" spans="2:11" x14ac:dyDescent="0.25">
      <c r="B135" s="40"/>
      <c r="C135" s="40"/>
      <c r="D135" s="40"/>
      <c r="K135" s="50"/>
    </row>
    <row r="136" spans="2:11" x14ac:dyDescent="0.25">
      <c r="B136" s="40"/>
      <c r="C136" s="40"/>
      <c r="D136" s="40"/>
      <c r="K136" s="50"/>
    </row>
    <row r="137" spans="2:11" x14ac:dyDescent="0.25">
      <c r="B137" s="40"/>
      <c r="C137" s="40"/>
      <c r="D137" s="40"/>
      <c r="K137" s="50"/>
    </row>
    <row r="138" spans="2:11" x14ac:dyDescent="0.25">
      <c r="B138" s="40"/>
      <c r="C138" s="40"/>
      <c r="D138" s="40"/>
      <c r="K138" s="50"/>
    </row>
    <row r="139" spans="2:11" x14ac:dyDescent="0.25">
      <c r="B139" s="40"/>
      <c r="C139" s="40"/>
      <c r="D139" s="40"/>
      <c r="K139" s="50"/>
    </row>
    <row r="140" spans="2:11" x14ac:dyDescent="0.25">
      <c r="B140" s="40"/>
      <c r="C140" s="40"/>
      <c r="D140" s="40"/>
      <c r="K140" s="50"/>
    </row>
    <row r="141" spans="2:11" x14ac:dyDescent="0.25">
      <c r="B141" s="40"/>
      <c r="C141" s="40"/>
      <c r="D141" s="40"/>
      <c r="K141" s="50"/>
    </row>
    <row r="142" spans="2:11" x14ac:dyDescent="0.25">
      <c r="B142" s="40"/>
      <c r="C142" s="40"/>
      <c r="D142" s="40"/>
      <c r="K142" s="50"/>
    </row>
    <row r="143" spans="2:11" x14ac:dyDescent="0.25">
      <c r="B143" s="40"/>
      <c r="C143" s="40"/>
      <c r="D143" s="40"/>
      <c r="K143" s="50"/>
    </row>
    <row r="144" spans="2:11" x14ac:dyDescent="0.25">
      <c r="B144" s="40"/>
      <c r="C144" s="40"/>
      <c r="D144" s="40"/>
      <c r="K144" s="50"/>
    </row>
    <row r="145" spans="2:11" x14ac:dyDescent="0.25">
      <c r="B145" s="40"/>
      <c r="C145" s="40"/>
      <c r="D145" s="40"/>
      <c r="K145" s="50"/>
    </row>
    <row r="146" spans="2:11" x14ac:dyDescent="0.25">
      <c r="B146" s="40"/>
      <c r="C146" s="40"/>
      <c r="D146" s="40"/>
      <c r="K146" s="50"/>
    </row>
    <row r="147" spans="2:11" x14ac:dyDescent="0.25">
      <c r="B147" s="40"/>
      <c r="C147" s="40"/>
      <c r="D147" s="40"/>
      <c r="K147" s="50"/>
    </row>
    <row r="148" spans="2:11" x14ac:dyDescent="0.25">
      <c r="B148" s="40"/>
      <c r="C148" s="40"/>
      <c r="D148" s="40"/>
      <c r="K148" s="50"/>
    </row>
    <row r="149" spans="2:11" x14ac:dyDescent="0.25">
      <c r="B149" s="40"/>
      <c r="C149" s="40"/>
      <c r="D149" s="40"/>
      <c r="K149" s="50"/>
    </row>
    <row r="150" spans="2:11" x14ac:dyDescent="0.25">
      <c r="B150" s="40"/>
      <c r="C150" s="40"/>
      <c r="D150" s="40"/>
      <c r="K150" s="50"/>
    </row>
    <row r="151" spans="2:11" x14ac:dyDescent="0.25">
      <c r="B151" s="40"/>
      <c r="C151" s="40"/>
      <c r="D151" s="40"/>
      <c r="K151" s="50"/>
    </row>
    <row r="152" spans="2:11" x14ac:dyDescent="0.25">
      <c r="B152" s="40"/>
      <c r="C152" s="40"/>
      <c r="D152" s="40"/>
      <c r="K152" s="50"/>
    </row>
    <row r="153" spans="2:11" x14ac:dyDescent="0.25">
      <c r="B153" s="40"/>
      <c r="C153" s="40"/>
      <c r="D153" s="40"/>
      <c r="K153" s="50"/>
    </row>
    <row r="154" spans="2:11" x14ac:dyDescent="0.25">
      <c r="B154" s="40"/>
      <c r="C154" s="40"/>
      <c r="D154" s="40"/>
      <c r="K154" s="50"/>
    </row>
    <row r="155" spans="2:11" x14ac:dyDescent="0.25">
      <c r="B155" s="40"/>
      <c r="C155" s="40"/>
      <c r="D155" s="40"/>
      <c r="K155" s="50"/>
    </row>
    <row r="156" spans="2:11" x14ac:dyDescent="0.25">
      <c r="B156" s="40"/>
      <c r="C156" s="40"/>
      <c r="D156" s="40"/>
      <c r="K156" s="50"/>
    </row>
    <row r="157" spans="2:11" x14ac:dyDescent="0.25">
      <c r="B157" s="40"/>
      <c r="C157" s="40"/>
      <c r="D157" s="40"/>
      <c r="K157" s="50"/>
    </row>
    <row r="158" spans="2:11" x14ac:dyDescent="0.25">
      <c r="B158" s="40"/>
      <c r="C158" s="40"/>
      <c r="D158" s="40"/>
      <c r="K158" s="50"/>
    </row>
    <row r="159" spans="2:11" x14ac:dyDescent="0.25">
      <c r="B159" s="40"/>
      <c r="C159" s="40"/>
      <c r="D159" s="40"/>
      <c r="K159" s="50"/>
    </row>
    <row r="160" spans="2:11" x14ac:dyDescent="0.25">
      <c r="B160" s="40"/>
      <c r="C160" s="40"/>
      <c r="D160" s="40"/>
      <c r="K160" s="50"/>
    </row>
    <row r="161" spans="2:11" x14ac:dyDescent="0.25">
      <c r="B161" s="40"/>
      <c r="C161" s="40"/>
      <c r="D161" s="40"/>
      <c r="K161" s="50"/>
    </row>
    <row r="162" spans="2:11" x14ac:dyDescent="0.25">
      <c r="B162" s="40"/>
      <c r="C162" s="40"/>
      <c r="D162" s="40"/>
      <c r="K162" s="50"/>
    </row>
    <row r="163" spans="2:11" x14ac:dyDescent="0.25">
      <c r="B163" s="40"/>
      <c r="C163" s="40"/>
      <c r="D163" s="40"/>
    </row>
    <row r="164" spans="2:11" x14ac:dyDescent="0.25">
      <c r="B164" s="40"/>
      <c r="C164" s="40"/>
      <c r="D164" s="40"/>
    </row>
    <row r="165" spans="2:11" x14ac:dyDescent="0.25">
      <c r="B165" s="40"/>
      <c r="C165" s="40"/>
      <c r="D165" s="40"/>
    </row>
    <row r="166" spans="2:11" x14ac:dyDescent="0.25">
      <c r="B166" s="40"/>
      <c r="C166" s="40"/>
      <c r="D166" s="40"/>
    </row>
    <row r="167" spans="2:11" x14ac:dyDescent="0.25">
      <c r="B167" s="40"/>
      <c r="C167" s="40"/>
      <c r="D167" s="40"/>
    </row>
    <row r="168" spans="2:11" x14ac:dyDescent="0.25">
      <c r="B168" s="40"/>
      <c r="C168" s="40"/>
      <c r="D168" s="40"/>
    </row>
    <row r="169" spans="2:11" x14ac:dyDescent="0.25">
      <c r="B169" s="40"/>
      <c r="C169" s="40"/>
      <c r="D169" s="40"/>
    </row>
    <row r="170" spans="2:11" x14ac:dyDescent="0.25">
      <c r="B170" s="40"/>
      <c r="C170" s="40"/>
      <c r="D170" s="40"/>
    </row>
    <row r="171" spans="2:11" x14ac:dyDescent="0.25">
      <c r="B171" s="40"/>
      <c r="C171" s="40"/>
      <c r="D171" s="40"/>
    </row>
    <row r="172" spans="2:11" x14ac:dyDescent="0.25">
      <c r="B172" s="40"/>
      <c r="C172" s="40"/>
      <c r="D172" s="40"/>
    </row>
    <row r="173" spans="2:11" x14ac:dyDescent="0.25">
      <c r="B173" s="40"/>
      <c r="C173" s="40"/>
      <c r="D173" s="40"/>
    </row>
    <row r="174" spans="2:11" x14ac:dyDescent="0.25">
      <c r="B174" s="40"/>
      <c r="C174" s="40"/>
      <c r="D174" s="40"/>
    </row>
    <row r="175" spans="2:11" x14ac:dyDescent="0.25">
      <c r="B175" s="40"/>
      <c r="C175" s="40"/>
      <c r="D175" s="40"/>
    </row>
    <row r="176" spans="2:11" x14ac:dyDescent="0.25">
      <c r="B176" s="40"/>
      <c r="C176" s="40"/>
      <c r="D176" s="40"/>
    </row>
    <row r="177" spans="2:4" x14ac:dyDescent="0.25">
      <c r="B177" s="40"/>
      <c r="C177" s="40"/>
      <c r="D177" s="40"/>
    </row>
    <row r="178" spans="2:4" x14ac:dyDescent="0.25">
      <c r="B178" s="40"/>
      <c r="C178" s="40"/>
      <c r="D178" s="40"/>
    </row>
    <row r="179" spans="2:4" x14ac:dyDescent="0.25">
      <c r="B179" s="40"/>
      <c r="C179" s="40"/>
      <c r="D179" s="40"/>
    </row>
    <row r="180" spans="2:4" x14ac:dyDescent="0.25">
      <c r="B180" s="40"/>
      <c r="C180" s="40"/>
      <c r="D180" s="40"/>
    </row>
    <row r="181" spans="2:4" x14ac:dyDescent="0.25">
      <c r="B181" s="40"/>
      <c r="C181" s="40"/>
      <c r="D181" s="40"/>
    </row>
    <row r="182" spans="2:4" x14ac:dyDescent="0.25">
      <c r="B182" s="40"/>
      <c r="C182" s="40"/>
      <c r="D182" s="40"/>
    </row>
    <row r="183" spans="2:4" x14ac:dyDescent="0.25">
      <c r="B183" s="40"/>
      <c r="C183" s="40"/>
      <c r="D183" s="40"/>
    </row>
    <row r="184" spans="2:4" x14ac:dyDescent="0.25">
      <c r="B184" s="40"/>
      <c r="C184" s="40"/>
      <c r="D184" s="40"/>
    </row>
    <row r="185" spans="2:4" x14ac:dyDescent="0.25">
      <c r="B185" s="40"/>
      <c r="C185" s="40"/>
      <c r="D185" s="40"/>
    </row>
    <row r="186" spans="2:4" x14ac:dyDescent="0.25">
      <c r="B186" s="40"/>
      <c r="C186" s="40"/>
      <c r="D186" s="40"/>
    </row>
    <row r="187" spans="2:4" x14ac:dyDescent="0.25">
      <c r="B187" s="40"/>
      <c r="C187" s="40"/>
      <c r="D187" s="40"/>
    </row>
  </sheetData>
  <mergeCells count="16">
    <mergeCell ref="A91:G91"/>
    <mergeCell ref="A7:G9"/>
    <mergeCell ref="A83:G83"/>
    <mergeCell ref="B21:F21"/>
    <mergeCell ref="C22:F22"/>
    <mergeCell ref="A74:K74"/>
    <mergeCell ref="J7:K7"/>
    <mergeCell ref="J8:K8"/>
    <mergeCell ref="J9:K9"/>
    <mergeCell ref="A1:K1"/>
    <mergeCell ref="B5:K5"/>
    <mergeCell ref="H7:I7"/>
    <mergeCell ref="H8:I8"/>
    <mergeCell ref="H9:I9"/>
    <mergeCell ref="B3:K3"/>
    <mergeCell ref="B4:K4"/>
  </mergeCells>
  <printOptions horizontalCentered="1"/>
  <pageMargins left="0.19685039370078741" right="0.19685039370078741" top="0.59055118110236227" bottom="0.51181102362204722" header="0.39370078740157483" footer="0.31496062992125984"/>
  <pageSetup scale="50" fitToWidth="0" orientation="portrait" r:id="rId1"/>
  <headerFooter>
    <oddHeader xml:space="preserve">&amp;L </oddHead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J211"/>
  <sheetViews>
    <sheetView showGridLines="0" zoomScale="70" zoomScaleNormal="70" workbookViewId="0"/>
  </sheetViews>
  <sheetFormatPr baseColWidth="10" defaultColWidth="15.7109375" defaultRowHeight="15" x14ac:dyDescent="0.25"/>
  <cols>
    <col min="1" max="1" width="0.140625" style="695" customWidth="1"/>
    <col min="2" max="2" width="14.85546875" style="695" customWidth="1"/>
    <col min="3" max="3" width="61.5703125" style="571" customWidth="1"/>
    <col min="4" max="4" width="18.28515625" style="695" customWidth="1"/>
    <col min="5" max="5" width="13.85546875" style="695" customWidth="1"/>
    <col min="6" max="6" width="15.7109375" style="695" customWidth="1"/>
    <col min="7" max="7" width="14.7109375" style="695" customWidth="1"/>
    <col min="8" max="8" width="17.85546875" style="695" customWidth="1"/>
    <col min="9" max="9" width="18.140625" style="695" customWidth="1"/>
    <col min="10" max="10" width="4" style="695" customWidth="1"/>
    <col min="11" max="143" width="11.42578125" style="695" customWidth="1"/>
    <col min="144" max="144" width="15.140625" style="695" customWidth="1"/>
    <col min="145" max="145" width="60.42578125" style="695" customWidth="1"/>
    <col min="146" max="148" width="19.85546875" style="695" customWidth="1"/>
    <col min="149" max="149" width="23.5703125" style="695" customWidth="1"/>
    <col min="150" max="150" width="20.140625" style="695" customWidth="1"/>
    <col min="151" max="151" width="18.7109375" style="695" customWidth="1"/>
    <col min="152" max="152" width="14.140625" style="695" customWidth="1"/>
    <col min="153" max="153" width="11.5703125" style="695" bestFit="1" customWidth="1"/>
    <col min="154" max="215" width="11.42578125" style="695" customWidth="1"/>
    <col min="216" max="216" width="0.140625" style="695" customWidth="1"/>
    <col min="217" max="217" width="14" style="695" customWidth="1"/>
    <col min="218" max="218" width="54.140625" style="695" customWidth="1"/>
    <col min="219" max="221" width="15.7109375" style="695"/>
    <col min="222" max="222" width="0.140625" style="695" customWidth="1"/>
    <col min="223" max="223" width="11.140625" style="695" customWidth="1"/>
    <col min="224" max="224" width="54.140625" style="695" customWidth="1"/>
    <col min="225" max="225" width="15.7109375" style="695" customWidth="1"/>
    <col min="226" max="226" width="14.28515625" style="695" customWidth="1"/>
    <col min="227" max="227" width="15.140625" style="695" customWidth="1"/>
    <col min="228" max="228" width="14.7109375" style="695" customWidth="1"/>
    <col min="229" max="229" width="15.5703125" style="695" customWidth="1"/>
    <col min="230" max="230" width="16.28515625" style="695" customWidth="1"/>
    <col min="231" max="231" width="11.7109375" style="695" customWidth="1"/>
    <col min="232" max="232" width="11.42578125" style="695" customWidth="1"/>
    <col min="233" max="233" width="16.28515625" style="695" customWidth="1"/>
    <col min="234" max="399" width="11.42578125" style="695" customWidth="1"/>
    <col min="400" max="400" width="15.140625" style="695" customWidth="1"/>
    <col min="401" max="401" width="60.42578125" style="695" customWidth="1"/>
    <col min="402" max="404" width="19.85546875" style="695" customWidth="1"/>
    <col min="405" max="405" width="23.5703125" style="695" customWidth="1"/>
    <col min="406" max="406" width="20.140625" style="695" customWidth="1"/>
    <col min="407" max="407" width="18.7109375" style="695" customWidth="1"/>
    <col min="408" max="408" width="14.140625" style="695" customWidth="1"/>
    <col min="409" max="409" width="11.5703125" style="695" bestFit="1" customWidth="1"/>
    <col min="410" max="471" width="11.42578125" style="695" customWidth="1"/>
    <col min="472" max="472" width="0.140625" style="695" customWidth="1"/>
    <col min="473" max="473" width="14" style="695" customWidth="1"/>
    <col min="474" max="474" width="54.140625" style="695" customWidth="1"/>
    <col min="475" max="477" width="15.7109375" style="695"/>
    <col min="478" max="478" width="0.140625" style="695" customWidth="1"/>
    <col min="479" max="479" width="11.140625" style="695" customWidth="1"/>
    <col min="480" max="480" width="54.140625" style="695" customWidth="1"/>
    <col min="481" max="481" width="15.7109375" style="695" customWidth="1"/>
    <col min="482" max="482" width="14.28515625" style="695" customWidth="1"/>
    <col min="483" max="483" width="15.140625" style="695" customWidth="1"/>
    <col min="484" max="484" width="14.7109375" style="695" customWidth="1"/>
    <col min="485" max="485" width="15.5703125" style="695" customWidth="1"/>
    <col min="486" max="486" width="16.28515625" style="695" customWidth="1"/>
    <col min="487" max="487" width="11.7109375" style="695" customWidth="1"/>
    <col min="488" max="488" width="11.42578125" style="695" customWidth="1"/>
    <col min="489" max="489" width="16.28515625" style="695" customWidth="1"/>
    <col min="490" max="655" width="11.42578125" style="695" customWidth="1"/>
    <col min="656" max="656" width="15.140625" style="695" customWidth="1"/>
    <col min="657" max="657" width="60.42578125" style="695" customWidth="1"/>
    <col min="658" max="660" width="19.85546875" style="695" customWidth="1"/>
    <col min="661" max="661" width="23.5703125" style="695" customWidth="1"/>
    <col min="662" max="662" width="20.140625" style="695" customWidth="1"/>
    <col min="663" max="663" width="18.7109375" style="695" customWidth="1"/>
    <col min="664" max="664" width="14.140625" style="695" customWidth="1"/>
    <col min="665" max="665" width="11.5703125" style="695" bestFit="1" customWidth="1"/>
    <col min="666" max="727" width="11.42578125" style="695" customWidth="1"/>
    <col min="728" max="728" width="0.140625" style="695" customWidth="1"/>
    <col min="729" max="729" width="14" style="695" customWidth="1"/>
    <col min="730" max="730" width="54.140625" style="695" customWidth="1"/>
    <col min="731" max="733" width="15.7109375" style="695"/>
    <col min="734" max="734" width="0.140625" style="695" customWidth="1"/>
    <col min="735" max="735" width="11.140625" style="695" customWidth="1"/>
    <col min="736" max="736" width="54.140625" style="695" customWidth="1"/>
    <col min="737" max="737" width="15.7109375" style="695" customWidth="1"/>
    <col min="738" max="738" width="14.28515625" style="695" customWidth="1"/>
    <col min="739" max="739" width="15.140625" style="695" customWidth="1"/>
    <col min="740" max="740" width="14.7109375" style="695" customWidth="1"/>
    <col min="741" max="741" width="15.5703125" style="695" customWidth="1"/>
    <col min="742" max="742" width="16.28515625" style="695" customWidth="1"/>
    <col min="743" max="743" width="11.7109375" style="695" customWidth="1"/>
    <col min="744" max="744" width="11.42578125" style="695" customWidth="1"/>
    <col min="745" max="745" width="16.28515625" style="695" customWidth="1"/>
    <col min="746" max="911" width="11.42578125" style="695" customWidth="1"/>
    <col min="912" max="912" width="15.140625" style="695" customWidth="1"/>
    <col min="913" max="913" width="60.42578125" style="695" customWidth="1"/>
    <col min="914" max="916" width="19.85546875" style="695" customWidth="1"/>
    <col min="917" max="917" width="23.5703125" style="695" customWidth="1"/>
    <col min="918" max="918" width="20.140625" style="695" customWidth="1"/>
    <col min="919" max="919" width="18.7109375" style="695" customWidth="1"/>
    <col min="920" max="920" width="14.140625" style="695" customWidth="1"/>
    <col min="921" max="921" width="11.5703125" style="695" bestFit="1" customWidth="1"/>
    <col min="922" max="983" width="11.42578125" style="695" customWidth="1"/>
    <col min="984" max="984" width="0.140625" style="695" customWidth="1"/>
    <col min="985" max="985" width="14" style="695" customWidth="1"/>
    <col min="986" max="986" width="54.140625" style="695" customWidth="1"/>
    <col min="987" max="989" width="15.7109375" style="695"/>
    <col min="990" max="990" width="0.140625" style="695" customWidth="1"/>
    <col min="991" max="991" width="11.140625" style="695" customWidth="1"/>
    <col min="992" max="992" width="54.140625" style="695" customWidth="1"/>
    <col min="993" max="993" width="15.7109375" style="695" customWidth="1"/>
    <col min="994" max="994" width="14.28515625" style="695" customWidth="1"/>
    <col min="995" max="995" width="15.140625" style="695" customWidth="1"/>
    <col min="996" max="996" width="14.7109375" style="695" customWidth="1"/>
    <col min="997" max="997" width="15.5703125" style="695" customWidth="1"/>
    <col min="998" max="998" width="16.28515625" style="695" customWidth="1"/>
    <col min="999" max="999" width="11.7109375" style="695" customWidth="1"/>
    <col min="1000" max="1000" width="11.42578125" style="695" customWidth="1"/>
    <col min="1001" max="1001" width="16.28515625" style="695" customWidth="1"/>
    <col min="1002" max="1167" width="11.42578125" style="695" customWidth="1"/>
    <col min="1168" max="1168" width="15.140625" style="695" customWidth="1"/>
    <col min="1169" max="1169" width="60.42578125" style="695" customWidth="1"/>
    <col min="1170" max="1172" width="19.85546875" style="695" customWidth="1"/>
    <col min="1173" max="1173" width="23.5703125" style="695" customWidth="1"/>
    <col min="1174" max="1174" width="20.140625" style="695" customWidth="1"/>
    <col min="1175" max="1175" width="18.7109375" style="695" customWidth="1"/>
    <col min="1176" max="1176" width="14.140625" style="695" customWidth="1"/>
    <col min="1177" max="1177" width="11.5703125" style="695" bestFit="1" customWidth="1"/>
    <col min="1178" max="1239" width="11.42578125" style="695" customWidth="1"/>
    <col min="1240" max="1240" width="0.140625" style="695" customWidth="1"/>
    <col min="1241" max="1241" width="14" style="695" customWidth="1"/>
    <col min="1242" max="1242" width="54.140625" style="695" customWidth="1"/>
    <col min="1243" max="1245" width="15.7109375" style="695"/>
    <col min="1246" max="1246" width="0.140625" style="695" customWidth="1"/>
    <col min="1247" max="1247" width="11.140625" style="695" customWidth="1"/>
    <col min="1248" max="1248" width="54.140625" style="695" customWidth="1"/>
    <col min="1249" max="1249" width="15.7109375" style="695" customWidth="1"/>
    <col min="1250" max="1250" width="14.28515625" style="695" customWidth="1"/>
    <col min="1251" max="1251" width="15.140625" style="695" customWidth="1"/>
    <col min="1252" max="1252" width="14.7109375" style="695" customWidth="1"/>
    <col min="1253" max="1253" width="15.5703125" style="695" customWidth="1"/>
    <col min="1254" max="1254" width="16.28515625" style="695" customWidth="1"/>
    <col min="1255" max="1255" width="11.7109375" style="695" customWidth="1"/>
    <col min="1256" max="1256" width="11.42578125" style="695" customWidth="1"/>
    <col min="1257" max="1257" width="16.28515625" style="695" customWidth="1"/>
    <col min="1258" max="1423" width="11.42578125" style="695" customWidth="1"/>
    <col min="1424" max="1424" width="15.140625" style="695" customWidth="1"/>
    <col min="1425" max="1425" width="60.42578125" style="695" customWidth="1"/>
    <col min="1426" max="1428" width="19.85546875" style="695" customWidth="1"/>
    <col min="1429" max="1429" width="23.5703125" style="695" customWidth="1"/>
    <col min="1430" max="1430" width="20.140625" style="695" customWidth="1"/>
    <col min="1431" max="1431" width="18.7109375" style="695" customWidth="1"/>
    <col min="1432" max="1432" width="14.140625" style="695" customWidth="1"/>
    <col min="1433" max="1433" width="11.5703125" style="695" bestFit="1" customWidth="1"/>
    <col min="1434" max="1495" width="11.42578125" style="695" customWidth="1"/>
    <col min="1496" max="1496" width="0.140625" style="695" customWidth="1"/>
    <col min="1497" max="1497" width="14" style="695" customWidth="1"/>
    <col min="1498" max="1498" width="54.140625" style="695" customWidth="1"/>
    <col min="1499" max="1501" width="15.7109375" style="695"/>
    <col min="1502" max="1502" width="0.140625" style="695" customWidth="1"/>
    <col min="1503" max="1503" width="11.140625" style="695" customWidth="1"/>
    <col min="1504" max="1504" width="54.140625" style="695" customWidth="1"/>
    <col min="1505" max="1505" width="15.7109375" style="695" customWidth="1"/>
    <col min="1506" max="1506" width="14.28515625" style="695" customWidth="1"/>
    <col min="1507" max="1507" width="15.140625" style="695" customWidth="1"/>
    <col min="1508" max="1508" width="14.7109375" style="695" customWidth="1"/>
    <col min="1509" max="1509" width="15.5703125" style="695" customWidth="1"/>
    <col min="1510" max="1510" width="16.28515625" style="695" customWidth="1"/>
    <col min="1511" max="1511" width="11.7109375" style="695" customWidth="1"/>
    <col min="1512" max="1512" width="11.42578125" style="695" customWidth="1"/>
    <col min="1513" max="1513" width="16.28515625" style="695" customWidth="1"/>
    <col min="1514" max="1679" width="11.42578125" style="695" customWidth="1"/>
    <col min="1680" max="1680" width="15.140625" style="695" customWidth="1"/>
    <col min="1681" max="1681" width="60.42578125" style="695" customWidth="1"/>
    <col min="1682" max="1684" width="19.85546875" style="695" customWidth="1"/>
    <col min="1685" max="1685" width="23.5703125" style="695" customWidth="1"/>
    <col min="1686" max="1686" width="20.140625" style="695" customWidth="1"/>
    <col min="1687" max="1687" width="18.7109375" style="695" customWidth="1"/>
    <col min="1688" max="1688" width="14.140625" style="695" customWidth="1"/>
    <col min="1689" max="1689" width="11.5703125" style="695" bestFit="1" customWidth="1"/>
    <col min="1690" max="1751" width="11.42578125" style="695" customWidth="1"/>
    <col min="1752" max="1752" width="0.140625" style="695" customWidth="1"/>
    <col min="1753" max="1753" width="14" style="695" customWidth="1"/>
    <col min="1754" max="1754" width="54.140625" style="695" customWidth="1"/>
    <col min="1755" max="1757" width="15.7109375" style="695"/>
    <col min="1758" max="1758" width="0.140625" style="695" customWidth="1"/>
    <col min="1759" max="1759" width="11.140625" style="695" customWidth="1"/>
    <col min="1760" max="1760" width="54.140625" style="695" customWidth="1"/>
    <col min="1761" max="1761" width="15.7109375" style="695" customWidth="1"/>
    <col min="1762" max="1762" width="14.28515625" style="695" customWidth="1"/>
    <col min="1763" max="1763" width="15.140625" style="695" customWidth="1"/>
    <col min="1764" max="1764" width="14.7109375" style="695" customWidth="1"/>
    <col min="1765" max="1765" width="15.5703125" style="695" customWidth="1"/>
    <col min="1766" max="1766" width="16.28515625" style="695" customWidth="1"/>
    <col min="1767" max="1767" width="11.7109375" style="695" customWidth="1"/>
    <col min="1768" max="1768" width="11.42578125" style="695" customWidth="1"/>
    <col min="1769" max="1769" width="16.28515625" style="695" customWidth="1"/>
    <col min="1770" max="1935" width="11.42578125" style="695" customWidth="1"/>
    <col min="1936" max="1936" width="15.140625" style="695" customWidth="1"/>
    <col min="1937" max="1937" width="60.42578125" style="695" customWidth="1"/>
    <col min="1938" max="1940" width="19.85546875" style="695" customWidth="1"/>
    <col min="1941" max="1941" width="23.5703125" style="695" customWidth="1"/>
    <col min="1942" max="1942" width="20.140625" style="695" customWidth="1"/>
    <col min="1943" max="1943" width="18.7109375" style="695" customWidth="1"/>
    <col min="1944" max="1944" width="14.140625" style="695" customWidth="1"/>
    <col min="1945" max="1945" width="11.5703125" style="695" bestFit="1" customWidth="1"/>
    <col min="1946" max="2007" width="11.42578125" style="695" customWidth="1"/>
    <col min="2008" max="2008" width="0.140625" style="695" customWidth="1"/>
    <col min="2009" max="2009" width="14" style="695" customWidth="1"/>
    <col min="2010" max="2010" width="54.140625" style="695" customWidth="1"/>
    <col min="2011" max="2013" width="15.7109375" style="695"/>
    <col min="2014" max="2014" width="0.140625" style="695" customWidth="1"/>
    <col min="2015" max="2015" width="11.140625" style="695" customWidth="1"/>
    <col min="2016" max="2016" width="54.140625" style="695" customWidth="1"/>
    <col min="2017" max="2017" width="15.7109375" style="695" customWidth="1"/>
    <col min="2018" max="2018" width="14.28515625" style="695" customWidth="1"/>
    <col min="2019" max="2019" width="15.140625" style="695" customWidth="1"/>
    <col min="2020" max="2020" width="14.7109375" style="695" customWidth="1"/>
    <col min="2021" max="2021" width="15.5703125" style="695" customWidth="1"/>
    <col min="2022" max="2022" width="16.28515625" style="695" customWidth="1"/>
    <col min="2023" max="2023" width="11.7109375" style="695" customWidth="1"/>
    <col min="2024" max="2024" width="11.42578125" style="695" customWidth="1"/>
    <col min="2025" max="2025" width="16.28515625" style="695" customWidth="1"/>
    <col min="2026" max="2191" width="11.42578125" style="695" customWidth="1"/>
    <col min="2192" max="2192" width="15.140625" style="695" customWidth="1"/>
    <col min="2193" max="2193" width="60.42578125" style="695" customWidth="1"/>
    <col min="2194" max="2196" width="19.85546875" style="695" customWidth="1"/>
    <col min="2197" max="2197" width="23.5703125" style="695" customWidth="1"/>
    <col min="2198" max="2198" width="20.140625" style="695" customWidth="1"/>
    <col min="2199" max="2199" width="18.7109375" style="695" customWidth="1"/>
    <col min="2200" max="2200" width="14.140625" style="695" customWidth="1"/>
    <col min="2201" max="2201" width="11.5703125" style="695" bestFit="1" customWidth="1"/>
    <col min="2202" max="2263" width="11.42578125" style="695" customWidth="1"/>
    <col min="2264" max="2264" width="0.140625" style="695" customWidth="1"/>
    <col min="2265" max="2265" width="14" style="695" customWidth="1"/>
    <col min="2266" max="2266" width="54.140625" style="695" customWidth="1"/>
    <col min="2267" max="2269" width="15.7109375" style="695"/>
    <col min="2270" max="2270" width="0.140625" style="695" customWidth="1"/>
    <col min="2271" max="2271" width="11.140625" style="695" customWidth="1"/>
    <col min="2272" max="2272" width="54.140625" style="695" customWidth="1"/>
    <col min="2273" max="2273" width="15.7109375" style="695" customWidth="1"/>
    <col min="2274" max="2274" width="14.28515625" style="695" customWidth="1"/>
    <col min="2275" max="2275" width="15.140625" style="695" customWidth="1"/>
    <col min="2276" max="2276" width="14.7109375" style="695" customWidth="1"/>
    <col min="2277" max="2277" width="15.5703125" style="695" customWidth="1"/>
    <col min="2278" max="2278" width="16.28515625" style="695" customWidth="1"/>
    <col min="2279" max="2279" width="11.7109375" style="695" customWidth="1"/>
    <col min="2280" max="2280" width="11.42578125" style="695" customWidth="1"/>
    <col min="2281" max="2281" width="16.28515625" style="695" customWidth="1"/>
    <col min="2282" max="2447" width="11.42578125" style="695" customWidth="1"/>
    <col min="2448" max="2448" width="15.140625" style="695" customWidth="1"/>
    <col min="2449" max="2449" width="60.42578125" style="695" customWidth="1"/>
    <col min="2450" max="2452" width="19.85546875" style="695" customWidth="1"/>
    <col min="2453" max="2453" width="23.5703125" style="695" customWidth="1"/>
    <col min="2454" max="2454" width="20.140625" style="695" customWidth="1"/>
    <col min="2455" max="2455" width="18.7109375" style="695" customWidth="1"/>
    <col min="2456" max="2456" width="14.140625" style="695" customWidth="1"/>
    <col min="2457" max="2457" width="11.5703125" style="695" bestFit="1" customWidth="1"/>
    <col min="2458" max="2519" width="11.42578125" style="695" customWidth="1"/>
    <col min="2520" max="2520" width="0.140625" style="695" customWidth="1"/>
    <col min="2521" max="2521" width="14" style="695" customWidth="1"/>
    <col min="2522" max="2522" width="54.140625" style="695" customWidth="1"/>
    <col min="2523" max="2525" width="15.7109375" style="695"/>
    <col min="2526" max="2526" width="0.140625" style="695" customWidth="1"/>
    <col min="2527" max="2527" width="11.140625" style="695" customWidth="1"/>
    <col min="2528" max="2528" width="54.140625" style="695" customWidth="1"/>
    <col min="2529" max="2529" width="15.7109375" style="695" customWidth="1"/>
    <col min="2530" max="2530" width="14.28515625" style="695" customWidth="1"/>
    <col min="2531" max="2531" width="15.140625" style="695" customWidth="1"/>
    <col min="2532" max="2532" width="14.7109375" style="695" customWidth="1"/>
    <col min="2533" max="2533" width="15.5703125" style="695" customWidth="1"/>
    <col min="2534" max="2534" width="16.28515625" style="695" customWidth="1"/>
    <col min="2535" max="2535" width="11.7109375" style="695" customWidth="1"/>
    <col min="2536" max="2536" width="11.42578125" style="695" customWidth="1"/>
    <col min="2537" max="2537" width="16.28515625" style="695" customWidth="1"/>
    <col min="2538" max="2703" width="11.42578125" style="695" customWidth="1"/>
    <col min="2704" max="2704" width="15.140625" style="695" customWidth="1"/>
    <col min="2705" max="2705" width="60.42578125" style="695" customWidth="1"/>
    <col min="2706" max="2708" width="19.85546875" style="695" customWidth="1"/>
    <col min="2709" max="2709" width="23.5703125" style="695" customWidth="1"/>
    <col min="2710" max="2710" width="20.140625" style="695" customWidth="1"/>
    <col min="2711" max="2711" width="18.7109375" style="695" customWidth="1"/>
    <col min="2712" max="2712" width="14.140625" style="695" customWidth="1"/>
    <col min="2713" max="2713" width="11.5703125" style="695" bestFit="1" customWidth="1"/>
    <col min="2714" max="2775" width="11.42578125" style="695" customWidth="1"/>
    <col min="2776" max="2776" width="0.140625" style="695" customWidth="1"/>
    <col min="2777" max="2777" width="14" style="695" customWidth="1"/>
    <col min="2778" max="2778" width="54.140625" style="695" customWidth="1"/>
    <col min="2779" max="2781" width="15.7109375" style="695"/>
    <col min="2782" max="2782" width="0.140625" style="695" customWidth="1"/>
    <col min="2783" max="2783" width="11.140625" style="695" customWidth="1"/>
    <col min="2784" max="2784" width="54.140625" style="695" customWidth="1"/>
    <col min="2785" max="2785" width="15.7109375" style="695" customWidth="1"/>
    <col min="2786" max="2786" width="14.28515625" style="695" customWidth="1"/>
    <col min="2787" max="2787" width="15.140625" style="695" customWidth="1"/>
    <col min="2788" max="2788" width="14.7109375" style="695" customWidth="1"/>
    <col min="2789" max="2789" width="15.5703125" style="695" customWidth="1"/>
    <col min="2790" max="2790" width="16.28515625" style="695" customWidth="1"/>
    <col min="2791" max="2791" width="11.7109375" style="695" customWidth="1"/>
    <col min="2792" max="2792" width="11.42578125" style="695" customWidth="1"/>
    <col min="2793" max="2793" width="16.28515625" style="695" customWidth="1"/>
    <col min="2794" max="2959" width="11.42578125" style="695" customWidth="1"/>
    <col min="2960" max="2960" width="15.140625" style="695" customWidth="1"/>
    <col min="2961" max="2961" width="60.42578125" style="695" customWidth="1"/>
    <col min="2962" max="2964" width="19.85546875" style="695" customWidth="1"/>
    <col min="2965" max="2965" width="23.5703125" style="695" customWidth="1"/>
    <col min="2966" max="2966" width="20.140625" style="695" customWidth="1"/>
    <col min="2967" max="2967" width="18.7109375" style="695" customWidth="1"/>
    <col min="2968" max="2968" width="14.140625" style="695" customWidth="1"/>
    <col min="2969" max="2969" width="11.5703125" style="695" bestFit="1" customWidth="1"/>
    <col min="2970" max="3031" width="11.42578125" style="695" customWidth="1"/>
    <col min="3032" max="3032" width="0.140625" style="695" customWidth="1"/>
    <col min="3033" max="3033" width="14" style="695" customWidth="1"/>
    <col min="3034" max="3034" width="54.140625" style="695" customWidth="1"/>
    <col min="3035" max="3037" width="15.7109375" style="695"/>
    <col min="3038" max="3038" width="0.140625" style="695" customWidth="1"/>
    <col min="3039" max="3039" width="11.140625" style="695" customWidth="1"/>
    <col min="3040" max="3040" width="54.140625" style="695" customWidth="1"/>
    <col min="3041" max="3041" width="15.7109375" style="695" customWidth="1"/>
    <col min="3042" max="3042" width="14.28515625" style="695" customWidth="1"/>
    <col min="3043" max="3043" width="15.140625" style="695" customWidth="1"/>
    <col min="3044" max="3044" width="14.7109375" style="695" customWidth="1"/>
    <col min="3045" max="3045" width="15.5703125" style="695" customWidth="1"/>
    <col min="3046" max="3046" width="16.28515625" style="695" customWidth="1"/>
    <col min="3047" max="3047" width="11.7109375" style="695" customWidth="1"/>
    <col min="3048" max="3048" width="11.42578125" style="695" customWidth="1"/>
    <col min="3049" max="3049" width="16.28515625" style="695" customWidth="1"/>
    <col min="3050" max="3215" width="11.42578125" style="695" customWidth="1"/>
    <col min="3216" max="3216" width="15.140625" style="695" customWidth="1"/>
    <col min="3217" max="3217" width="60.42578125" style="695" customWidth="1"/>
    <col min="3218" max="3220" width="19.85546875" style="695" customWidth="1"/>
    <col min="3221" max="3221" width="23.5703125" style="695" customWidth="1"/>
    <col min="3222" max="3222" width="20.140625" style="695" customWidth="1"/>
    <col min="3223" max="3223" width="18.7109375" style="695" customWidth="1"/>
    <col min="3224" max="3224" width="14.140625" style="695" customWidth="1"/>
    <col min="3225" max="3225" width="11.5703125" style="695" bestFit="1" customWidth="1"/>
    <col min="3226" max="3287" width="11.42578125" style="695" customWidth="1"/>
    <col min="3288" max="3288" width="0.140625" style="695" customWidth="1"/>
    <col min="3289" max="3289" width="14" style="695" customWidth="1"/>
    <col min="3290" max="3290" width="54.140625" style="695" customWidth="1"/>
    <col min="3291" max="3293" width="15.7109375" style="695"/>
    <col min="3294" max="3294" width="0.140625" style="695" customWidth="1"/>
    <col min="3295" max="3295" width="11.140625" style="695" customWidth="1"/>
    <col min="3296" max="3296" width="54.140625" style="695" customWidth="1"/>
    <col min="3297" max="3297" width="15.7109375" style="695" customWidth="1"/>
    <col min="3298" max="3298" width="14.28515625" style="695" customWidth="1"/>
    <col min="3299" max="3299" width="15.140625" style="695" customWidth="1"/>
    <col min="3300" max="3300" width="14.7109375" style="695" customWidth="1"/>
    <col min="3301" max="3301" width="15.5703125" style="695" customWidth="1"/>
    <col min="3302" max="3302" width="16.28515625" style="695" customWidth="1"/>
    <col min="3303" max="3303" width="11.7109375" style="695" customWidth="1"/>
    <col min="3304" max="3304" width="11.42578125" style="695" customWidth="1"/>
    <col min="3305" max="3305" width="16.28515625" style="695" customWidth="1"/>
    <col min="3306" max="3471" width="11.42578125" style="695" customWidth="1"/>
    <col min="3472" max="3472" width="15.140625" style="695" customWidth="1"/>
    <col min="3473" max="3473" width="60.42578125" style="695" customWidth="1"/>
    <col min="3474" max="3476" width="19.85546875" style="695" customWidth="1"/>
    <col min="3477" max="3477" width="23.5703125" style="695" customWidth="1"/>
    <col min="3478" max="3478" width="20.140625" style="695" customWidth="1"/>
    <col min="3479" max="3479" width="18.7109375" style="695" customWidth="1"/>
    <col min="3480" max="3480" width="14.140625" style="695" customWidth="1"/>
    <col min="3481" max="3481" width="11.5703125" style="695" bestFit="1" customWidth="1"/>
    <col min="3482" max="3543" width="11.42578125" style="695" customWidth="1"/>
    <col min="3544" max="3544" width="0.140625" style="695" customWidth="1"/>
    <col min="3545" max="3545" width="14" style="695" customWidth="1"/>
    <col min="3546" max="3546" width="54.140625" style="695" customWidth="1"/>
    <col min="3547" max="3549" width="15.7109375" style="695"/>
    <col min="3550" max="3550" width="0.140625" style="695" customWidth="1"/>
    <col min="3551" max="3551" width="11.140625" style="695" customWidth="1"/>
    <col min="3552" max="3552" width="54.140625" style="695" customWidth="1"/>
    <col min="3553" max="3553" width="15.7109375" style="695" customWidth="1"/>
    <col min="3554" max="3554" width="14.28515625" style="695" customWidth="1"/>
    <col min="3555" max="3555" width="15.140625" style="695" customWidth="1"/>
    <col min="3556" max="3556" width="14.7109375" style="695" customWidth="1"/>
    <col min="3557" max="3557" width="15.5703125" style="695" customWidth="1"/>
    <col min="3558" max="3558" width="16.28515625" style="695" customWidth="1"/>
    <col min="3559" max="3559" width="11.7109375" style="695" customWidth="1"/>
    <col min="3560" max="3560" width="11.42578125" style="695" customWidth="1"/>
    <col min="3561" max="3561" width="16.28515625" style="695" customWidth="1"/>
    <col min="3562" max="3727" width="11.42578125" style="695" customWidth="1"/>
    <col min="3728" max="3728" width="15.140625" style="695" customWidth="1"/>
    <col min="3729" max="3729" width="60.42578125" style="695" customWidth="1"/>
    <col min="3730" max="3732" width="19.85546875" style="695" customWidth="1"/>
    <col min="3733" max="3733" width="23.5703125" style="695" customWidth="1"/>
    <col min="3734" max="3734" width="20.140625" style="695" customWidth="1"/>
    <col min="3735" max="3735" width="18.7109375" style="695" customWidth="1"/>
    <col min="3736" max="3736" width="14.140625" style="695" customWidth="1"/>
    <col min="3737" max="3737" width="11.5703125" style="695" bestFit="1" customWidth="1"/>
    <col min="3738" max="3799" width="11.42578125" style="695" customWidth="1"/>
    <col min="3800" max="3800" width="0.140625" style="695" customWidth="1"/>
    <col min="3801" max="3801" width="14" style="695" customWidth="1"/>
    <col min="3802" max="3802" width="54.140625" style="695" customWidth="1"/>
    <col min="3803" max="3805" width="15.7109375" style="695"/>
    <col min="3806" max="3806" width="0.140625" style="695" customWidth="1"/>
    <col min="3807" max="3807" width="11.140625" style="695" customWidth="1"/>
    <col min="3808" max="3808" width="54.140625" style="695" customWidth="1"/>
    <col min="3809" max="3809" width="15.7109375" style="695" customWidth="1"/>
    <col min="3810" max="3810" width="14.28515625" style="695" customWidth="1"/>
    <col min="3811" max="3811" width="15.140625" style="695" customWidth="1"/>
    <col min="3812" max="3812" width="14.7109375" style="695" customWidth="1"/>
    <col min="3813" max="3813" width="15.5703125" style="695" customWidth="1"/>
    <col min="3814" max="3814" width="16.28515625" style="695" customWidth="1"/>
    <col min="3815" max="3815" width="11.7109375" style="695" customWidth="1"/>
    <col min="3816" max="3816" width="11.42578125" style="695" customWidth="1"/>
    <col min="3817" max="3817" width="16.28515625" style="695" customWidth="1"/>
    <col min="3818" max="3983" width="11.42578125" style="695" customWidth="1"/>
    <col min="3984" max="3984" width="15.140625" style="695" customWidth="1"/>
    <col min="3985" max="3985" width="60.42578125" style="695" customWidth="1"/>
    <col min="3986" max="3988" width="19.85546875" style="695" customWidth="1"/>
    <col min="3989" max="3989" width="23.5703125" style="695" customWidth="1"/>
    <col min="3990" max="3990" width="20.140625" style="695" customWidth="1"/>
    <col min="3991" max="3991" width="18.7109375" style="695" customWidth="1"/>
    <col min="3992" max="3992" width="14.140625" style="695" customWidth="1"/>
    <col min="3993" max="3993" width="11.5703125" style="695" bestFit="1" customWidth="1"/>
    <col min="3994" max="4055" width="11.42578125" style="695" customWidth="1"/>
    <col min="4056" max="4056" width="0.140625" style="695" customWidth="1"/>
    <col min="4057" max="4057" width="14" style="695" customWidth="1"/>
    <col min="4058" max="4058" width="54.140625" style="695" customWidth="1"/>
    <col min="4059" max="4061" width="15.7109375" style="695"/>
    <col min="4062" max="4062" width="0.140625" style="695" customWidth="1"/>
    <col min="4063" max="4063" width="11.140625" style="695" customWidth="1"/>
    <col min="4064" max="4064" width="54.140625" style="695" customWidth="1"/>
    <col min="4065" max="4065" width="15.7109375" style="695" customWidth="1"/>
    <col min="4066" max="4066" width="14.28515625" style="695" customWidth="1"/>
    <col min="4067" max="4067" width="15.140625" style="695" customWidth="1"/>
    <col min="4068" max="4068" width="14.7109375" style="695" customWidth="1"/>
    <col min="4069" max="4069" width="15.5703125" style="695" customWidth="1"/>
    <col min="4070" max="4070" width="16.28515625" style="695" customWidth="1"/>
    <col min="4071" max="4071" width="11.7109375" style="695" customWidth="1"/>
    <col min="4072" max="4072" width="11.42578125" style="695" customWidth="1"/>
    <col min="4073" max="4073" width="16.28515625" style="695" customWidth="1"/>
    <col min="4074" max="4239" width="11.42578125" style="695" customWidth="1"/>
    <col min="4240" max="4240" width="15.140625" style="695" customWidth="1"/>
    <col min="4241" max="4241" width="60.42578125" style="695" customWidth="1"/>
    <col min="4242" max="4244" width="19.85546875" style="695" customWidth="1"/>
    <col min="4245" max="4245" width="23.5703125" style="695" customWidth="1"/>
    <col min="4246" max="4246" width="20.140625" style="695" customWidth="1"/>
    <col min="4247" max="4247" width="18.7109375" style="695" customWidth="1"/>
    <col min="4248" max="4248" width="14.140625" style="695" customWidth="1"/>
    <col min="4249" max="4249" width="11.5703125" style="695" bestFit="1" customWidth="1"/>
    <col min="4250" max="4311" width="11.42578125" style="695" customWidth="1"/>
    <col min="4312" max="4312" width="0.140625" style="695" customWidth="1"/>
    <col min="4313" max="4313" width="14" style="695" customWidth="1"/>
    <col min="4314" max="4314" width="54.140625" style="695" customWidth="1"/>
    <col min="4315" max="4317" width="15.7109375" style="695"/>
    <col min="4318" max="4318" width="0.140625" style="695" customWidth="1"/>
    <col min="4319" max="4319" width="11.140625" style="695" customWidth="1"/>
    <col min="4320" max="4320" width="54.140625" style="695" customWidth="1"/>
    <col min="4321" max="4321" width="15.7109375" style="695" customWidth="1"/>
    <col min="4322" max="4322" width="14.28515625" style="695" customWidth="1"/>
    <col min="4323" max="4323" width="15.140625" style="695" customWidth="1"/>
    <col min="4324" max="4324" width="14.7109375" style="695" customWidth="1"/>
    <col min="4325" max="4325" width="15.5703125" style="695" customWidth="1"/>
    <col min="4326" max="4326" width="16.28515625" style="695" customWidth="1"/>
    <col min="4327" max="4327" width="11.7109375" style="695" customWidth="1"/>
    <col min="4328" max="4328" width="11.42578125" style="695" customWidth="1"/>
    <col min="4329" max="4329" width="16.28515625" style="695" customWidth="1"/>
    <col min="4330" max="4495" width="11.42578125" style="695" customWidth="1"/>
    <col min="4496" max="4496" width="15.140625" style="695" customWidth="1"/>
    <col min="4497" max="4497" width="60.42578125" style="695" customWidth="1"/>
    <col min="4498" max="4500" width="19.85546875" style="695" customWidth="1"/>
    <col min="4501" max="4501" width="23.5703125" style="695" customWidth="1"/>
    <col min="4502" max="4502" width="20.140625" style="695" customWidth="1"/>
    <col min="4503" max="4503" width="18.7109375" style="695" customWidth="1"/>
    <col min="4504" max="4504" width="14.140625" style="695" customWidth="1"/>
    <col min="4505" max="4505" width="11.5703125" style="695" bestFit="1" customWidth="1"/>
    <col min="4506" max="4567" width="11.42578125" style="695" customWidth="1"/>
    <col min="4568" max="4568" width="0.140625" style="695" customWidth="1"/>
    <col min="4569" max="4569" width="14" style="695" customWidth="1"/>
    <col min="4570" max="4570" width="54.140625" style="695" customWidth="1"/>
    <col min="4571" max="4573" width="15.7109375" style="695"/>
    <col min="4574" max="4574" width="0.140625" style="695" customWidth="1"/>
    <col min="4575" max="4575" width="11.140625" style="695" customWidth="1"/>
    <col min="4576" max="4576" width="54.140625" style="695" customWidth="1"/>
    <col min="4577" max="4577" width="15.7109375" style="695" customWidth="1"/>
    <col min="4578" max="4578" width="14.28515625" style="695" customWidth="1"/>
    <col min="4579" max="4579" width="15.140625" style="695" customWidth="1"/>
    <col min="4580" max="4580" width="14.7109375" style="695" customWidth="1"/>
    <col min="4581" max="4581" width="15.5703125" style="695" customWidth="1"/>
    <col min="4582" max="4582" width="16.28515625" style="695" customWidth="1"/>
    <col min="4583" max="4583" width="11.7109375" style="695" customWidth="1"/>
    <col min="4584" max="4584" width="11.42578125" style="695" customWidth="1"/>
    <col min="4585" max="4585" width="16.28515625" style="695" customWidth="1"/>
    <col min="4586" max="4751" width="11.42578125" style="695" customWidth="1"/>
    <col min="4752" max="4752" width="15.140625" style="695" customWidth="1"/>
    <col min="4753" max="4753" width="60.42578125" style="695" customWidth="1"/>
    <col min="4754" max="4756" width="19.85546875" style="695" customWidth="1"/>
    <col min="4757" max="4757" width="23.5703125" style="695" customWidth="1"/>
    <col min="4758" max="4758" width="20.140625" style="695" customWidth="1"/>
    <col min="4759" max="4759" width="18.7109375" style="695" customWidth="1"/>
    <col min="4760" max="4760" width="14.140625" style="695" customWidth="1"/>
    <col min="4761" max="4761" width="11.5703125" style="695" bestFit="1" customWidth="1"/>
    <col min="4762" max="4823" width="11.42578125" style="695" customWidth="1"/>
    <col min="4824" max="4824" width="0.140625" style="695" customWidth="1"/>
    <col min="4825" max="4825" width="14" style="695" customWidth="1"/>
    <col min="4826" max="4826" width="54.140625" style="695" customWidth="1"/>
    <col min="4827" max="4829" width="15.7109375" style="695"/>
    <col min="4830" max="4830" width="0.140625" style="695" customWidth="1"/>
    <col min="4831" max="4831" width="11.140625" style="695" customWidth="1"/>
    <col min="4832" max="4832" width="54.140625" style="695" customWidth="1"/>
    <col min="4833" max="4833" width="15.7109375" style="695" customWidth="1"/>
    <col min="4834" max="4834" width="14.28515625" style="695" customWidth="1"/>
    <col min="4835" max="4835" width="15.140625" style="695" customWidth="1"/>
    <col min="4836" max="4836" width="14.7109375" style="695" customWidth="1"/>
    <col min="4837" max="4837" width="15.5703125" style="695" customWidth="1"/>
    <col min="4838" max="4838" width="16.28515625" style="695" customWidth="1"/>
    <col min="4839" max="4839" width="11.7109375" style="695" customWidth="1"/>
    <col min="4840" max="4840" width="11.42578125" style="695" customWidth="1"/>
    <col min="4841" max="4841" width="16.28515625" style="695" customWidth="1"/>
    <col min="4842" max="5007" width="11.42578125" style="695" customWidth="1"/>
    <col min="5008" max="5008" width="15.140625" style="695" customWidth="1"/>
    <col min="5009" max="5009" width="60.42578125" style="695" customWidth="1"/>
    <col min="5010" max="5012" width="19.85546875" style="695" customWidth="1"/>
    <col min="5013" max="5013" width="23.5703125" style="695" customWidth="1"/>
    <col min="5014" max="5014" width="20.140625" style="695" customWidth="1"/>
    <col min="5015" max="5015" width="18.7109375" style="695" customWidth="1"/>
    <col min="5016" max="5016" width="14.140625" style="695" customWidth="1"/>
    <col min="5017" max="5017" width="11.5703125" style="695" bestFit="1" customWidth="1"/>
    <col min="5018" max="5079" width="11.42578125" style="695" customWidth="1"/>
    <col min="5080" max="5080" width="0.140625" style="695" customWidth="1"/>
    <col min="5081" max="5081" width="14" style="695" customWidth="1"/>
    <col min="5082" max="5082" width="54.140625" style="695" customWidth="1"/>
    <col min="5083" max="5085" width="15.7109375" style="695"/>
    <col min="5086" max="5086" width="0.140625" style="695" customWidth="1"/>
    <col min="5087" max="5087" width="11.140625" style="695" customWidth="1"/>
    <col min="5088" max="5088" width="54.140625" style="695" customWidth="1"/>
    <col min="5089" max="5089" width="15.7109375" style="695" customWidth="1"/>
    <col min="5090" max="5090" width="14.28515625" style="695" customWidth="1"/>
    <col min="5091" max="5091" width="15.140625" style="695" customWidth="1"/>
    <col min="5092" max="5092" width="14.7109375" style="695" customWidth="1"/>
    <col min="5093" max="5093" width="15.5703125" style="695" customWidth="1"/>
    <col min="5094" max="5094" width="16.28515625" style="695" customWidth="1"/>
    <col min="5095" max="5095" width="11.7109375" style="695" customWidth="1"/>
    <col min="5096" max="5096" width="11.42578125" style="695" customWidth="1"/>
    <col min="5097" max="5097" width="16.28515625" style="695" customWidth="1"/>
    <col min="5098" max="5263" width="11.42578125" style="695" customWidth="1"/>
    <col min="5264" max="5264" width="15.140625" style="695" customWidth="1"/>
    <col min="5265" max="5265" width="60.42578125" style="695" customWidth="1"/>
    <col min="5266" max="5268" width="19.85546875" style="695" customWidth="1"/>
    <col min="5269" max="5269" width="23.5703125" style="695" customWidth="1"/>
    <col min="5270" max="5270" width="20.140625" style="695" customWidth="1"/>
    <col min="5271" max="5271" width="18.7109375" style="695" customWidth="1"/>
    <col min="5272" max="5272" width="14.140625" style="695" customWidth="1"/>
    <col min="5273" max="5273" width="11.5703125" style="695" bestFit="1" customWidth="1"/>
    <col min="5274" max="5335" width="11.42578125" style="695" customWidth="1"/>
    <col min="5336" max="5336" width="0.140625" style="695" customWidth="1"/>
    <col min="5337" max="5337" width="14" style="695" customWidth="1"/>
    <col min="5338" max="5338" width="54.140625" style="695" customWidth="1"/>
    <col min="5339" max="5341" width="15.7109375" style="695"/>
    <col min="5342" max="5342" width="0.140625" style="695" customWidth="1"/>
    <col min="5343" max="5343" width="11.140625" style="695" customWidth="1"/>
    <col min="5344" max="5344" width="54.140625" style="695" customWidth="1"/>
    <col min="5345" max="5345" width="15.7109375" style="695" customWidth="1"/>
    <col min="5346" max="5346" width="14.28515625" style="695" customWidth="1"/>
    <col min="5347" max="5347" width="15.140625" style="695" customWidth="1"/>
    <col min="5348" max="5348" width="14.7109375" style="695" customWidth="1"/>
    <col min="5349" max="5349" width="15.5703125" style="695" customWidth="1"/>
    <col min="5350" max="5350" width="16.28515625" style="695" customWidth="1"/>
    <col min="5351" max="5351" width="11.7109375" style="695" customWidth="1"/>
    <col min="5352" max="5352" width="11.42578125" style="695" customWidth="1"/>
    <col min="5353" max="5353" width="16.28515625" style="695" customWidth="1"/>
    <col min="5354" max="5519" width="11.42578125" style="695" customWidth="1"/>
    <col min="5520" max="5520" width="15.140625" style="695" customWidth="1"/>
    <col min="5521" max="5521" width="60.42578125" style="695" customWidth="1"/>
    <col min="5522" max="5524" width="19.85546875" style="695" customWidth="1"/>
    <col min="5525" max="5525" width="23.5703125" style="695" customWidth="1"/>
    <col min="5526" max="5526" width="20.140625" style="695" customWidth="1"/>
    <col min="5527" max="5527" width="18.7109375" style="695" customWidth="1"/>
    <col min="5528" max="5528" width="14.140625" style="695" customWidth="1"/>
    <col min="5529" max="5529" width="11.5703125" style="695" bestFit="1" customWidth="1"/>
    <col min="5530" max="5591" width="11.42578125" style="695" customWidth="1"/>
    <col min="5592" max="5592" width="0.140625" style="695" customWidth="1"/>
    <col min="5593" max="5593" width="14" style="695" customWidth="1"/>
    <col min="5594" max="5594" width="54.140625" style="695" customWidth="1"/>
    <col min="5595" max="5597" width="15.7109375" style="695"/>
    <col min="5598" max="5598" width="0.140625" style="695" customWidth="1"/>
    <col min="5599" max="5599" width="11.140625" style="695" customWidth="1"/>
    <col min="5600" max="5600" width="54.140625" style="695" customWidth="1"/>
    <col min="5601" max="5601" width="15.7109375" style="695" customWidth="1"/>
    <col min="5602" max="5602" width="14.28515625" style="695" customWidth="1"/>
    <col min="5603" max="5603" width="15.140625" style="695" customWidth="1"/>
    <col min="5604" max="5604" width="14.7109375" style="695" customWidth="1"/>
    <col min="5605" max="5605" width="15.5703125" style="695" customWidth="1"/>
    <col min="5606" max="5606" width="16.28515625" style="695" customWidth="1"/>
    <col min="5607" max="5607" width="11.7109375" style="695" customWidth="1"/>
    <col min="5608" max="5608" width="11.42578125" style="695" customWidth="1"/>
    <col min="5609" max="5609" width="16.28515625" style="695" customWidth="1"/>
    <col min="5610" max="5775" width="11.42578125" style="695" customWidth="1"/>
    <col min="5776" max="5776" width="15.140625" style="695" customWidth="1"/>
    <col min="5777" max="5777" width="60.42578125" style="695" customWidth="1"/>
    <col min="5778" max="5780" width="19.85546875" style="695" customWidth="1"/>
    <col min="5781" max="5781" width="23.5703125" style="695" customWidth="1"/>
    <col min="5782" max="5782" width="20.140625" style="695" customWidth="1"/>
    <col min="5783" max="5783" width="18.7109375" style="695" customWidth="1"/>
    <col min="5784" max="5784" width="14.140625" style="695" customWidth="1"/>
    <col min="5785" max="5785" width="11.5703125" style="695" bestFit="1" customWidth="1"/>
    <col min="5786" max="5847" width="11.42578125" style="695" customWidth="1"/>
    <col min="5848" max="5848" width="0.140625" style="695" customWidth="1"/>
    <col min="5849" max="5849" width="14" style="695" customWidth="1"/>
    <col min="5850" max="5850" width="54.140625" style="695" customWidth="1"/>
    <col min="5851" max="5853" width="15.7109375" style="695"/>
    <col min="5854" max="5854" width="0.140625" style="695" customWidth="1"/>
    <col min="5855" max="5855" width="11.140625" style="695" customWidth="1"/>
    <col min="5856" max="5856" width="54.140625" style="695" customWidth="1"/>
    <col min="5857" max="5857" width="15.7109375" style="695" customWidth="1"/>
    <col min="5858" max="5858" width="14.28515625" style="695" customWidth="1"/>
    <col min="5859" max="5859" width="15.140625" style="695" customWidth="1"/>
    <col min="5860" max="5860" width="14.7109375" style="695" customWidth="1"/>
    <col min="5861" max="5861" width="15.5703125" style="695" customWidth="1"/>
    <col min="5862" max="5862" width="16.28515625" style="695" customWidth="1"/>
    <col min="5863" max="5863" width="11.7109375" style="695" customWidth="1"/>
    <col min="5864" max="5864" width="11.42578125" style="695" customWidth="1"/>
    <col min="5865" max="5865" width="16.28515625" style="695" customWidth="1"/>
    <col min="5866" max="6031" width="11.42578125" style="695" customWidth="1"/>
    <col min="6032" max="6032" width="15.140625" style="695" customWidth="1"/>
    <col min="6033" max="6033" width="60.42578125" style="695" customWidth="1"/>
    <col min="6034" max="6036" width="19.85546875" style="695" customWidth="1"/>
    <col min="6037" max="6037" width="23.5703125" style="695" customWidth="1"/>
    <col min="6038" max="6038" width="20.140625" style="695" customWidth="1"/>
    <col min="6039" max="6039" width="18.7109375" style="695" customWidth="1"/>
    <col min="6040" max="6040" width="14.140625" style="695" customWidth="1"/>
    <col min="6041" max="6041" width="11.5703125" style="695" bestFit="1" customWidth="1"/>
    <col min="6042" max="6103" width="11.42578125" style="695" customWidth="1"/>
    <col min="6104" max="6104" width="0.140625" style="695" customWidth="1"/>
    <col min="6105" max="6105" width="14" style="695" customWidth="1"/>
    <col min="6106" max="6106" width="54.140625" style="695" customWidth="1"/>
    <col min="6107" max="6109" width="15.7109375" style="695"/>
    <col min="6110" max="6110" width="0.140625" style="695" customWidth="1"/>
    <col min="6111" max="6111" width="11.140625" style="695" customWidth="1"/>
    <col min="6112" max="6112" width="54.140625" style="695" customWidth="1"/>
    <col min="6113" max="6113" width="15.7109375" style="695" customWidth="1"/>
    <col min="6114" max="6114" width="14.28515625" style="695" customWidth="1"/>
    <col min="6115" max="6115" width="15.140625" style="695" customWidth="1"/>
    <col min="6116" max="6116" width="14.7109375" style="695" customWidth="1"/>
    <col min="6117" max="6117" width="15.5703125" style="695" customWidth="1"/>
    <col min="6118" max="6118" width="16.28515625" style="695" customWidth="1"/>
    <col min="6119" max="6119" width="11.7109375" style="695" customWidth="1"/>
    <col min="6120" max="6120" width="11.42578125" style="695" customWidth="1"/>
    <col min="6121" max="6121" width="16.28515625" style="695" customWidth="1"/>
    <col min="6122" max="6287" width="11.42578125" style="695" customWidth="1"/>
    <col min="6288" max="6288" width="15.140625" style="695" customWidth="1"/>
    <col min="6289" max="6289" width="60.42578125" style="695" customWidth="1"/>
    <col min="6290" max="6292" width="19.85546875" style="695" customWidth="1"/>
    <col min="6293" max="6293" width="23.5703125" style="695" customWidth="1"/>
    <col min="6294" max="6294" width="20.140625" style="695" customWidth="1"/>
    <col min="6295" max="6295" width="18.7109375" style="695" customWidth="1"/>
    <col min="6296" max="6296" width="14.140625" style="695" customWidth="1"/>
    <col min="6297" max="6297" width="11.5703125" style="695" bestFit="1" customWidth="1"/>
    <col min="6298" max="6359" width="11.42578125" style="695" customWidth="1"/>
    <col min="6360" max="6360" width="0.140625" style="695" customWidth="1"/>
    <col min="6361" max="6361" width="14" style="695" customWidth="1"/>
    <col min="6362" max="6362" width="54.140625" style="695" customWidth="1"/>
    <col min="6363" max="6365" width="15.7109375" style="695"/>
    <col min="6366" max="6366" width="0.140625" style="695" customWidth="1"/>
    <col min="6367" max="6367" width="11.140625" style="695" customWidth="1"/>
    <col min="6368" max="6368" width="54.140625" style="695" customWidth="1"/>
    <col min="6369" max="6369" width="15.7109375" style="695" customWidth="1"/>
    <col min="6370" max="6370" width="14.28515625" style="695" customWidth="1"/>
    <col min="6371" max="6371" width="15.140625" style="695" customWidth="1"/>
    <col min="6372" max="6372" width="14.7109375" style="695" customWidth="1"/>
    <col min="6373" max="6373" width="15.5703125" style="695" customWidth="1"/>
    <col min="6374" max="6374" width="16.28515625" style="695" customWidth="1"/>
    <col min="6375" max="6375" width="11.7109375" style="695" customWidth="1"/>
    <col min="6376" max="6376" width="11.42578125" style="695" customWidth="1"/>
    <col min="6377" max="6377" width="16.28515625" style="695" customWidth="1"/>
    <col min="6378" max="6543" width="11.42578125" style="695" customWidth="1"/>
    <col min="6544" max="6544" width="15.140625" style="695" customWidth="1"/>
    <col min="6545" max="6545" width="60.42578125" style="695" customWidth="1"/>
    <col min="6546" max="6548" width="19.85546875" style="695" customWidth="1"/>
    <col min="6549" max="6549" width="23.5703125" style="695" customWidth="1"/>
    <col min="6550" max="6550" width="20.140625" style="695" customWidth="1"/>
    <col min="6551" max="6551" width="18.7109375" style="695" customWidth="1"/>
    <col min="6552" max="6552" width="14.140625" style="695" customWidth="1"/>
    <col min="6553" max="6553" width="11.5703125" style="695" bestFit="1" customWidth="1"/>
    <col min="6554" max="6615" width="11.42578125" style="695" customWidth="1"/>
    <col min="6616" max="6616" width="0.140625" style="695" customWidth="1"/>
    <col min="6617" max="6617" width="14" style="695" customWidth="1"/>
    <col min="6618" max="6618" width="54.140625" style="695" customWidth="1"/>
    <col min="6619" max="6621" width="15.7109375" style="695"/>
    <col min="6622" max="6622" width="0.140625" style="695" customWidth="1"/>
    <col min="6623" max="6623" width="11.140625" style="695" customWidth="1"/>
    <col min="6624" max="6624" width="54.140625" style="695" customWidth="1"/>
    <col min="6625" max="6625" width="15.7109375" style="695" customWidth="1"/>
    <col min="6626" max="6626" width="14.28515625" style="695" customWidth="1"/>
    <col min="6627" max="6627" width="15.140625" style="695" customWidth="1"/>
    <col min="6628" max="6628" width="14.7109375" style="695" customWidth="1"/>
    <col min="6629" max="6629" width="15.5703125" style="695" customWidth="1"/>
    <col min="6630" max="6630" width="16.28515625" style="695" customWidth="1"/>
    <col min="6631" max="6631" width="11.7109375" style="695" customWidth="1"/>
    <col min="6632" max="6632" width="11.42578125" style="695" customWidth="1"/>
    <col min="6633" max="6633" width="16.28515625" style="695" customWidth="1"/>
    <col min="6634" max="6799" width="11.42578125" style="695" customWidth="1"/>
    <col min="6800" max="6800" width="15.140625" style="695" customWidth="1"/>
    <col min="6801" max="6801" width="60.42578125" style="695" customWidth="1"/>
    <col min="6802" max="6804" width="19.85546875" style="695" customWidth="1"/>
    <col min="6805" max="6805" width="23.5703125" style="695" customWidth="1"/>
    <col min="6806" max="6806" width="20.140625" style="695" customWidth="1"/>
    <col min="6807" max="6807" width="18.7109375" style="695" customWidth="1"/>
    <col min="6808" max="6808" width="14.140625" style="695" customWidth="1"/>
    <col min="6809" max="6809" width="11.5703125" style="695" bestFit="1" customWidth="1"/>
    <col min="6810" max="6871" width="11.42578125" style="695" customWidth="1"/>
    <col min="6872" max="6872" width="0.140625" style="695" customWidth="1"/>
    <col min="6873" max="6873" width="14" style="695" customWidth="1"/>
    <col min="6874" max="6874" width="54.140625" style="695" customWidth="1"/>
    <col min="6875" max="6877" width="15.7109375" style="695"/>
    <col min="6878" max="6878" width="0.140625" style="695" customWidth="1"/>
    <col min="6879" max="6879" width="11.140625" style="695" customWidth="1"/>
    <col min="6880" max="6880" width="54.140625" style="695" customWidth="1"/>
    <col min="6881" max="6881" width="15.7109375" style="695" customWidth="1"/>
    <col min="6882" max="6882" width="14.28515625" style="695" customWidth="1"/>
    <col min="6883" max="6883" width="15.140625" style="695" customWidth="1"/>
    <col min="6884" max="6884" width="14.7109375" style="695" customWidth="1"/>
    <col min="6885" max="6885" width="15.5703125" style="695" customWidth="1"/>
    <col min="6886" max="6886" width="16.28515625" style="695" customWidth="1"/>
    <col min="6887" max="6887" width="11.7109375" style="695" customWidth="1"/>
    <col min="6888" max="6888" width="11.42578125" style="695" customWidth="1"/>
    <col min="6889" max="6889" width="16.28515625" style="695" customWidth="1"/>
    <col min="6890" max="7055" width="11.42578125" style="695" customWidth="1"/>
    <col min="7056" max="7056" width="15.140625" style="695" customWidth="1"/>
    <col min="7057" max="7057" width="60.42578125" style="695" customWidth="1"/>
    <col min="7058" max="7060" width="19.85546875" style="695" customWidth="1"/>
    <col min="7061" max="7061" width="23.5703125" style="695" customWidth="1"/>
    <col min="7062" max="7062" width="20.140625" style="695" customWidth="1"/>
    <col min="7063" max="7063" width="18.7109375" style="695" customWidth="1"/>
    <col min="7064" max="7064" width="14.140625" style="695" customWidth="1"/>
    <col min="7065" max="7065" width="11.5703125" style="695" bestFit="1" customWidth="1"/>
    <col min="7066" max="7127" width="11.42578125" style="695" customWidth="1"/>
    <col min="7128" max="7128" width="0.140625" style="695" customWidth="1"/>
    <col min="7129" max="7129" width="14" style="695" customWidth="1"/>
    <col min="7130" max="7130" width="54.140625" style="695" customWidth="1"/>
    <col min="7131" max="7133" width="15.7109375" style="695"/>
    <col min="7134" max="7134" width="0.140625" style="695" customWidth="1"/>
    <col min="7135" max="7135" width="11.140625" style="695" customWidth="1"/>
    <col min="7136" max="7136" width="54.140625" style="695" customWidth="1"/>
    <col min="7137" max="7137" width="15.7109375" style="695" customWidth="1"/>
    <col min="7138" max="7138" width="14.28515625" style="695" customWidth="1"/>
    <col min="7139" max="7139" width="15.140625" style="695" customWidth="1"/>
    <col min="7140" max="7140" width="14.7109375" style="695" customWidth="1"/>
    <col min="7141" max="7141" width="15.5703125" style="695" customWidth="1"/>
    <col min="7142" max="7142" width="16.28515625" style="695" customWidth="1"/>
    <col min="7143" max="7143" width="11.7109375" style="695" customWidth="1"/>
    <col min="7144" max="7144" width="11.42578125" style="695" customWidth="1"/>
    <col min="7145" max="7145" width="16.28515625" style="695" customWidth="1"/>
    <col min="7146" max="7311" width="11.42578125" style="695" customWidth="1"/>
    <col min="7312" max="7312" width="15.140625" style="695" customWidth="1"/>
    <col min="7313" max="7313" width="60.42578125" style="695" customWidth="1"/>
    <col min="7314" max="7316" width="19.85546875" style="695" customWidth="1"/>
    <col min="7317" max="7317" width="23.5703125" style="695" customWidth="1"/>
    <col min="7318" max="7318" width="20.140625" style="695" customWidth="1"/>
    <col min="7319" max="7319" width="18.7109375" style="695" customWidth="1"/>
    <col min="7320" max="7320" width="14.140625" style="695" customWidth="1"/>
    <col min="7321" max="7321" width="11.5703125" style="695" bestFit="1" customWidth="1"/>
    <col min="7322" max="7383" width="11.42578125" style="695" customWidth="1"/>
    <col min="7384" max="7384" width="0.140625" style="695" customWidth="1"/>
    <col min="7385" max="7385" width="14" style="695" customWidth="1"/>
    <col min="7386" max="7386" width="54.140625" style="695" customWidth="1"/>
    <col min="7387" max="7389" width="15.7109375" style="695"/>
    <col min="7390" max="7390" width="0.140625" style="695" customWidth="1"/>
    <col min="7391" max="7391" width="11.140625" style="695" customWidth="1"/>
    <col min="7392" max="7392" width="54.140625" style="695" customWidth="1"/>
    <col min="7393" max="7393" width="15.7109375" style="695" customWidth="1"/>
    <col min="7394" max="7394" width="14.28515625" style="695" customWidth="1"/>
    <col min="7395" max="7395" width="15.140625" style="695" customWidth="1"/>
    <col min="7396" max="7396" width="14.7109375" style="695" customWidth="1"/>
    <col min="7397" max="7397" width="15.5703125" style="695" customWidth="1"/>
    <col min="7398" max="7398" width="16.28515625" style="695" customWidth="1"/>
    <col min="7399" max="7399" width="11.7109375" style="695" customWidth="1"/>
    <col min="7400" max="7400" width="11.42578125" style="695" customWidth="1"/>
    <col min="7401" max="7401" width="16.28515625" style="695" customWidth="1"/>
    <col min="7402" max="7567" width="11.42578125" style="695" customWidth="1"/>
    <col min="7568" max="7568" width="15.140625" style="695" customWidth="1"/>
    <col min="7569" max="7569" width="60.42578125" style="695" customWidth="1"/>
    <col min="7570" max="7572" width="19.85546875" style="695" customWidth="1"/>
    <col min="7573" max="7573" width="23.5703125" style="695" customWidth="1"/>
    <col min="7574" max="7574" width="20.140625" style="695" customWidth="1"/>
    <col min="7575" max="7575" width="18.7109375" style="695" customWidth="1"/>
    <col min="7576" max="7576" width="14.140625" style="695" customWidth="1"/>
    <col min="7577" max="7577" width="11.5703125" style="695" bestFit="1" customWidth="1"/>
    <col min="7578" max="7639" width="11.42578125" style="695" customWidth="1"/>
    <col min="7640" max="7640" width="0.140625" style="695" customWidth="1"/>
    <col min="7641" max="7641" width="14" style="695" customWidth="1"/>
    <col min="7642" max="7642" width="54.140625" style="695" customWidth="1"/>
    <col min="7643" max="7645" width="15.7109375" style="695"/>
    <col min="7646" max="7646" width="0.140625" style="695" customWidth="1"/>
    <col min="7647" max="7647" width="11.140625" style="695" customWidth="1"/>
    <col min="7648" max="7648" width="54.140625" style="695" customWidth="1"/>
    <col min="7649" max="7649" width="15.7109375" style="695" customWidth="1"/>
    <col min="7650" max="7650" width="14.28515625" style="695" customWidth="1"/>
    <col min="7651" max="7651" width="15.140625" style="695" customWidth="1"/>
    <col min="7652" max="7652" width="14.7109375" style="695" customWidth="1"/>
    <col min="7653" max="7653" width="15.5703125" style="695" customWidth="1"/>
    <col min="7654" max="7654" width="16.28515625" style="695" customWidth="1"/>
    <col min="7655" max="7655" width="11.7109375" style="695" customWidth="1"/>
    <col min="7656" max="7656" width="11.42578125" style="695" customWidth="1"/>
    <col min="7657" max="7657" width="16.28515625" style="695" customWidth="1"/>
    <col min="7658" max="7823" width="11.42578125" style="695" customWidth="1"/>
    <col min="7824" max="7824" width="15.140625" style="695" customWidth="1"/>
    <col min="7825" max="7825" width="60.42578125" style="695" customWidth="1"/>
    <col min="7826" max="7828" width="19.85546875" style="695" customWidth="1"/>
    <col min="7829" max="7829" width="23.5703125" style="695" customWidth="1"/>
    <col min="7830" max="7830" width="20.140625" style="695" customWidth="1"/>
    <col min="7831" max="7831" width="18.7109375" style="695" customWidth="1"/>
    <col min="7832" max="7832" width="14.140625" style="695" customWidth="1"/>
    <col min="7833" max="7833" width="11.5703125" style="695" bestFit="1" customWidth="1"/>
    <col min="7834" max="7895" width="11.42578125" style="695" customWidth="1"/>
    <col min="7896" max="7896" width="0.140625" style="695" customWidth="1"/>
    <col min="7897" max="7897" width="14" style="695" customWidth="1"/>
    <col min="7898" max="7898" width="54.140625" style="695" customWidth="1"/>
    <col min="7899" max="7901" width="15.7109375" style="695"/>
    <col min="7902" max="7902" width="0.140625" style="695" customWidth="1"/>
    <col min="7903" max="7903" width="11.140625" style="695" customWidth="1"/>
    <col min="7904" max="7904" width="54.140625" style="695" customWidth="1"/>
    <col min="7905" max="7905" width="15.7109375" style="695" customWidth="1"/>
    <col min="7906" max="7906" width="14.28515625" style="695" customWidth="1"/>
    <col min="7907" max="7907" width="15.140625" style="695" customWidth="1"/>
    <col min="7908" max="7908" width="14.7109375" style="695" customWidth="1"/>
    <col min="7909" max="7909" width="15.5703125" style="695" customWidth="1"/>
    <col min="7910" max="7910" width="16.28515625" style="695" customWidth="1"/>
    <col min="7911" max="7911" width="11.7109375" style="695" customWidth="1"/>
    <col min="7912" max="7912" width="11.42578125" style="695" customWidth="1"/>
    <col min="7913" max="7913" width="16.28515625" style="695" customWidth="1"/>
    <col min="7914" max="8079" width="11.42578125" style="695" customWidth="1"/>
    <col min="8080" max="8080" width="15.140625" style="695" customWidth="1"/>
    <col min="8081" max="8081" width="60.42578125" style="695" customWidth="1"/>
    <col min="8082" max="8084" width="19.85546875" style="695" customWidth="1"/>
    <col min="8085" max="8085" width="23.5703125" style="695" customWidth="1"/>
    <col min="8086" max="8086" width="20.140625" style="695" customWidth="1"/>
    <col min="8087" max="8087" width="18.7109375" style="695" customWidth="1"/>
    <col min="8088" max="8088" width="14.140625" style="695" customWidth="1"/>
    <col min="8089" max="8089" width="11.5703125" style="695" bestFit="1" customWidth="1"/>
    <col min="8090" max="8151" width="11.42578125" style="695" customWidth="1"/>
    <col min="8152" max="8152" width="0.140625" style="695" customWidth="1"/>
    <col min="8153" max="8153" width="14" style="695" customWidth="1"/>
    <col min="8154" max="8154" width="54.140625" style="695" customWidth="1"/>
    <col min="8155" max="8157" width="15.7109375" style="695"/>
    <col min="8158" max="8158" width="0.140625" style="695" customWidth="1"/>
    <col min="8159" max="8159" width="11.140625" style="695" customWidth="1"/>
    <col min="8160" max="8160" width="54.140625" style="695" customWidth="1"/>
    <col min="8161" max="8161" width="15.7109375" style="695" customWidth="1"/>
    <col min="8162" max="8162" width="14.28515625" style="695" customWidth="1"/>
    <col min="8163" max="8163" width="15.140625" style="695" customWidth="1"/>
    <col min="8164" max="8164" width="14.7109375" style="695" customWidth="1"/>
    <col min="8165" max="8165" width="15.5703125" style="695" customWidth="1"/>
    <col min="8166" max="8166" width="16.28515625" style="695" customWidth="1"/>
    <col min="8167" max="8167" width="11.7109375" style="695" customWidth="1"/>
    <col min="8168" max="8168" width="11.42578125" style="695" customWidth="1"/>
    <col min="8169" max="8169" width="16.28515625" style="695" customWidth="1"/>
    <col min="8170" max="8335" width="11.42578125" style="695" customWidth="1"/>
    <col min="8336" max="8336" width="15.140625" style="695" customWidth="1"/>
    <col min="8337" max="8337" width="60.42578125" style="695" customWidth="1"/>
    <col min="8338" max="8340" width="19.85546875" style="695" customWidth="1"/>
    <col min="8341" max="8341" width="23.5703125" style="695" customWidth="1"/>
    <col min="8342" max="8342" width="20.140625" style="695" customWidth="1"/>
    <col min="8343" max="8343" width="18.7109375" style="695" customWidth="1"/>
    <col min="8344" max="8344" width="14.140625" style="695" customWidth="1"/>
    <col min="8345" max="8345" width="11.5703125" style="695" bestFit="1" customWidth="1"/>
    <col min="8346" max="8407" width="11.42578125" style="695" customWidth="1"/>
    <col min="8408" max="8408" width="0.140625" style="695" customWidth="1"/>
    <col min="8409" max="8409" width="14" style="695" customWidth="1"/>
    <col min="8410" max="8410" width="54.140625" style="695" customWidth="1"/>
    <col min="8411" max="8413" width="15.7109375" style="695"/>
    <col min="8414" max="8414" width="0.140625" style="695" customWidth="1"/>
    <col min="8415" max="8415" width="11.140625" style="695" customWidth="1"/>
    <col min="8416" max="8416" width="54.140625" style="695" customWidth="1"/>
    <col min="8417" max="8417" width="15.7109375" style="695" customWidth="1"/>
    <col min="8418" max="8418" width="14.28515625" style="695" customWidth="1"/>
    <col min="8419" max="8419" width="15.140625" style="695" customWidth="1"/>
    <col min="8420" max="8420" width="14.7109375" style="695" customWidth="1"/>
    <col min="8421" max="8421" width="15.5703125" style="695" customWidth="1"/>
    <col min="8422" max="8422" width="16.28515625" style="695" customWidth="1"/>
    <col min="8423" max="8423" width="11.7109375" style="695" customWidth="1"/>
    <col min="8424" max="8424" width="11.42578125" style="695" customWidth="1"/>
    <col min="8425" max="8425" width="16.28515625" style="695" customWidth="1"/>
    <col min="8426" max="8591" width="11.42578125" style="695" customWidth="1"/>
    <col min="8592" max="8592" width="15.140625" style="695" customWidth="1"/>
    <col min="8593" max="8593" width="60.42578125" style="695" customWidth="1"/>
    <col min="8594" max="8596" width="19.85546875" style="695" customWidth="1"/>
    <col min="8597" max="8597" width="23.5703125" style="695" customWidth="1"/>
    <col min="8598" max="8598" width="20.140625" style="695" customWidth="1"/>
    <col min="8599" max="8599" width="18.7109375" style="695" customWidth="1"/>
    <col min="8600" max="8600" width="14.140625" style="695" customWidth="1"/>
    <col min="8601" max="8601" width="11.5703125" style="695" bestFit="1" customWidth="1"/>
    <col min="8602" max="8663" width="11.42578125" style="695" customWidth="1"/>
    <col min="8664" max="8664" width="0.140625" style="695" customWidth="1"/>
    <col min="8665" max="8665" width="14" style="695" customWidth="1"/>
    <col min="8666" max="8666" width="54.140625" style="695" customWidth="1"/>
    <col min="8667" max="8669" width="15.7109375" style="695"/>
    <col min="8670" max="8670" width="0.140625" style="695" customWidth="1"/>
    <col min="8671" max="8671" width="11.140625" style="695" customWidth="1"/>
    <col min="8672" max="8672" width="54.140625" style="695" customWidth="1"/>
    <col min="8673" max="8673" width="15.7109375" style="695" customWidth="1"/>
    <col min="8674" max="8674" width="14.28515625" style="695" customWidth="1"/>
    <col min="8675" max="8675" width="15.140625" style="695" customWidth="1"/>
    <col min="8676" max="8676" width="14.7109375" style="695" customWidth="1"/>
    <col min="8677" max="8677" width="15.5703125" style="695" customWidth="1"/>
    <col min="8678" max="8678" width="16.28515625" style="695" customWidth="1"/>
    <col min="8679" max="8679" width="11.7109375" style="695" customWidth="1"/>
    <col min="8680" max="8680" width="11.42578125" style="695" customWidth="1"/>
    <col min="8681" max="8681" width="16.28515625" style="695" customWidth="1"/>
    <col min="8682" max="8847" width="11.42578125" style="695" customWidth="1"/>
    <col min="8848" max="8848" width="15.140625" style="695" customWidth="1"/>
    <col min="8849" max="8849" width="60.42578125" style="695" customWidth="1"/>
    <col min="8850" max="8852" width="19.85546875" style="695" customWidth="1"/>
    <col min="8853" max="8853" width="23.5703125" style="695" customWidth="1"/>
    <col min="8854" max="8854" width="20.140625" style="695" customWidth="1"/>
    <col min="8855" max="8855" width="18.7109375" style="695" customWidth="1"/>
    <col min="8856" max="8856" width="14.140625" style="695" customWidth="1"/>
    <col min="8857" max="8857" width="11.5703125" style="695" bestFit="1" customWidth="1"/>
    <col min="8858" max="8919" width="11.42578125" style="695" customWidth="1"/>
    <col min="8920" max="8920" width="0.140625" style="695" customWidth="1"/>
    <col min="8921" max="8921" width="14" style="695" customWidth="1"/>
    <col min="8922" max="8922" width="54.140625" style="695" customWidth="1"/>
    <col min="8923" max="8925" width="15.7109375" style="695"/>
    <col min="8926" max="8926" width="0.140625" style="695" customWidth="1"/>
    <col min="8927" max="8927" width="11.140625" style="695" customWidth="1"/>
    <col min="8928" max="8928" width="54.140625" style="695" customWidth="1"/>
    <col min="8929" max="8929" width="15.7109375" style="695" customWidth="1"/>
    <col min="8930" max="8930" width="14.28515625" style="695" customWidth="1"/>
    <col min="8931" max="8931" width="15.140625" style="695" customWidth="1"/>
    <col min="8932" max="8932" width="14.7109375" style="695" customWidth="1"/>
    <col min="8933" max="8933" width="15.5703125" style="695" customWidth="1"/>
    <col min="8934" max="8934" width="16.28515625" style="695" customWidth="1"/>
    <col min="8935" max="8935" width="11.7109375" style="695" customWidth="1"/>
    <col min="8936" max="8936" width="11.42578125" style="695" customWidth="1"/>
    <col min="8937" max="8937" width="16.28515625" style="695" customWidth="1"/>
    <col min="8938" max="9103" width="11.42578125" style="695" customWidth="1"/>
    <col min="9104" max="9104" width="15.140625" style="695" customWidth="1"/>
    <col min="9105" max="9105" width="60.42578125" style="695" customWidth="1"/>
    <col min="9106" max="9108" width="19.85546875" style="695" customWidth="1"/>
    <col min="9109" max="9109" width="23.5703125" style="695" customWidth="1"/>
    <col min="9110" max="9110" width="20.140625" style="695" customWidth="1"/>
    <col min="9111" max="9111" width="18.7109375" style="695" customWidth="1"/>
    <col min="9112" max="9112" width="14.140625" style="695" customWidth="1"/>
    <col min="9113" max="9113" width="11.5703125" style="695" bestFit="1" customWidth="1"/>
    <col min="9114" max="9175" width="11.42578125" style="695" customWidth="1"/>
    <col min="9176" max="9176" width="0.140625" style="695" customWidth="1"/>
    <col min="9177" max="9177" width="14" style="695" customWidth="1"/>
    <col min="9178" max="9178" width="54.140625" style="695" customWidth="1"/>
    <col min="9179" max="9181" width="15.7109375" style="695"/>
    <col min="9182" max="9182" width="0.140625" style="695" customWidth="1"/>
    <col min="9183" max="9183" width="11.140625" style="695" customWidth="1"/>
    <col min="9184" max="9184" width="54.140625" style="695" customWidth="1"/>
    <col min="9185" max="9185" width="15.7109375" style="695" customWidth="1"/>
    <col min="9186" max="9186" width="14.28515625" style="695" customWidth="1"/>
    <col min="9187" max="9187" width="15.140625" style="695" customWidth="1"/>
    <col min="9188" max="9188" width="14.7109375" style="695" customWidth="1"/>
    <col min="9189" max="9189" width="15.5703125" style="695" customWidth="1"/>
    <col min="9190" max="9190" width="16.28515625" style="695" customWidth="1"/>
    <col min="9191" max="9191" width="11.7109375" style="695" customWidth="1"/>
    <col min="9192" max="9192" width="11.42578125" style="695" customWidth="1"/>
    <col min="9193" max="9193" width="16.28515625" style="695" customWidth="1"/>
    <col min="9194" max="9359" width="11.42578125" style="695" customWidth="1"/>
    <col min="9360" max="9360" width="15.140625" style="695" customWidth="1"/>
    <col min="9361" max="9361" width="60.42578125" style="695" customWidth="1"/>
    <col min="9362" max="9364" width="19.85546875" style="695" customWidth="1"/>
    <col min="9365" max="9365" width="23.5703125" style="695" customWidth="1"/>
    <col min="9366" max="9366" width="20.140625" style="695" customWidth="1"/>
    <col min="9367" max="9367" width="18.7109375" style="695" customWidth="1"/>
    <col min="9368" max="9368" width="14.140625" style="695" customWidth="1"/>
    <col min="9369" max="9369" width="11.5703125" style="695" bestFit="1" customWidth="1"/>
    <col min="9370" max="9431" width="11.42578125" style="695" customWidth="1"/>
    <col min="9432" max="9432" width="0.140625" style="695" customWidth="1"/>
    <col min="9433" max="9433" width="14" style="695" customWidth="1"/>
    <col min="9434" max="9434" width="54.140625" style="695" customWidth="1"/>
    <col min="9435" max="9437" width="15.7109375" style="695"/>
    <col min="9438" max="9438" width="0.140625" style="695" customWidth="1"/>
    <col min="9439" max="9439" width="11.140625" style="695" customWidth="1"/>
    <col min="9440" max="9440" width="54.140625" style="695" customWidth="1"/>
    <col min="9441" max="9441" width="15.7109375" style="695" customWidth="1"/>
    <col min="9442" max="9442" width="14.28515625" style="695" customWidth="1"/>
    <col min="9443" max="9443" width="15.140625" style="695" customWidth="1"/>
    <col min="9444" max="9444" width="14.7109375" style="695" customWidth="1"/>
    <col min="9445" max="9445" width="15.5703125" style="695" customWidth="1"/>
    <col min="9446" max="9446" width="16.28515625" style="695" customWidth="1"/>
    <col min="9447" max="9447" width="11.7109375" style="695" customWidth="1"/>
    <col min="9448" max="9448" width="11.42578125" style="695" customWidth="1"/>
    <col min="9449" max="9449" width="16.28515625" style="695" customWidth="1"/>
    <col min="9450" max="9615" width="11.42578125" style="695" customWidth="1"/>
    <col min="9616" max="9616" width="15.140625" style="695" customWidth="1"/>
    <col min="9617" max="9617" width="60.42578125" style="695" customWidth="1"/>
    <col min="9618" max="9620" width="19.85546875" style="695" customWidth="1"/>
    <col min="9621" max="9621" width="23.5703125" style="695" customWidth="1"/>
    <col min="9622" max="9622" width="20.140625" style="695" customWidth="1"/>
    <col min="9623" max="9623" width="18.7109375" style="695" customWidth="1"/>
    <col min="9624" max="9624" width="14.140625" style="695" customWidth="1"/>
    <col min="9625" max="9625" width="11.5703125" style="695" bestFit="1" customWidth="1"/>
    <col min="9626" max="9687" width="11.42578125" style="695" customWidth="1"/>
    <col min="9688" max="9688" width="0.140625" style="695" customWidth="1"/>
    <col min="9689" max="9689" width="14" style="695" customWidth="1"/>
    <col min="9690" max="9690" width="54.140625" style="695" customWidth="1"/>
    <col min="9691" max="9693" width="15.7109375" style="695"/>
    <col min="9694" max="9694" width="0.140625" style="695" customWidth="1"/>
    <col min="9695" max="9695" width="11.140625" style="695" customWidth="1"/>
    <col min="9696" max="9696" width="54.140625" style="695" customWidth="1"/>
    <col min="9697" max="9697" width="15.7109375" style="695" customWidth="1"/>
    <col min="9698" max="9698" width="14.28515625" style="695" customWidth="1"/>
    <col min="9699" max="9699" width="15.140625" style="695" customWidth="1"/>
    <col min="9700" max="9700" width="14.7109375" style="695" customWidth="1"/>
    <col min="9701" max="9701" width="15.5703125" style="695" customWidth="1"/>
    <col min="9702" max="9702" width="16.28515625" style="695" customWidth="1"/>
    <col min="9703" max="9703" width="11.7109375" style="695" customWidth="1"/>
    <col min="9704" max="9704" width="11.42578125" style="695" customWidth="1"/>
    <col min="9705" max="9705" width="16.28515625" style="695" customWidth="1"/>
    <col min="9706" max="9871" width="11.42578125" style="695" customWidth="1"/>
    <col min="9872" max="9872" width="15.140625" style="695" customWidth="1"/>
    <col min="9873" max="9873" width="60.42578125" style="695" customWidth="1"/>
    <col min="9874" max="9876" width="19.85546875" style="695" customWidth="1"/>
    <col min="9877" max="9877" width="23.5703125" style="695" customWidth="1"/>
    <col min="9878" max="9878" width="20.140625" style="695" customWidth="1"/>
    <col min="9879" max="9879" width="18.7109375" style="695" customWidth="1"/>
    <col min="9880" max="9880" width="14.140625" style="695" customWidth="1"/>
    <col min="9881" max="9881" width="11.5703125" style="695" bestFit="1" customWidth="1"/>
    <col min="9882" max="9943" width="11.42578125" style="695" customWidth="1"/>
    <col min="9944" max="9944" width="0.140625" style="695" customWidth="1"/>
    <col min="9945" max="9945" width="14" style="695" customWidth="1"/>
    <col min="9946" max="9946" width="54.140625" style="695" customWidth="1"/>
    <col min="9947" max="9949" width="15.7109375" style="695"/>
    <col min="9950" max="9950" width="0.140625" style="695" customWidth="1"/>
    <col min="9951" max="9951" width="11.140625" style="695" customWidth="1"/>
    <col min="9952" max="9952" width="54.140625" style="695" customWidth="1"/>
    <col min="9953" max="9953" width="15.7109375" style="695" customWidth="1"/>
    <col min="9954" max="9954" width="14.28515625" style="695" customWidth="1"/>
    <col min="9955" max="9955" width="15.140625" style="695" customWidth="1"/>
    <col min="9956" max="9956" width="14.7109375" style="695" customWidth="1"/>
    <col min="9957" max="9957" width="15.5703125" style="695" customWidth="1"/>
    <col min="9958" max="9958" width="16.28515625" style="695" customWidth="1"/>
    <col min="9959" max="9959" width="11.7109375" style="695" customWidth="1"/>
    <col min="9960" max="9960" width="11.42578125" style="695" customWidth="1"/>
    <col min="9961" max="9961" width="16.28515625" style="695" customWidth="1"/>
    <col min="9962" max="10127" width="11.42578125" style="695" customWidth="1"/>
    <col min="10128" max="10128" width="15.140625" style="695" customWidth="1"/>
    <col min="10129" max="10129" width="60.42578125" style="695" customWidth="1"/>
    <col min="10130" max="10132" width="19.85546875" style="695" customWidth="1"/>
    <col min="10133" max="10133" width="23.5703125" style="695" customWidth="1"/>
    <col min="10134" max="10134" width="20.140625" style="695" customWidth="1"/>
    <col min="10135" max="10135" width="18.7109375" style="695" customWidth="1"/>
    <col min="10136" max="10136" width="14.140625" style="695" customWidth="1"/>
    <col min="10137" max="10137" width="11.5703125" style="695" bestFit="1" customWidth="1"/>
    <col min="10138" max="10199" width="11.42578125" style="695" customWidth="1"/>
    <col min="10200" max="10200" width="0.140625" style="695" customWidth="1"/>
    <col min="10201" max="10201" width="14" style="695" customWidth="1"/>
    <col min="10202" max="10202" width="54.140625" style="695" customWidth="1"/>
    <col min="10203" max="10205" width="15.7109375" style="695"/>
    <col min="10206" max="10206" width="0.140625" style="695" customWidth="1"/>
    <col min="10207" max="10207" width="11.140625" style="695" customWidth="1"/>
    <col min="10208" max="10208" width="54.140625" style="695" customWidth="1"/>
    <col min="10209" max="10209" width="15.7109375" style="695" customWidth="1"/>
    <col min="10210" max="10210" width="14.28515625" style="695" customWidth="1"/>
    <col min="10211" max="10211" width="15.140625" style="695" customWidth="1"/>
    <col min="10212" max="10212" width="14.7109375" style="695" customWidth="1"/>
    <col min="10213" max="10213" width="15.5703125" style="695" customWidth="1"/>
    <col min="10214" max="10214" width="16.28515625" style="695" customWidth="1"/>
    <col min="10215" max="10215" width="11.7109375" style="695" customWidth="1"/>
    <col min="10216" max="10216" width="11.42578125" style="695" customWidth="1"/>
    <col min="10217" max="10217" width="16.28515625" style="695" customWidth="1"/>
    <col min="10218" max="10383" width="11.42578125" style="695" customWidth="1"/>
    <col min="10384" max="10384" width="15.140625" style="695" customWidth="1"/>
    <col min="10385" max="10385" width="60.42578125" style="695" customWidth="1"/>
    <col min="10386" max="10388" width="19.85546875" style="695" customWidth="1"/>
    <col min="10389" max="10389" width="23.5703125" style="695" customWidth="1"/>
    <col min="10390" max="10390" width="20.140625" style="695" customWidth="1"/>
    <col min="10391" max="10391" width="18.7109375" style="695" customWidth="1"/>
    <col min="10392" max="10392" width="14.140625" style="695" customWidth="1"/>
    <col min="10393" max="10393" width="11.5703125" style="695" bestFit="1" customWidth="1"/>
    <col min="10394" max="10455" width="11.42578125" style="695" customWidth="1"/>
    <col min="10456" max="10456" width="0.140625" style="695" customWidth="1"/>
    <col min="10457" max="10457" width="14" style="695" customWidth="1"/>
    <col min="10458" max="10458" width="54.140625" style="695" customWidth="1"/>
    <col min="10459" max="10461" width="15.7109375" style="695"/>
    <col min="10462" max="10462" width="0.140625" style="695" customWidth="1"/>
    <col min="10463" max="10463" width="11.140625" style="695" customWidth="1"/>
    <col min="10464" max="10464" width="54.140625" style="695" customWidth="1"/>
    <col min="10465" max="10465" width="15.7109375" style="695" customWidth="1"/>
    <col min="10466" max="10466" width="14.28515625" style="695" customWidth="1"/>
    <col min="10467" max="10467" width="15.140625" style="695" customWidth="1"/>
    <col min="10468" max="10468" width="14.7109375" style="695" customWidth="1"/>
    <col min="10469" max="10469" width="15.5703125" style="695" customWidth="1"/>
    <col min="10470" max="10470" width="16.28515625" style="695" customWidth="1"/>
    <col min="10471" max="10471" width="11.7109375" style="695" customWidth="1"/>
    <col min="10472" max="10472" width="11.42578125" style="695" customWidth="1"/>
    <col min="10473" max="10473" width="16.28515625" style="695" customWidth="1"/>
    <col min="10474" max="10639" width="11.42578125" style="695" customWidth="1"/>
    <col min="10640" max="10640" width="15.140625" style="695" customWidth="1"/>
    <col min="10641" max="10641" width="60.42578125" style="695" customWidth="1"/>
    <col min="10642" max="10644" width="19.85546875" style="695" customWidth="1"/>
    <col min="10645" max="10645" width="23.5703125" style="695" customWidth="1"/>
    <col min="10646" max="10646" width="20.140625" style="695" customWidth="1"/>
    <col min="10647" max="10647" width="18.7109375" style="695" customWidth="1"/>
    <col min="10648" max="10648" width="14.140625" style="695" customWidth="1"/>
    <col min="10649" max="10649" width="11.5703125" style="695" bestFit="1" customWidth="1"/>
    <col min="10650" max="10711" width="11.42578125" style="695" customWidth="1"/>
    <col min="10712" max="10712" width="0.140625" style="695" customWidth="1"/>
    <col min="10713" max="10713" width="14" style="695" customWidth="1"/>
    <col min="10714" max="10714" width="54.140625" style="695" customWidth="1"/>
    <col min="10715" max="10717" width="15.7109375" style="695"/>
    <col min="10718" max="10718" width="0.140625" style="695" customWidth="1"/>
    <col min="10719" max="10719" width="11.140625" style="695" customWidth="1"/>
    <col min="10720" max="10720" width="54.140625" style="695" customWidth="1"/>
    <col min="10721" max="10721" width="15.7109375" style="695" customWidth="1"/>
    <col min="10722" max="10722" width="14.28515625" style="695" customWidth="1"/>
    <col min="10723" max="10723" width="15.140625" style="695" customWidth="1"/>
    <col min="10724" max="10724" width="14.7109375" style="695" customWidth="1"/>
    <col min="10725" max="10725" width="15.5703125" style="695" customWidth="1"/>
    <col min="10726" max="10726" width="16.28515625" style="695" customWidth="1"/>
    <col min="10727" max="10727" width="11.7109375" style="695" customWidth="1"/>
    <col min="10728" max="10728" width="11.42578125" style="695" customWidth="1"/>
    <col min="10729" max="10729" width="16.28515625" style="695" customWidth="1"/>
    <col min="10730" max="10895" width="11.42578125" style="695" customWidth="1"/>
    <col min="10896" max="10896" width="15.140625" style="695" customWidth="1"/>
    <col min="10897" max="10897" width="60.42578125" style="695" customWidth="1"/>
    <col min="10898" max="10900" width="19.85546875" style="695" customWidth="1"/>
    <col min="10901" max="10901" width="23.5703125" style="695" customWidth="1"/>
    <col min="10902" max="10902" width="20.140625" style="695" customWidth="1"/>
    <col min="10903" max="10903" width="18.7109375" style="695" customWidth="1"/>
    <col min="10904" max="10904" width="14.140625" style="695" customWidth="1"/>
    <col min="10905" max="10905" width="11.5703125" style="695" bestFit="1" customWidth="1"/>
    <col min="10906" max="10967" width="11.42578125" style="695" customWidth="1"/>
    <col min="10968" max="10968" width="0.140625" style="695" customWidth="1"/>
    <col min="10969" max="10969" width="14" style="695" customWidth="1"/>
    <col min="10970" max="10970" width="54.140625" style="695" customWidth="1"/>
    <col min="10971" max="10973" width="15.7109375" style="695"/>
    <col min="10974" max="10974" width="0.140625" style="695" customWidth="1"/>
    <col min="10975" max="10975" width="11.140625" style="695" customWidth="1"/>
    <col min="10976" max="10976" width="54.140625" style="695" customWidth="1"/>
    <col min="10977" max="10977" width="15.7109375" style="695" customWidth="1"/>
    <col min="10978" max="10978" width="14.28515625" style="695" customWidth="1"/>
    <col min="10979" max="10979" width="15.140625" style="695" customWidth="1"/>
    <col min="10980" max="10980" width="14.7109375" style="695" customWidth="1"/>
    <col min="10981" max="10981" width="15.5703125" style="695" customWidth="1"/>
    <col min="10982" max="10982" width="16.28515625" style="695" customWidth="1"/>
    <col min="10983" max="10983" width="11.7109375" style="695" customWidth="1"/>
    <col min="10984" max="10984" width="11.42578125" style="695" customWidth="1"/>
    <col min="10985" max="10985" width="16.28515625" style="695" customWidth="1"/>
    <col min="10986" max="11151" width="11.42578125" style="695" customWidth="1"/>
    <col min="11152" max="11152" width="15.140625" style="695" customWidth="1"/>
    <col min="11153" max="11153" width="60.42578125" style="695" customWidth="1"/>
    <col min="11154" max="11156" width="19.85546875" style="695" customWidth="1"/>
    <col min="11157" max="11157" width="23.5703125" style="695" customWidth="1"/>
    <col min="11158" max="11158" width="20.140625" style="695" customWidth="1"/>
    <col min="11159" max="11159" width="18.7109375" style="695" customWidth="1"/>
    <col min="11160" max="11160" width="14.140625" style="695" customWidth="1"/>
    <col min="11161" max="11161" width="11.5703125" style="695" bestFit="1" customWidth="1"/>
    <col min="11162" max="11223" width="11.42578125" style="695" customWidth="1"/>
    <col min="11224" max="11224" width="0.140625" style="695" customWidth="1"/>
    <col min="11225" max="11225" width="14" style="695" customWidth="1"/>
    <col min="11226" max="11226" width="54.140625" style="695" customWidth="1"/>
    <col min="11227" max="11229" width="15.7109375" style="695"/>
    <col min="11230" max="11230" width="0.140625" style="695" customWidth="1"/>
    <col min="11231" max="11231" width="11.140625" style="695" customWidth="1"/>
    <col min="11232" max="11232" width="54.140625" style="695" customWidth="1"/>
    <col min="11233" max="11233" width="15.7109375" style="695" customWidth="1"/>
    <col min="11234" max="11234" width="14.28515625" style="695" customWidth="1"/>
    <col min="11235" max="11235" width="15.140625" style="695" customWidth="1"/>
    <col min="11236" max="11236" width="14.7109375" style="695" customWidth="1"/>
    <col min="11237" max="11237" width="15.5703125" style="695" customWidth="1"/>
    <col min="11238" max="11238" width="16.28515625" style="695" customWidth="1"/>
    <col min="11239" max="11239" width="11.7109375" style="695" customWidth="1"/>
    <col min="11240" max="11240" width="11.42578125" style="695" customWidth="1"/>
    <col min="11241" max="11241" width="16.28515625" style="695" customWidth="1"/>
    <col min="11242" max="11407" width="11.42578125" style="695" customWidth="1"/>
    <col min="11408" max="11408" width="15.140625" style="695" customWidth="1"/>
    <col min="11409" max="11409" width="60.42578125" style="695" customWidth="1"/>
    <col min="11410" max="11412" width="19.85546875" style="695" customWidth="1"/>
    <col min="11413" max="11413" width="23.5703125" style="695" customWidth="1"/>
    <col min="11414" max="11414" width="20.140625" style="695" customWidth="1"/>
    <col min="11415" max="11415" width="18.7109375" style="695" customWidth="1"/>
    <col min="11416" max="11416" width="14.140625" style="695" customWidth="1"/>
    <col min="11417" max="11417" width="11.5703125" style="695" bestFit="1" customWidth="1"/>
    <col min="11418" max="11479" width="11.42578125" style="695" customWidth="1"/>
    <col min="11480" max="11480" width="0.140625" style="695" customWidth="1"/>
    <col min="11481" max="11481" width="14" style="695" customWidth="1"/>
    <col min="11482" max="11482" width="54.140625" style="695" customWidth="1"/>
    <col min="11483" max="11485" width="15.7109375" style="695"/>
    <col min="11486" max="11486" width="0.140625" style="695" customWidth="1"/>
    <col min="11487" max="11487" width="11.140625" style="695" customWidth="1"/>
    <col min="11488" max="11488" width="54.140625" style="695" customWidth="1"/>
    <col min="11489" max="11489" width="15.7109375" style="695" customWidth="1"/>
    <col min="11490" max="11490" width="14.28515625" style="695" customWidth="1"/>
    <col min="11491" max="11491" width="15.140625" style="695" customWidth="1"/>
    <col min="11492" max="11492" width="14.7109375" style="695" customWidth="1"/>
    <col min="11493" max="11493" width="15.5703125" style="695" customWidth="1"/>
    <col min="11494" max="11494" width="16.28515625" style="695" customWidth="1"/>
    <col min="11495" max="11495" width="11.7109375" style="695" customWidth="1"/>
    <col min="11496" max="11496" width="11.42578125" style="695" customWidth="1"/>
    <col min="11497" max="11497" width="16.28515625" style="695" customWidth="1"/>
    <col min="11498" max="11663" width="11.42578125" style="695" customWidth="1"/>
    <col min="11664" max="11664" width="15.140625" style="695" customWidth="1"/>
    <col min="11665" max="11665" width="60.42578125" style="695" customWidth="1"/>
    <col min="11666" max="11668" width="19.85546875" style="695" customWidth="1"/>
    <col min="11669" max="11669" width="23.5703125" style="695" customWidth="1"/>
    <col min="11670" max="11670" width="20.140625" style="695" customWidth="1"/>
    <col min="11671" max="11671" width="18.7109375" style="695" customWidth="1"/>
    <col min="11672" max="11672" width="14.140625" style="695" customWidth="1"/>
    <col min="11673" max="11673" width="11.5703125" style="695" bestFit="1" customWidth="1"/>
    <col min="11674" max="11735" width="11.42578125" style="695" customWidth="1"/>
    <col min="11736" max="11736" width="0.140625" style="695" customWidth="1"/>
    <col min="11737" max="11737" width="14" style="695" customWidth="1"/>
    <col min="11738" max="11738" width="54.140625" style="695" customWidth="1"/>
    <col min="11739" max="11741" width="15.7109375" style="695"/>
    <col min="11742" max="11742" width="0.140625" style="695" customWidth="1"/>
    <col min="11743" max="11743" width="11.140625" style="695" customWidth="1"/>
    <col min="11744" max="11744" width="54.140625" style="695" customWidth="1"/>
    <col min="11745" max="11745" width="15.7109375" style="695" customWidth="1"/>
    <col min="11746" max="11746" width="14.28515625" style="695" customWidth="1"/>
    <col min="11747" max="11747" width="15.140625" style="695" customWidth="1"/>
    <col min="11748" max="11748" width="14.7109375" style="695" customWidth="1"/>
    <col min="11749" max="11749" width="15.5703125" style="695" customWidth="1"/>
    <col min="11750" max="11750" width="16.28515625" style="695" customWidth="1"/>
    <col min="11751" max="11751" width="11.7109375" style="695" customWidth="1"/>
    <col min="11752" max="11752" width="11.42578125" style="695" customWidth="1"/>
    <col min="11753" max="11753" width="16.28515625" style="695" customWidth="1"/>
    <col min="11754" max="11919" width="11.42578125" style="695" customWidth="1"/>
    <col min="11920" max="11920" width="15.140625" style="695" customWidth="1"/>
    <col min="11921" max="11921" width="60.42578125" style="695" customWidth="1"/>
    <col min="11922" max="11924" width="19.85546875" style="695" customWidth="1"/>
    <col min="11925" max="11925" width="23.5703125" style="695" customWidth="1"/>
    <col min="11926" max="11926" width="20.140625" style="695" customWidth="1"/>
    <col min="11927" max="11927" width="18.7109375" style="695" customWidth="1"/>
    <col min="11928" max="11928" width="14.140625" style="695" customWidth="1"/>
    <col min="11929" max="11929" width="11.5703125" style="695" bestFit="1" customWidth="1"/>
    <col min="11930" max="11991" width="11.42578125" style="695" customWidth="1"/>
    <col min="11992" max="11992" width="0.140625" style="695" customWidth="1"/>
    <col min="11993" max="11993" width="14" style="695" customWidth="1"/>
    <col min="11994" max="11994" width="54.140625" style="695" customWidth="1"/>
    <col min="11995" max="11997" width="15.7109375" style="695"/>
    <col min="11998" max="11998" width="0.140625" style="695" customWidth="1"/>
    <col min="11999" max="11999" width="11.140625" style="695" customWidth="1"/>
    <col min="12000" max="12000" width="54.140625" style="695" customWidth="1"/>
    <col min="12001" max="12001" width="15.7109375" style="695" customWidth="1"/>
    <col min="12002" max="12002" width="14.28515625" style="695" customWidth="1"/>
    <col min="12003" max="12003" width="15.140625" style="695" customWidth="1"/>
    <col min="12004" max="12004" width="14.7109375" style="695" customWidth="1"/>
    <col min="12005" max="12005" width="15.5703125" style="695" customWidth="1"/>
    <col min="12006" max="12006" width="16.28515625" style="695" customWidth="1"/>
    <col min="12007" max="12007" width="11.7109375" style="695" customWidth="1"/>
    <col min="12008" max="12008" width="11.42578125" style="695" customWidth="1"/>
    <col min="12009" max="12009" width="16.28515625" style="695" customWidth="1"/>
    <col min="12010" max="12175" width="11.42578125" style="695" customWidth="1"/>
    <col min="12176" max="12176" width="15.140625" style="695" customWidth="1"/>
    <col min="12177" max="12177" width="60.42578125" style="695" customWidth="1"/>
    <col min="12178" max="12180" width="19.85546875" style="695" customWidth="1"/>
    <col min="12181" max="12181" width="23.5703125" style="695" customWidth="1"/>
    <col min="12182" max="12182" width="20.140625" style="695" customWidth="1"/>
    <col min="12183" max="12183" width="18.7109375" style="695" customWidth="1"/>
    <col min="12184" max="12184" width="14.140625" style="695" customWidth="1"/>
    <col min="12185" max="12185" width="11.5703125" style="695" bestFit="1" customWidth="1"/>
    <col min="12186" max="12247" width="11.42578125" style="695" customWidth="1"/>
    <col min="12248" max="12248" width="0.140625" style="695" customWidth="1"/>
    <col min="12249" max="12249" width="14" style="695" customWidth="1"/>
    <col min="12250" max="12250" width="54.140625" style="695" customWidth="1"/>
    <col min="12251" max="12253" width="15.7109375" style="695"/>
    <col min="12254" max="12254" width="0.140625" style="695" customWidth="1"/>
    <col min="12255" max="12255" width="11.140625" style="695" customWidth="1"/>
    <col min="12256" max="12256" width="54.140625" style="695" customWidth="1"/>
    <col min="12257" max="12257" width="15.7109375" style="695" customWidth="1"/>
    <col min="12258" max="12258" width="14.28515625" style="695" customWidth="1"/>
    <col min="12259" max="12259" width="15.140625" style="695" customWidth="1"/>
    <col min="12260" max="12260" width="14.7109375" style="695" customWidth="1"/>
    <col min="12261" max="12261" width="15.5703125" style="695" customWidth="1"/>
    <col min="12262" max="12262" width="16.28515625" style="695" customWidth="1"/>
    <col min="12263" max="12263" width="11.7109375" style="695" customWidth="1"/>
    <col min="12264" max="12264" width="11.42578125" style="695" customWidth="1"/>
    <col min="12265" max="12265" width="16.28515625" style="695" customWidth="1"/>
    <col min="12266" max="12431" width="11.42578125" style="695" customWidth="1"/>
    <col min="12432" max="12432" width="15.140625" style="695" customWidth="1"/>
    <col min="12433" max="12433" width="60.42578125" style="695" customWidth="1"/>
    <col min="12434" max="12436" width="19.85546875" style="695" customWidth="1"/>
    <col min="12437" max="12437" width="23.5703125" style="695" customWidth="1"/>
    <col min="12438" max="12438" width="20.140625" style="695" customWidth="1"/>
    <col min="12439" max="12439" width="18.7109375" style="695" customWidth="1"/>
    <col min="12440" max="12440" width="14.140625" style="695" customWidth="1"/>
    <col min="12441" max="12441" width="11.5703125" style="695" bestFit="1" customWidth="1"/>
    <col min="12442" max="12503" width="11.42578125" style="695" customWidth="1"/>
    <col min="12504" max="12504" width="0.140625" style="695" customWidth="1"/>
    <col min="12505" max="12505" width="14" style="695" customWidth="1"/>
    <col min="12506" max="12506" width="54.140625" style="695" customWidth="1"/>
    <col min="12507" max="12509" width="15.7109375" style="695"/>
    <col min="12510" max="12510" width="0.140625" style="695" customWidth="1"/>
    <col min="12511" max="12511" width="11.140625" style="695" customWidth="1"/>
    <col min="12512" max="12512" width="54.140625" style="695" customWidth="1"/>
    <col min="12513" max="12513" width="15.7109375" style="695" customWidth="1"/>
    <col min="12514" max="12514" width="14.28515625" style="695" customWidth="1"/>
    <col min="12515" max="12515" width="15.140625" style="695" customWidth="1"/>
    <col min="12516" max="12516" width="14.7109375" style="695" customWidth="1"/>
    <col min="12517" max="12517" width="15.5703125" style="695" customWidth="1"/>
    <col min="12518" max="12518" width="16.28515625" style="695" customWidth="1"/>
    <col min="12519" max="12519" width="11.7109375" style="695" customWidth="1"/>
    <col min="12520" max="12520" width="11.42578125" style="695" customWidth="1"/>
    <col min="12521" max="12521" width="16.28515625" style="695" customWidth="1"/>
    <col min="12522" max="12687" width="11.42578125" style="695" customWidth="1"/>
    <col min="12688" max="12688" width="15.140625" style="695" customWidth="1"/>
    <col min="12689" max="12689" width="60.42578125" style="695" customWidth="1"/>
    <col min="12690" max="12692" width="19.85546875" style="695" customWidth="1"/>
    <col min="12693" max="12693" width="23.5703125" style="695" customWidth="1"/>
    <col min="12694" max="12694" width="20.140625" style="695" customWidth="1"/>
    <col min="12695" max="12695" width="18.7109375" style="695" customWidth="1"/>
    <col min="12696" max="12696" width="14.140625" style="695" customWidth="1"/>
    <col min="12697" max="12697" width="11.5703125" style="695" bestFit="1" customWidth="1"/>
    <col min="12698" max="12759" width="11.42578125" style="695" customWidth="1"/>
    <col min="12760" max="12760" width="0.140625" style="695" customWidth="1"/>
    <col min="12761" max="12761" width="14" style="695" customWidth="1"/>
    <col min="12762" max="12762" width="54.140625" style="695" customWidth="1"/>
    <col min="12763" max="12765" width="15.7109375" style="695"/>
    <col min="12766" max="12766" width="0.140625" style="695" customWidth="1"/>
    <col min="12767" max="12767" width="11.140625" style="695" customWidth="1"/>
    <col min="12768" max="12768" width="54.140625" style="695" customWidth="1"/>
    <col min="12769" max="12769" width="15.7109375" style="695" customWidth="1"/>
    <col min="12770" max="12770" width="14.28515625" style="695" customWidth="1"/>
    <col min="12771" max="12771" width="15.140625" style="695" customWidth="1"/>
    <col min="12772" max="12772" width="14.7109375" style="695" customWidth="1"/>
    <col min="12773" max="12773" width="15.5703125" style="695" customWidth="1"/>
    <col min="12774" max="12774" width="16.28515625" style="695" customWidth="1"/>
    <col min="12775" max="12775" width="11.7109375" style="695" customWidth="1"/>
    <col min="12776" max="12776" width="11.42578125" style="695" customWidth="1"/>
    <col min="12777" max="12777" width="16.28515625" style="695" customWidth="1"/>
    <col min="12778" max="12943" width="11.42578125" style="695" customWidth="1"/>
    <col min="12944" max="12944" width="15.140625" style="695" customWidth="1"/>
    <col min="12945" max="12945" width="60.42578125" style="695" customWidth="1"/>
    <col min="12946" max="12948" width="19.85546875" style="695" customWidth="1"/>
    <col min="12949" max="12949" width="23.5703125" style="695" customWidth="1"/>
    <col min="12950" max="12950" width="20.140625" style="695" customWidth="1"/>
    <col min="12951" max="12951" width="18.7109375" style="695" customWidth="1"/>
    <col min="12952" max="12952" width="14.140625" style="695" customWidth="1"/>
    <col min="12953" max="12953" width="11.5703125" style="695" bestFit="1" customWidth="1"/>
    <col min="12954" max="13015" width="11.42578125" style="695" customWidth="1"/>
    <col min="13016" max="13016" width="0.140625" style="695" customWidth="1"/>
    <col min="13017" max="13017" width="14" style="695" customWidth="1"/>
    <col min="13018" max="13018" width="54.140625" style="695" customWidth="1"/>
    <col min="13019" max="13021" width="15.7109375" style="695"/>
    <col min="13022" max="13022" width="0.140625" style="695" customWidth="1"/>
    <col min="13023" max="13023" width="11.140625" style="695" customWidth="1"/>
    <col min="13024" max="13024" width="54.140625" style="695" customWidth="1"/>
    <col min="13025" max="13025" width="15.7109375" style="695" customWidth="1"/>
    <col min="13026" max="13026" width="14.28515625" style="695" customWidth="1"/>
    <col min="13027" max="13027" width="15.140625" style="695" customWidth="1"/>
    <col min="13028" max="13028" width="14.7109375" style="695" customWidth="1"/>
    <col min="13029" max="13029" width="15.5703125" style="695" customWidth="1"/>
    <col min="13030" max="13030" width="16.28515625" style="695" customWidth="1"/>
    <col min="13031" max="13031" width="11.7109375" style="695" customWidth="1"/>
    <col min="13032" max="13032" width="11.42578125" style="695" customWidth="1"/>
    <col min="13033" max="13033" width="16.28515625" style="695" customWidth="1"/>
    <col min="13034" max="13199" width="11.42578125" style="695" customWidth="1"/>
    <col min="13200" max="13200" width="15.140625" style="695" customWidth="1"/>
    <col min="13201" max="13201" width="60.42578125" style="695" customWidth="1"/>
    <col min="13202" max="13204" width="19.85546875" style="695" customWidth="1"/>
    <col min="13205" max="13205" width="23.5703125" style="695" customWidth="1"/>
    <col min="13206" max="13206" width="20.140625" style="695" customWidth="1"/>
    <col min="13207" max="13207" width="18.7109375" style="695" customWidth="1"/>
    <col min="13208" max="13208" width="14.140625" style="695" customWidth="1"/>
    <col min="13209" max="13209" width="11.5703125" style="695" bestFit="1" customWidth="1"/>
    <col min="13210" max="13271" width="11.42578125" style="695" customWidth="1"/>
    <col min="13272" max="13272" width="0.140625" style="695" customWidth="1"/>
    <col min="13273" max="13273" width="14" style="695" customWidth="1"/>
    <col min="13274" max="13274" width="54.140625" style="695" customWidth="1"/>
    <col min="13275" max="13277" width="15.7109375" style="695"/>
    <col min="13278" max="13278" width="0.140625" style="695" customWidth="1"/>
    <col min="13279" max="13279" width="11.140625" style="695" customWidth="1"/>
    <col min="13280" max="13280" width="54.140625" style="695" customWidth="1"/>
    <col min="13281" max="13281" width="15.7109375" style="695" customWidth="1"/>
    <col min="13282" max="13282" width="14.28515625" style="695" customWidth="1"/>
    <col min="13283" max="13283" width="15.140625" style="695" customWidth="1"/>
    <col min="13284" max="13284" width="14.7109375" style="695" customWidth="1"/>
    <col min="13285" max="13285" width="15.5703125" style="695" customWidth="1"/>
    <col min="13286" max="13286" width="16.28515625" style="695" customWidth="1"/>
    <col min="13287" max="13287" width="11.7109375" style="695" customWidth="1"/>
    <col min="13288" max="13288" width="11.42578125" style="695" customWidth="1"/>
    <col min="13289" max="13289" width="16.28515625" style="695" customWidth="1"/>
    <col min="13290" max="13455" width="11.42578125" style="695" customWidth="1"/>
    <col min="13456" max="13456" width="15.140625" style="695" customWidth="1"/>
    <col min="13457" max="13457" width="60.42578125" style="695" customWidth="1"/>
    <col min="13458" max="13460" width="19.85546875" style="695" customWidth="1"/>
    <col min="13461" max="13461" width="23.5703125" style="695" customWidth="1"/>
    <col min="13462" max="13462" width="20.140625" style="695" customWidth="1"/>
    <col min="13463" max="13463" width="18.7109375" style="695" customWidth="1"/>
    <col min="13464" max="13464" width="14.140625" style="695" customWidth="1"/>
    <col min="13465" max="13465" width="11.5703125" style="695" bestFit="1" customWidth="1"/>
    <col min="13466" max="13527" width="11.42578125" style="695" customWidth="1"/>
    <col min="13528" max="13528" width="0.140625" style="695" customWidth="1"/>
    <col min="13529" max="13529" width="14" style="695" customWidth="1"/>
    <col min="13530" max="13530" width="54.140625" style="695" customWidth="1"/>
    <col min="13531" max="13533" width="15.7109375" style="695"/>
    <col min="13534" max="13534" width="0.140625" style="695" customWidth="1"/>
    <col min="13535" max="13535" width="11.140625" style="695" customWidth="1"/>
    <col min="13536" max="13536" width="54.140625" style="695" customWidth="1"/>
    <col min="13537" max="13537" width="15.7109375" style="695" customWidth="1"/>
    <col min="13538" max="13538" width="14.28515625" style="695" customWidth="1"/>
    <col min="13539" max="13539" width="15.140625" style="695" customWidth="1"/>
    <col min="13540" max="13540" width="14.7109375" style="695" customWidth="1"/>
    <col min="13541" max="13541" width="15.5703125" style="695" customWidth="1"/>
    <col min="13542" max="13542" width="16.28515625" style="695" customWidth="1"/>
    <col min="13543" max="13543" width="11.7109375" style="695" customWidth="1"/>
    <col min="13544" max="13544" width="11.42578125" style="695" customWidth="1"/>
    <col min="13545" max="13545" width="16.28515625" style="695" customWidth="1"/>
    <col min="13546" max="13711" width="11.42578125" style="695" customWidth="1"/>
    <col min="13712" max="13712" width="15.140625" style="695" customWidth="1"/>
    <col min="13713" max="13713" width="60.42578125" style="695" customWidth="1"/>
    <col min="13714" max="13716" width="19.85546875" style="695" customWidth="1"/>
    <col min="13717" max="13717" width="23.5703125" style="695" customWidth="1"/>
    <col min="13718" max="13718" width="20.140625" style="695" customWidth="1"/>
    <col min="13719" max="13719" width="18.7109375" style="695" customWidth="1"/>
    <col min="13720" max="13720" width="14.140625" style="695" customWidth="1"/>
    <col min="13721" max="13721" width="11.5703125" style="695" bestFit="1" customWidth="1"/>
    <col min="13722" max="13783" width="11.42578125" style="695" customWidth="1"/>
    <col min="13784" max="13784" width="0.140625" style="695" customWidth="1"/>
    <col min="13785" max="13785" width="14" style="695" customWidth="1"/>
    <col min="13786" max="13786" width="54.140625" style="695" customWidth="1"/>
    <col min="13787" max="13789" width="15.7109375" style="695"/>
    <col min="13790" max="13790" width="0.140625" style="695" customWidth="1"/>
    <col min="13791" max="13791" width="11.140625" style="695" customWidth="1"/>
    <col min="13792" max="13792" width="54.140625" style="695" customWidth="1"/>
    <col min="13793" max="13793" width="15.7109375" style="695" customWidth="1"/>
    <col min="13794" max="13794" width="14.28515625" style="695" customWidth="1"/>
    <col min="13795" max="13795" width="15.140625" style="695" customWidth="1"/>
    <col min="13796" max="13796" width="14.7109375" style="695" customWidth="1"/>
    <col min="13797" max="13797" width="15.5703125" style="695" customWidth="1"/>
    <col min="13798" max="13798" width="16.28515625" style="695" customWidth="1"/>
    <col min="13799" max="13799" width="11.7109375" style="695" customWidth="1"/>
    <col min="13800" max="13800" width="11.42578125" style="695" customWidth="1"/>
    <col min="13801" max="13801" width="16.28515625" style="695" customWidth="1"/>
    <col min="13802" max="13967" width="11.42578125" style="695" customWidth="1"/>
    <col min="13968" max="13968" width="15.140625" style="695" customWidth="1"/>
    <col min="13969" max="13969" width="60.42578125" style="695" customWidth="1"/>
    <col min="13970" max="13972" width="19.85546875" style="695" customWidth="1"/>
    <col min="13973" max="13973" width="23.5703125" style="695" customWidth="1"/>
    <col min="13974" max="13974" width="20.140625" style="695" customWidth="1"/>
    <col min="13975" max="13975" width="18.7109375" style="695" customWidth="1"/>
    <col min="13976" max="13976" width="14.140625" style="695" customWidth="1"/>
    <col min="13977" max="13977" width="11.5703125" style="695" bestFit="1" customWidth="1"/>
    <col min="13978" max="14039" width="11.42578125" style="695" customWidth="1"/>
    <col min="14040" max="14040" width="0.140625" style="695" customWidth="1"/>
    <col min="14041" max="14041" width="14" style="695" customWidth="1"/>
    <col min="14042" max="14042" width="54.140625" style="695" customWidth="1"/>
    <col min="14043" max="14045" width="15.7109375" style="695"/>
    <col min="14046" max="14046" width="0.140625" style="695" customWidth="1"/>
    <col min="14047" max="14047" width="11.140625" style="695" customWidth="1"/>
    <col min="14048" max="14048" width="54.140625" style="695" customWidth="1"/>
    <col min="14049" max="14049" width="15.7109375" style="695" customWidth="1"/>
    <col min="14050" max="14050" width="14.28515625" style="695" customWidth="1"/>
    <col min="14051" max="14051" width="15.140625" style="695" customWidth="1"/>
    <col min="14052" max="14052" width="14.7109375" style="695" customWidth="1"/>
    <col min="14053" max="14053" width="15.5703125" style="695" customWidth="1"/>
    <col min="14054" max="14054" width="16.28515625" style="695" customWidth="1"/>
    <col min="14055" max="14055" width="11.7109375" style="695" customWidth="1"/>
    <col min="14056" max="14056" width="11.42578125" style="695" customWidth="1"/>
    <col min="14057" max="14057" width="16.28515625" style="695" customWidth="1"/>
    <col min="14058" max="14223" width="11.42578125" style="695" customWidth="1"/>
    <col min="14224" max="14224" width="15.140625" style="695" customWidth="1"/>
    <col min="14225" max="14225" width="60.42578125" style="695" customWidth="1"/>
    <col min="14226" max="14228" width="19.85546875" style="695" customWidth="1"/>
    <col min="14229" max="14229" width="23.5703125" style="695" customWidth="1"/>
    <col min="14230" max="14230" width="20.140625" style="695" customWidth="1"/>
    <col min="14231" max="14231" width="18.7109375" style="695" customWidth="1"/>
    <col min="14232" max="14232" width="14.140625" style="695" customWidth="1"/>
    <col min="14233" max="14233" width="11.5703125" style="695" bestFit="1" customWidth="1"/>
    <col min="14234" max="14295" width="11.42578125" style="695" customWidth="1"/>
    <col min="14296" max="14296" width="0.140625" style="695" customWidth="1"/>
    <col min="14297" max="14297" width="14" style="695" customWidth="1"/>
    <col min="14298" max="14298" width="54.140625" style="695" customWidth="1"/>
    <col min="14299" max="14301" width="15.7109375" style="695"/>
    <col min="14302" max="14302" width="0.140625" style="695" customWidth="1"/>
    <col min="14303" max="14303" width="11.140625" style="695" customWidth="1"/>
    <col min="14304" max="14304" width="54.140625" style="695" customWidth="1"/>
    <col min="14305" max="14305" width="15.7109375" style="695" customWidth="1"/>
    <col min="14306" max="14306" width="14.28515625" style="695" customWidth="1"/>
    <col min="14307" max="14307" width="15.140625" style="695" customWidth="1"/>
    <col min="14308" max="14308" width="14.7109375" style="695" customWidth="1"/>
    <col min="14309" max="14309" width="15.5703125" style="695" customWidth="1"/>
    <col min="14310" max="14310" width="16.28515625" style="695" customWidth="1"/>
    <col min="14311" max="14311" width="11.7109375" style="695" customWidth="1"/>
    <col min="14312" max="14312" width="11.42578125" style="695" customWidth="1"/>
    <col min="14313" max="14313" width="16.28515625" style="695" customWidth="1"/>
    <col min="14314" max="14479" width="11.42578125" style="695" customWidth="1"/>
    <col min="14480" max="14480" width="15.140625" style="695" customWidth="1"/>
    <col min="14481" max="14481" width="60.42578125" style="695" customWidth="1"/>
    <col min="14482" max="14484" width="19.85546875" style="695" customWidth="1"/>
    <col min="14485" max="14485" width="23.5703125" style="695" customWidth="1"/>
    <col min="14486" max="14486" width="20.140625" style="695" customWidth="1"/>
    <col min="14487" max="14487" width="18.7109375" style="695" customWidth="1"/>
    <col min="14488" max="14488" width="14.140625" style="695" customWidth="1"/>
    <col min="14489" max="14489" width="11.5703125" style="695" bestFit="1" customWidth="1"/>
    <col min="14490" max="14551" width="11.42578125" style="695" customWidth="1"/>
    <col min="14552" max="14552" width="0.140625" style="695" customWidth="1"/>
    <col min="14553" max="14553" width="14" style="695" customWidth="1"/>
    <col min="14554" max="14554" width="54.140625" style="695" customWidth="1"/>
    <col min="14555" max="14557" width="15.7109375" style="695"/>
    <col min="14558" max="14558" width="0.140625" style="695" customWidth="1"/>
    <col min="14559" max="14559" width="11.140625" style="695" customWidth="1"/>
    <col min="14560" max="14560" width="54.140625" style="695" customWidth="1"/>
    <col min="14561" max="14561" width="15.7109375" style="695" customWidth="1"/>
    <col min="14562" max="14562" width="14.28515625" style="695" customWidth="1"/>
    <col min="14563" max="14563" width="15.140625" style="695" customWidth="1"/>
    <col min="14564" max="14564" width="14.7109375" style="695" customWidth="1"/>
    <col min="14565" max="14565" width="15.5703125" style="695" customWidth="1"/>
    <col min="14566" max="14566" width="16.28515625" style="695" customWidth="1"/>
    <col min="14567" max="14567" width="11.7109375" style="695" customWidth="1"/>
    <col min="14568" max="14568" width="11.42578125" style="695" customWidth="1"/>
    <col min="14569" max="14569" width="16.28515625" style="695" customWidth="1"/>
    <col min="14570" max="14735" width="11.42578125" style="695" customWidth="1"/>
    <col min="14736" max="14736" width="15.140625" style="695" customWidth="1"/>
    <col min="14737" max="14737" width="60.42578125" style="695" customWidth="1"/>
    <col min="14738" max="14740" width="19.85546875" style="695" customWidth="1"/>
    <col min="14741" max="14741" width="23.5703125" style="695" customWidth="1"/>
    <col min="14742" max="14742" width="20.140625" style="695" customWidth="1"/>
    <col min="14743" max="14743" width="18.7109375" style="695" customWidth="1"/>
    <col min="14744" max="14744" width="14.140625" style="695" customWidth="1"/>
    <col min="14745" max="14745" width="11.5703125" style="695" bestFit="1" customWidth="1"/>
    <col min="14746" max="14807" width="11.42578125" style="695" customWidth="1"/>
    <col min="14808" max="14808" width="0.140625" style="695" customWidth="1"/>
    <col min="14809" max="14809" width="14" style="695" customWidth="1"/>
    <col min="14810" max="14810" width="54.140625" style="695" customWidth="1"/>
    <col min="14811" max="14813" width="15.7109375" style="695"/>
    <col min="14814" max="14814" width="0.140625" style="695" customWidth="1"/>
    <col min="14815" max="14815" width="11.140625" style="695" customWidth="1"/>
    <col min="14816" max="14816" width="54.140625" style="695" customWidth="1"/>
    <col min="14817" max="14817" width="15.7109375" style="695" customWidth="1"/>
    <col min="14818" max="14818" width="14.28515625" style="695" customWidth="1"/>
    <col min="14819" max="14819" width="15.140625" style="695" customWidth="1"/>
    <col min="14820" max="14820" width="14.7109375" style="695" customWidth="1"/>
    <col min="14821" max="14821" width="15.5703125" style="695" customWidth="1"/>
    <col min="14822" max="14822" width="16.28515625" style="695" customWidth="1"/>
    <col min="14823" max="14823" width="11.7109375" style="695" customWidth="1"/>
    <col min="14824" max="14824" width="11.42578125" style="695" customWidth="1"/>
    <col min="14825" max="14825" width="16.28515625" style="695" customWidth="1"/>
    <col min="14826" max="14991" width="11.42578125" style="695" customWidth="1"/>
    <col min="14992" max="14992" width="15.140625" style="695" customWidth="1"/>
    <col min="14993" max="14993" width="60.42578125" style="695" customWidth="1"/>
    <col min="14994" max="14996" width="19.85546875" style="695" customWidth="1"/>
    <col min="14997" max="14997" width="23.5703125" style="695" customWidth="1"/>
    <col min="14998" max="14998" width="20.140625" style="695" customWidth="1"/>
    <col min="14999" max="14999" width="18.7109375" style="695" customWidth="1"/>
    <col min="15000" max="15000" width="14.140625" style="695" customWidth="1"/>
    <col min="15001" max="15001" width="11.5703125" style="695" bestFit="1" customWidth="1"/>
    <col min="15002" max="15063" width="11.42578125" style="695" customWidth="1"/>
    <col min="15064" max="15064" width="0.140625" style="695" customWidth="1"/>
    <col min="15065" max="15065" width="14" style="695" customWidth="1"/>
    <col min="15066" max="15066" width="54.140625" style="695" customWidth="1"/>
    <col min="15067" max="15069" width="15.7109375" style="695"/>
    <col min="15070" max="15070" width="0.140625" style="695" customWidth="1"/>
    <col min="15071" max="15071" width="11.140625" style="695" customWidth="1"/>
    <col min="15072" max="15072" width="54.140625" style="695" customWidth="1"/>
    <col min="15073" max="15073" width="15.7109375" style="695" customWidth="1"/>
    <col min="15074" max="15074" width="14.28515625" style="695" customWidth="1"/>
    <col min="15075" max="15075" width="15.140625" style="695" customWidth="1"/>
    <col min="15076" max="15076" width="14.7109375" style="695" customWidth="1"/>
    <col min="15077" max="15077" width="15.5703125" style="695" customWidth="1"/>
    <col min="15078" max="15078" width="16.28515625" style="695" customWidth="1"/>
    <col min="15079" max="15079" width="11.7109375" style="695" customWidth="1"/>
    <col min="15080" max="15080" width="11.42578125" style="695" customWidth="1"/>
    <col min="15081" max="15081" width="16.28515625" style="695" customWidth="1"/>
    <col min="15082" max="15247" width="11.42578125" style="695" customWidth="1"/>
    <col min="15248" max="15248" width="15.140625" style="695" customWidth="1"/>
    <col min="15249" max="15249" width="60.42578125" style="695" customWidth="1"/>
    <col min="15250" max="15252" width="19.85546875" style="695" customWidth="1"/>
    <col min="15253" max="15253" width="23.5703125" style="695" customWidth="1"/>
    <col min="15254" max="15254" width="20.140625" style="695" customWidth="1"/>
    <col min="15255" max="15255" width="18.7109375" style="695" customWidth="1"/>
    <col min="15256" max="15256" width="14.140625" style="695" customWidth="1"/>
    <col min="15257" max="15257" width="11.5703125" style="695" bestFit="1" customWidth="1"/>
    <col min="15258" max="15319" width="11.42578125" style="695" customWidth="1"/>
    <col min="15320" max="15320" width="0.140625" style="695" customWidth="1"/>
    <col min="15321" max="15321" width="14" style="695" customWidth="1"/>
    <col min="15322" max="15322" width="54.140625" style="695" customWidth="1"/>
    <col min="15323" max="15325" width="15.7109375" style="695"/>
    <col min="15326" max="15326" width="0.140625" style="695" customWidth="1"/>
    <col min="15327" max="15327" width="11.140625" style="695" customWidth="1"/>
    <col min="15328" max="15328" width="54.140625" style="695" customWidth="1"/>
    <col min="15329" max="15329" width="15.7109375" style="695" customWidth="1"/>
    <col min="15330" max="15330" width="14.28515625" style="695" customWidth="1"/>
    <col min="15331" max="15331" width="15.140625" style="695" customWidth="1"/>
    <col min="15332" max="15332" width="14.7109375" style="695" customWidth="1"/>
    <col min="15333" max="15333" width="15.5703125" style="695" customWidth="1"/>
    <col min="15334" max="15334" width="16.28515625" style="695" customWidth="1"/>
    <col min="15335" max="15335" width="11.7109375" style="695" customWidth="1"/>
    <col min="15336" max="15336" width="11.42578125" style="695" customWidth="1"/>
    <col min="15337" max="15337" width="16.28515625" style="695" customWidth="1"/>
    <col min="15338" max="15503" width="11.42578125" style="695" customWidth="1"/>
    <col min="15504" max="15504" width="15.140625" style="695" customWidth="1"/>
    <col min="15505" max="15505" width="60.42578125" style="695" customWidth="1"/>
    <col min="15506" max="15508" width="19.85546875" style="695" customWidth="1"/>
    <col min="15509" max="15509" width="23.5703125" style="695" customWidth="1"/>
    <col min="15510" max="15510" width="20.140625" style="695" customWidth="1"/>
    <col min="15511" max="15511" width="18.7109375" style="695" customWidth="1"/>
    <col min="15512" max="15512" width="14.140625" style="695" customWidth="1"/>
    <col min="15513" max="15513" width="11.5703125" style="695" bestFit="1" customWidth="1"/>
    <col min="15514" max="15575" width="11.42578125" style="695" customWidth="1"/>
    <col min="15576" max="15576" width="0.140625" style="695" customWidth="1"/>
    <col min="15577" max="15577" width="14" style="695" customWidth="1"/>
    <col min="15578" max="15578" width="54.140625" style="695" customWidth="1"/>
    <col min="15579" max="15581" width="15.7109375" style="695"/>
    <col min="15582" max="15582" width="0.140625" style="695" customWidth="1"/>
    <col min="15583" max="15583" width="11.140625" style="695" customWidth="1"/>
    <col min="15584" max="15584" width="54.140625" style="695" customWidth="1"/>
    <col min="15585" max="15585" width="15.7109375" style="695" customWidth="1"/>
    <col min="15586" max="15586" width="14.28515625" style="695" customWidth="1"/>
    <col min="15587" max="15587" width="15.140625" style="695" customWidth="1"/>
    <col min="15588" max="15588" width="14.7109375" style="695" customWidth="1"/>
    <col min="15589" max="15589" width="15.5703125" style="695" customWidth="1"/>
    <col min="15590" max="15590" width="16.28515625" style="695" customWidth="1"/>
    <col min="15591" max="15591" width="11.7109375" style="695" customWidth="1"/>
    <col min="15592" max="15592" width="11.42578125" style="695" customWidth="1"/>
    <col min="15593" max="15593" width="16.28515625" style="695" customWidth="1"/>
    <col min="15594" max="15759" width="11.42578125" style="695" customWidth="1"/>
    <col min="15760" max="15760" width="15.140625" style="695" customWidth="1"/>
    <col min="15761" max="15761" width="60.42578125" style="695" customWidth="1"/>
    <col min="15762" max="15764" width="19.85546875" style="695" customWidth="1"/>
    <col min="15765" max="15765" width="23.5703125" style="695" customWidth="1"/>
    <col min="15766" max="15766" width="20.140625" style="695" customWidth="1"/>
    <col min="15767" max="15767" width="18.7109375" style="695" customWidth="1"/>
    <col min="15768" max="15768" width="14.140625" style="695" customWidth="1"/>
    <col min="15769" max="15769" width="11.5703125" style="695" bestFit="1" customWidth="1"/>
    <col min="15770" max="15831" width="11.42578125" style="695" customWidth="1"/>
    <col min="15832" max="15832" width="0.140625" style="695" customWidth="1"/>
    <col min="15833" max="15833" width="14" style="695" customWidth="1"/>
    <col min="15834" max="15834" width="54.140625" style="695" customWidth="1"/>
    <col min="15835" max="15837" width="15.7109375" style="695"/>
    <col min="15838" max="15838" width="0.140625" style="695" customWidth="1"/>
    <col min="15839" max="15839" width="11.140625" style="695" customWidth="1"/>
    <col min="15840" max="15840" width="54.140625" style="695" customWidth="1"/>
    <col min="15841" max="15841" width="15.7109375" style="695" customWidth="1"/>
    <col min="15842" max="15842" width="14.28515625" style="695" customWidth="1"/>
    <col min="15843" max="15843" width="15.140625" style="695" customWidth="1"/>
    <col min="15844" max="15844" width="14.7109375" style="695" customWidth="1"/>
    <col min="15845" max="15845" width="15.5703125" style="695" customWidth="1"/>
    <col min="15846" max="15846" width="16.28515625" style="695" customWidth="1"/>
    <col min="15847" max="15847" width="11.7109375" style="695" customWidth="1"/>
    <col min="15848" max="15848" width="11.42578125" style="695" customWidth="1"/>
    <col min="15849" max="15849" width="16.28515625" style="695" customWidth="1"/>
    <col min="15850" max="16015" width="11.42578125" style="695" customWidth="1"/>
    <col min="16016" max="16016" width="15.140625" style="695" customWidth="1"/>
    <col min="16017" max="16017" width="60.42578125" style="695" customWidth="1"/>
    <col min="16018" max="16020" width="19.85546875" style="695" customWidth="1"/>
    <col min="16021" max="16021" width="23.5703125" style="695" customWidth="1"/>
    <col min="16022" max="16022" width="20.140625" style="695" customWidth="1"/>
    <col min="16023" max="16023" width="18.7109375" style="695" customWidth="1"/>
    <col min="16024" max="16024" width="14.140625" style="695" customWidth="1"/>
    <col min="16025" max="16025" width="11.5703125" style="695" bestFit="1" customWidth="1"/>
    <col min="16026" max="16087" width="11.42578125" style="695" customWidth="1"/>
    <col min="16088" max="16088" width="0.140625" style="695" customWidth="1"/>
    <col min="16089" max="16089" width="14" style="695" customWidth="1"/>
    <col min="16090" max="16090" width="54.140625" style="695" customWidth="1"/>
    <col min="16091" max="16093" width="15.7109375" style="695"/>
    <col min="16094" max="16094" width="0.140625" style="695" customWidth="1"/>
    <col min="16095" max="16095" width="11.140625" style="695" customWidth="1"/>
    <col min="16096" max="16096" width="54.140625" style="695" customWidth="1"/>
    <col min="16097" max="16097" width="15.7109375" style="695" customWidth="1"/>
    <col min="16098" max="16098" width="14.28515625" style="695" customWidth="1"/>
    <col min="16099" max="16099" width="15.140625" style="695" customWidth="1"/>
    <col min="16100" max="16100" width="14.7109375" style="695" customWidth="1"/>
    <col min="16101" max="16101" width="15.5703125" style="695" customWidth="1"/>
    <col min="16102" max="16102" width="16.28515625" style="695" customWidth="1"/>
    <col min="16103" max="16103" width="11.7109375" style="695" customWidth="1"/>
    <col min="16104" max="16104" width="11.42578125" style="695" customWidth="1"/>
    <col min="16105" max="16105" width="16.28515625" style="695" customWidth="1"/>
    <col min="16106" max="16271" width="11.42578125" style="695" customWidth="1"/>
    <col min="16272" max="16272" width="15.140625" style="695" customWidth="1"/>
    <col min="16273" max="16273" width="60.42578125" style="695" customWidth="1"/>
    <col min="16274" max="16276" width="19.85546875" style="695" customWidth="1"/>
    <col min="16277" max="16277" width="23.5703125" style="695" customWidth="1"/>
    <col min="16278" max="16278" width="20.140625" style="695" customWidth="1"/>
    <col min="16279" max="16279" width="18.7109375" style="695" customWidth="1"/>
    <col min="16280" max="16280" width="14.140625" style="695" customWidth="1"/>
    <col min="16281" max="16281" width="11.5703125" style="695" bestFit="1" customWidth="1"/>
    <col min="16282" max="16343" width="11.42578125" style="695" customWidth="1"/>
    <col min="16344" max="16344" width="0.140625" style="695" customWidth="1"/>
    <col min="16345" max="16345" width="14" style="695" customWidth="1"/>
    <col min="16346" max="16346" width="54.140625" style="695" customWidth="1"/>
    <col min="16347" max="16384" width="15.7109375" style="695"/>
  </cols>
  <sheetData>
    <row r="1" spans="2:10" ht="17.25" customHeight="1" x14ac:dyDescent="0.25">
      <c r="B1" s="1542" t="s">
        <v>148</v>
      </c>
      <c r="C1" s="1542"/>
      <c r="D1" s="1542"/>
      <c r="E1" s="1542"/>
      <c r="F1" s="1542"/>
      <c r="G1" s="1542"/>
      <c r="H1" s="1542"/>
      <c r="I1" s="1542"/>
      <c r="J1" s="1306"/>
    </row>
    <row r="2" spans="2:10" ht="9.75" customHeight="1" x14ac:dyDescent="0.25">
      <c r="B2" s="1542"/>
      <c r="C2" s="1542"/>
      <c r="D2" s="1542"/>
      <c r="E2" s="1542"/>
      <c r="F2" s="1542"/>
      <c r="G2" s="1542"/>
      <c r="H2" s="1542"/>
      <c r="I2" s="1542"/>
      <c r="J2" s="1306"/>
    </row>
    <row r="3" spans="2:10" s="951" customFormat="1" ht="16.5" customHeight="1" x14ac:dyDescent="0.25">
      <c r="B3" s="1542"/>
      <c r="C3" s="1542"/>
      <c r="D3" s="1542"/>
      <c r="E3" s="1542"/>
      <c r="F3" s="1542"/>
      <c r="G3" s="1542"/>
      <c r="H3" s="1542"/>
      <c r="I3" s="1542"/>
      <c r="J3" s="1309"/>
    </row>
    <row r="4" spans="2:10" s="589" customFormat="1" ht="18" x14ac:dyDescent="0.25">
      <c r="B4" s="1537" t="s">
        <v>572</v>
      </c>
      <c r="C4" s="1537"/>
      <c r="D4" s="1537"/>
      <c r="E4" s="1537"/>
      <c r="F4" s="1537"/>
      <c r="G4" s="1537"/>
      <c r="H4" s="1537"/>
      <c r="I4" s="1537"/>
      <c r="J4" s="1307"/>
    </row>
    <row r="5" spans="2:10" s="589" customFormat="1" ht="18" x14ac:dyDescent="0.25">
      <c r="B5" s="1537" t="s">
        <v>847</v>
      </c>
      <c r="C5" s="1537"/>
      <c r="D5" s="1537"/>
      <c r="E5" s="1537"/>
      <c r="F5" s="1537"/>
      <c r="G5" s="1537"/>
      <c r="H5" s="1537"/>
      <c r="I5" s="1537"/>
      <c r="J5" s="1307"/>
    </row>
    <row r="6" spans="2:10" s="589" customFormat="1" ht="15.75" x14ac:dyDescent="0.25">
      <c r="B6" s="1543" t="s">
        <v>152</v>
      </c>
      <c r="C6" s="1543"/>
      <c r="D6" s="1543"/>
      <c r="E6" s="1543"/>
      <c r="F6" s="1543"/>
      <c r="G6" s="1543"/>
      <c r="H6" s="1543"/>
      <c r="I6" s="1543"/>
      <c r="J6" s="1310"/>
    </row>
    <row r="7" spans="2:10" s="589" customFormat="1" ht="13.5" customHeight="1" x14ac:dyDescent="0.25">
      <c r="B7" s="639"/>
      <c r="C7" s="639"/>
      <c r="D7" s="639"/>
      <c r="E7" s="639"/>
      <c r="F7" s="639"/>
      <c r="G7" s="639"/>
      <c r="H7" s="639"/>
      <c r="I7" s="639"/>
      <c r="J7" s="639"/>
    </row>
    <row r="8" spans="2:10" s="589" customFormat="1" ht="35.25" customHeight="1" x14ac:dyDescent="0.25">
      <c r="B8" s="1304" t="s">
        <v>837</v>
      </c>
      <c r="C8" s="1261" t="s">
        <v>836</v>
      </c>
      <c r="D8" s="103" t="s">
        <v>210</v>
      </c>
      <c r="E8" s="77" t="s">
        <v>168</v>
      </c>
      <c r="F8" s="77" t="s">
        <v>169</v>
      </c>
      <c r="G8" s="76" t="s">
        <v>34</v>
      </c>
      <c r="H8" s="542" t="s">
        <v>835</v>
      </c>
      <c r="I8" s="952" t="s">
        <v>74</v>
      </c>
      <c r="J8" s="953"/>
    </row>
    <row r="9" spans="2:10" s="589" customFormat="1" ht="21.75" customHeight="1" x14ac:dyDescent="0.25">
      <c r="B9" s="579" t="s">
        <v>400</v>
      </c>
      <c r="C9" s="583"/>
      <c r="D9" s="177"/>
      <c r="E9" s="177"/>
      <c r="F9" s="177"/>
      <c r="G9" s="177"/>
      <c r="H9" s="177"/>
      <c r="I9" s="177"/>
      <c r="J9" s="177"/>
    </row>
    <row r="10" spans="2:10" s="589" customFormat="1" ht="21.75" customHeight="1" x14ac:dyDescent="0.25">
      <c r="B10" s="954">
        <v>21101</v>
      </c>
      <c r="C10" s="582" t="s">
        <v>77</v>
      </c>
      <c r="D10" s="644">
        <v>57500</v>
      </c>
      <c r="E10" s="644">
        <v>60000</v>
      </c>
      <c r="F10" s="644">
        <v>0</v>
      </c>
      <c r="G10" s="644">
        <v>117500</v>
      </c>
      <c r="H10" s="644">
        <v>69716</v>
      </c>
      <c r="I10" s="151">
        <v>47784</v>
      </c>
      <c r="J10" s="426"/>
    </row>
    <row r="11" spans="2:10" s="589" customFormat="1" ht="21.75" customHeight="1" x14ac:dyDescent="0.25">
      <c r="B11" s="954">
        <v>21201</v>
      </c>
      <c r="C11" s="582" t="s">
        <v>315</v>
      </c>
      <c r="D11" s="644">
        <v>17250</v>
      </c>
      <c r="E11" s="644">
        <v>61268</v>
      </c>
      <c r="F11" s="644">
        <v>0</v>
      </c>
      <c r="G11" s="644">
        <v>78518</v>
      </c>
      <c r="H11" s="644">
        <v>4849</v>
      </c>
      <c r="I11" s="151">
        <v>73669</v>
      </c>
      <c r="J11" s="426"/>
    </row>
    <row r="12" spans="2:10" s="589" customFormat="1" ht="36" customHeight="1" x14ac:dyDescent="0.25">
      <c r="B12" s="954">
        <v>21401</v>
      </c>
      <c r="C12" s="582" t="s">
        <v>557</v>
      </c>
      <c r="D12" s="644">
        <v>9200</v>
      </c>
      <c r="E12" s="644">
        <v>20000</v>
      </c>
      <c r="F12" s="644">
        <v>0</v>
      </c>
      <c r="G12" s="644">
        <v>29200</v>
      </c>
      <c r="H12" s="644">
        <v>3167</v>
      </c>
      <c r="I12" s="151">
        <v>26033</v>
      </c>
      <c r="J12" s="426"/>
    </row>
    <row r="13" spans="2:10" s="589" customFormat="1" ht="21.75" customHeight="1" x14ac:dyDescent="0.25">
      <c r="B13" s="954">
        <v>21601</v>
      </c>
      <c r="C13" s="582" t="s">
        <v>316</v>
      </c>
      <c r="D13" s="644">
        <v>40250</v>
      </c>
      <c r="E13" s="644">
        <v>51050</v>
      </c>
      <c r="F13" s="644">
        <v>0</v>
      </c>
      <c r="G13" s="644">
        <v>91300</v>
      </c>
      <c r="H13" s="644">
        <v>19409</v>
      </c>
      <c r="I13" s="151">
        <v>71891</v>
      </c>
      <c r="J13" s="426"/>
    </row>
    <row r="14" spans="2:10" s="589" customFormat="1" ht="42" customHeight="1" x14ac:dyDescent="0.25">
      <c r="B14" s="954">
        <v>22104</v>
      </c>
      <c r="C14" s="582" t="s">
        <v>515</v>
      </c>
      <c r="D14" s="644">
        <v>80500</v>
      </c>
      <c r="E14" s="644">
        <v>0</v>
      </c>
      <c r="F14" s="644">
        <v>0</v>
      </c>
      <c r="G14" s="644">
        <v>80500</v>
      </c>
      <c r="H14" s="644">
        <v>23302</v>
      </c>
      <c r="I14" s="151">
        <v>57198</v>
      </c>
      <c r="J14" s="426"/>
    </row>
    <row r="15" spans="2:10" s="589" customFormat="1" ht="21.75" customHeight="1" x14ac:dyDescent="0.25">
      <c r="B15" s="954">
        <v>22301</v>
      </c>
      <c r="C15" s="582" t="s">
        <v>157</v>
      </c>
      <c r="D15" s="644">
        <v>5750</v>
      </c>
      <c r="E15" s="644">
        <v>29250</v>
      </c>
      <c r="F15" s="644">
        <v>0</v>
      </c>
      <c r="G15" s="644">
        <v>35000</v>
      </c>
      <c r="H15" s="644">
        <v>2136</v>
      </c>
      <c r="I15" s="151">
        <v>32864</v>
      </c>
      <c r="J15" s="426"/>
    </row>
    <row r="16" spans="2:10" s="589" customFormat="1" ht="21.75" customHeight="1" x14ac:dyDescent="0.25">
      <c r="B16" s="582">
        <v>23501</v>
      </c>
      <c r="C16" s="584" t="s">
        <v>562</v>
      </c>
      <c r="D16" s="644">
        <v>15000</v>
      </c>
      <c r="E16" s="644">
        <v>40000</v>
      </c>
      <c r="F16" s="644">
        <v>0</v>
      </c>
      <c r="G16" s="644">
        <v>55000</v>
      </c>
      <c r="H16" s="644">
        <v>0</v>
      </c>
      <c r="I16" s="151">
        <v>55000</v>
      </c>
      <c r="J16" s="426"/>
    </row>
    <row r="17" spans="1:10" s="589" customFormat="1" ht="21.75" customHeight="1" x14ac:dyDescent="0.25">
      <c r="B17" s="954">
        <v>24601</v>
      </c>
      <c r="C17" s="582" t="s">
        <v>317</v>
      </c>
      <c r="D17" s="644">
        <v>9200</v>
      </c>
      <c r="E17" s="644">
        <v>39800</v>
      </c>
      <c r="F17" s="644">
        <v>0</v>
      </c>
      <c r="G17" s="644">
        <v>49000</v>
      </c>
      <c r="H17" s="644">
        <v>244</v>
      </c>
      <c r="I17" s="151">
        <v>48756</v>
      </c>
      <c r="J17" s="426"/>
    </row>
    <row r="18" spans="1:10" s="589" customFormat="1" ht="21.75" customHeight="1" x14ac:dyDescent="0.25">
      <c r="A18" s="676"/>
      <c r="B18" s="954">
        <v>24801</v>
      </c>
      <c r="C18" s="582" t="s">
        <v>80</v>
      </c>
      <c r="D18" s="644">
        <v>23000</v>
      </c>
      <c r="E18" s="644">
        <v>22900</v>
      </c>
      <c r="F18" s="644">
        <v>0</v>
      </c>
      <c r="G18" s="644">
        <v>45900</v>
      </c>
      <c r="H18" s="644">
        <v>3326</v>
      </c>
      <c r="I18" s="151">
        <v>42574</v>
      </c>
      <c r="J18" s="151"/>
    </row>
    <row r="19" spans="1:10" s="589" customFormat="1" ht="21.75" customHeight="1" x14ac:dyDescent="0.25">
      <c r="A19" s="676"/>
      <c r="B19" s="582">
        <v>25301</v>
      </c>
      <c r="C19" s="584" t="s">
        <v>564</v>
      </c>
      <c r="D19" s="644">
        <v>20000</v>
      </c>
      <c r="E19" s="644">
        <v>0</v>
      </c>
      <c r="F19" s="644">
        <v>20000</v>
      </c>
      <c r="G19" s="644">
        <v>0</v>
      </c>
      <c r="H19" s="644">
        <v>0</v>
      </c>
      <c r="I19" s="151">
        <v>0</v>
      </c>
      <c r="J19" s="151"/>
    </row>
    <row r="20" spans="1:10" s="589" customFormat="1" ht="21.75" customHeight="1" x14ac:dyDescent="0.25">
      <c r="A20" s="676"/>
      <c r="B20" s="582">
        <v>25901</v>
      </c>
      <c r="C20" s="584" t="s">
        <v>558</v>
      </c>
      <c r="D20" s="644">
        <v>0</v>
      </c>
      <c r="E20" s="644">
        <v>25000</v>
      </c>
      <c r="F20" s="644">
        <v>0</v>
      </c>
      <c r="G20" s="644">
        <v>25000</v>
      </c>
      <c r="H20" s="644">
        <v>2411</v>
      </c>
      <c r="I20" s="151">
        <v>22589</v>
      </c>
      <c r="J20" s="151"/>
    </row>
    <row r="21" spans="1:10" s="589" customFormat="1" ht="67.5" customHeight="1" x14ac:dyDescent="0.25">
      <c r="A21" s="676"/>
      <c r="B21" s="954">
        <v>26103</v>
      </c>
      <c r="C21" s="582" t="s">
        <v>538</v>
      </c>
      <c r="D21" s="644">
        <v>207000</v>
      </c>
      <c r="E21" s="644">
        <v>243000</v>
      </c>
      <c r="F21" s="644">
        <v>0</v>
      </c>
      <c r="G21" s="644">
        <v>450000</v>
      </c>
      <c r="H21" s="644">
        <v>130659</v>
      </c>
      <c r="I21" s="151">
        <v>319341</v>
      </c>
      <c r="J21" s="151"/>
    </row>
    <row r="22" spans="1:10" s="589" customFormat="1" ht="21.75" customHeight="1" x14ac:dyDescent="0.25">
      <c r="A22" s="676"/>
      <c r="B22" s="954">
        <v>27101</v>
      </c>
      <c r="C22" s="582" t="s">
        <v>556</v>
      </c>
      <c r="D22" s="644">
        <v>46000</v>
      </c>
      <c r="E22" s="644">
        <v>4000</v>
      </c>
      <c r="F22" s="644">
        <v>0</v>
      </c>
      <c r="G22" s="644">
        <v>50000</v>
      </c>
      <c r="H22" s="644">
        <v>3132</v>
      </c>
      <c r="I22" s="151">
        <v>46868</v>
      </c>
      <c r="J22" s="151"/>
    </row>
    <row r="23" spans="1:10" s="589" customFormat="1" ht="21.75" customHeight="1" x14ac:dyDescent="0.25">
      <c r="A23" s="676"/>
      <c r="B23" s="954">
        <v>27201</v>
      </c>
      <c r="C23" s="582" t="s">
        <v>832</v>
      </c>
      <c r="D23" s="644">
        <v>0</v>
      </c>
      <c r="E23" s="644">
        <v>25000</v>
      </c>
      <c r="F23" s="644">
        <v>0</v>
      </c>
      <c r="G23" s="644">
        <v>25000</v>
      </c>
      <c r="H23" s="644">
        <v>0</v>
      </c>
      <c r="I23" s="151">
        <v>25000</v>
      </c>
      <c r="J23" s="151"/>
    </row>
    <row r="24" spans="1:10" s="589" customFormat="1" ht="21.75" customHeight="1" x14ac:dyDescent="0.25">
      <c r="A24" s="676"/>
      <c r="B24" s="954">
        <v>29101</v>
      </c>
      <c r="C24" s="582" t="s">
        <v>159</v>
      </c>
      <c r="D24" s="644">
        <v>5750</v>
      </c>
      <c r="E24" s="644">
        <v>20000</v>
      </c>
      <c r="F24" s="644">
        <v>0</v>
      </c>
      <c r="G24" s="644">
        <v>25750</v>
      </c>
      <c r="H24" s="644">
        <v>0</v>
      </c>
      <c r="I24" s="151">
        <v>25750</v>
      </c>
      <c r="J24" s="151"/>
    </row>
    <row r="25" spans="1:10" s="589" customFormat="1" ht="21.75" customHeight="1" x14ac:dyDescent="0.25">
      <c r="A25" s="676"/>
      <c r="B25" s="954">
        <v>29201</v>
      </c>
      <c r="C25" s="582" t="s">
        <v>505</v>
      </c>
      <c r="D25" s="644">
        <v>5750</v>
      </c>
      <c r="E25" s="644">
        <v>20000</v>
      </c>
      <c r="F25" s="644">
        <v>0</v>
      </c>
      <c r="G25" s="644">
        <v>25750</v>
      </c>
      <c r="H25" s="644">
        <v>135</v>
      </c>
      <c r="I25" s="151">
        <v>25615</v>
      </c>
      <c r="J25" s="151"/>
    </row>
    <row r="26" spans="1:10" s="589" customFormat="1" ht="48" customHeight="1" x14ac:dyDescent="0.25">
      <c r="A26" s="676"/>
      <c r="B26" s="954">
        <v>29301</v>
      </c>
      <c r="C26" s="582" t="s">
        <v>531</v>
      </c>
      <c r="D26" s="644">
        <v>30000</v>
      </c>
      <c r="E26" s="644">
        <v>0</v>
      </c>
      <c r="F26" s="644">
        <v>0</v>
      </c>
      <c r="G26" s="644">
        <v>30000</v>
      </c>
      <c r="H26" s="644">
        <v>299</v>
      </c>
      <c r="I26" s="151">
        <v>29701</v>
      </c>
      <c r="J26" s="151"/>
    </row>
    <row r="27" spans="1:10" s="589" customFormat="1" ht="39.75" customHeight="1" x14ac:dyDescent="0.25">
      <c r="B27" s="954">
        <v>29401</v>
      </c>
      <c r="C27" s="584" t="s">
        <v>247</v>
      </c>
      <c r="D27" s="644">
        <v>30000</v>
      </c>
      <c r="E27" s="644">
        <v>0</v>
      </c>
      <c r="F27" s="644">
        <v>0</v>
      </c>
      <c r="G27" s="644">
        <v>30000</v>
      </c>
      <c r="H27" s="644">
        <v>20899</v>
      </c>
      <c r="I27" s="151">
        <v>9101</v>
      </c>
      <c r="J27" s="152"/>
    </row>
    <row r="28" spans="1:10" s="589" customFormat="1" ht="21.75" customHeight="1" x14ac:dyDescent="0.25">
      <c r="B28" s="581"/>
      <c r="C28" s="577" t="s">
        <v>82</v>
      </c>
      <c r="D28" s="218">
        <v>602150</v>
      </c>
      <c r="E28" s="218">
        <v>661268</v>
      </c>
      <c r="F28" s="218">
        <v>20000</v>
      </c>
      <c r="G28" s="218">
        <v>1243418</v>
      </c>
      <c r="H28" s="218">
        <v>283684</v>
      </c>
      <c r="I28" s="218">
        <v>959734</v>
      </c>
      <c r="J28" s="426"/>
    </row>
    <row r="29" spans="1:10" s="625" customFormat="1" ht="22.5" customHeight="1" x14ac:dyDescent="0.25">
      <c r="B29" s="579" t="s">
        <v>401</v>
      </c>
      <c r="C29" s="957"/>
      <c r="D29" s="644"/>
      <c r="E29" s="644"/>
      <c r="F29" s="644"/>
      <c r="G29" s="644"/>
      <c r="H29" s="644"/>
      <c r="I29" s="151"/>
      <c r="J29" s="151"/>
    </row>
    <row r="30" spans="1:10" s="625" customFormat="1" ht="33.75" customHeight="1" x14ac:dyDescent="0.25">
      <c r="B30" s="956">
        <v>31101</v>
      </c>
      <c r="C30" s="582" t="s">
        <v>506</v>
      </c>
      <c r="D30" s="388">
        <v>63250</v>
      </c>
      <c r="E30" s="388">
        <v>0</v>
      </c>
      <c r="F30" s="388">
        <v>30000</v>
      </c>
      <c r="G30" s="388">
        <v>33250</v>
      </c>
      <c r="H30" s="388">
        <v>0</v>
      </c>
      <c r="I30" s="177">
        <v>33250</v>
      </c>
      <c r="J30" s="177"/>
    </row>
    <row r="31" spans="1:10" s="625" customFormat="1" ht="21" customHeight="1" x14ac:dyDescent="0.25">
      <c r="B31" s="956">
        <v>31301</v>
      </c>
      <c r="C31" s="578" t="s">
        <v>318</v>
      </c>
      <c r="D31" s="388">
        <v>32200</v>
      </c>
      <c r="E31" s="388">
        <v>0</v>
      </c>
      <c r="F31" s="388">
        <v>0</v>
      </c>
      <c r="G31" s="388">
        <v>32200</v>
      </c>
      <c r="H31" s="388">
        <v>8528</v>
      </c>
      <c r="I31" s="177">
        <v>23672</v>
      </c>
      <c r="J31" s="177"/>
    </row>
    <row r="32" spans="1:10" s="625" customFormat="1" ht="21" customHeight="1" x14ac:dyDescent="0.25">
      <c r="B32" s="956">
        <v>31602</v>
      </c>
      <c r="C32" s="578" t="s">
        <v>319</v>
      </c>
      <c r="D32" s="388">
        <v>43200</v>
      </c>
      <c r="E32" s="388">
        <v>0</v>
      </c>
      <c r="F32" s="388">
        <v>0</v>
      </c>
      <c r="G32" s="388">
        <v>43200</v>
      </c>
      <c r="H32" s="388">
        <v>14746</v>
      </c>
      <c r="I32" s="177">
        <v>28454</v>
      </c>
      <c r="J32" s="177"/>
    </row>
    <row r="33" spans="1:10" s="625" customFormat="1" ht="21" customHeight="1" x14ac:dyDescent="0.25">
      <c r="B33" s="956">
        <v>31801</v>
      </c>
      <c r="C33" s="578" t="s">
        <v>387</v>
      </c>
      <c r="D33" s="388">
        <v>2300</v>
      </c>
      <c r="E33" s="388">
        <v>0</v>
      </c>
      <c r="F33" s="388">
        <v>0</v>
      </c>
      <c r="G33" s="388">
        <v>2300</v>
      </c>
      <c r="H33" s="388">
        <v>0</v>
      </c>
      <c r="I33" s="177">
        <v>2300</v>
      </c>
      <c r="J33" s="177"/>
    </row>
    <row r="34" spans="1:10" s="625" customFormat="1" ht="21" customHeight="1" x14ac:dyDescent="0.25">
      <c r="B34" s="956">
        <v>32201</v>
      </c>
      <c r="C34" s="578" t="s">
        <v>85</v>
      </c>
      <c r="D34" s="388">
        <v>379500</v>
      </c>
      <c r="E34" s="388">
        <v>0</v>
      </c>
      <c r="F34" s="388">
        <v>0</v>
      </c>
      <c r="G34" s="388">
        <v>379500</v>
      </c>
      <c r="H34" s="388">
        <v>372600</v>
      </c>
      <c r="I34" s="177">
        <v>6900</v>
      </c>
      <c r="J34" s="151"/>
    </row>
    <row r="35" spans="1:10" s="173" customFormat="1" ht="21" customHeight="1" x14ac:dyDescent="0.25">
      <c r="B35" s="956">
        <v>32302</v>
      </c>
      <c r="C35" s="578" t="s">
        <v>555</v>
      </c>
      <c r="D35" s="388">
        <v>23000</v>
      </c>
      <c r="E35" s="388">
        <v>0</v>
      </c>
      <c r="F35" s="388">
        <v>0</v>
      </c>
      <c r="G35" s="388">
        <v>23000</v>
      </c>
      <c r="H35" s="388">
        <v>10382</v>
      </c>
      <c r="I35" s="177">
        <v>12618</v>
      </c>
      <c r="J35" s="151"/>
    </row>
    <row r="36" spans="1:10" s="173" customFormat="1" ht="21" customHeight="1" x14ac:dyDescent="0.25">
      <c r="B36" s="956">
        <v>32303</v>
      </c>
      <c r="C36" s="578" t="s">
        <v>320</v>
      </c>
      <c r="D36" s="388">
        <v>51750</v>
      </c>
      <c r="E36" s="388">
        <v>0</v>
      </c>
      <c r="F36" s="388">
        <v>0</v>
      </c>
      <c r="G36" s="388">
        <v>51750</v>
      </c>
      <c r="H36" s="388">
        <v>41990</v>
      </c>
      <c r="I36" s="177">
        <v>9760</v>
      </c>
      <c r="J36" s="151"/>
    </row>
    <row r="37" spans="1:10" s="173" customFormat="1" ht="53.25" customHeight="1" x14ac:dyDescent="0.25">
      <c r="B37" s="956">
        <v>32505</v>
      </c>
      <c r="C37" s="582" t="s">
        <v>833</v>
      </c>
      <c r="D37" s="388">
        <v>0</v>
      </c>
      <c r="E37" s="388">
        <v>200000</v>
      </c>
      <c r="F37" s="388">
        <v>20000</v>
      </c>
      <c r="G37" s="388">
        <v>180000</v>
      </c>
      <c r="H37" s="388">
        <v>0</v>
      </c>
      <c r="I37" s="177">
        <v>180000</v>
      </c>
      <c r="J37" s="151"/>
    </row>
    <row r="38" spans="1:10" s="625" customFormat="1" ht="21" customHeight="1" x14ac:dyDescent="0.25">
      <c r="B38" s="956">
        <v>33301</v>
      </c>
      <c r="C38" s="578" t="s">
        <v>388</v>
      </c>
      <c r="D38" s="388">
        <v>0</v>
      </c>
      <c r="E38" s="388">
        <v>400400</v>
      </c>
      <c r="F38" s="388">
        <v>0</v>
      </c>
      <c r="G38" s="388">
        <v>400400</v>
      </c>
      <c r="H38" s="388">
        <v>0</v>
      </c>
      <c r="I38" s="177">
        <v>400400</v>
      </c>
      <c r="J38" s="151"/>
    </row>
    <row r="39" spans="1:10" s="625" customFormat="1" ht="21" customHeight="1" x14ac:dyDescent="0.25">
      <c r="B39" s="956">
        <v>33602</v>
      </c>
      <c r="C39" s="578" t="s">
        <v>554</v>
      </c>
      <c r="D39" s="388">
        <v>9200</v>
      </c>
      <c r="E39" s="388">
        <v>12100</v>
      </c>
      <c r="F39" s="388">
        <v>0</v>
      </c>
      <c r="G39" s="388">
        <v>21300</v>
      </c>
      <c r="H39" s="388">
        <v>0</v>
      </c>
      <c r="I39" s="177">
        <v>21300</v>
      </c>
      <c r="J39" s="151"/>
    </row>
    <row r="40" spans="1:10" s="625" customFormat="1" ht="55.5" customHeight="1" x14ac:dyDescent="0.25">
      <c r="B40" s="956">
        <v>33604</v>
      </c>
      <c r="C40" s="582" t="s">
        <v>540</v>
      </c>
      <c r="D40" s="388">
        <v>115000</v>
      </c>
      <c r="E40" s="388">
        <v>60000</v>
      </c>
      <c r="F40" s="388">
        <v>0</v>
      </c>
      <c r="G40" s="388">
        <v>175000</v>
      </c>
      <c r="H40" s="388">
        <v>39876</v>
      </c>
      <c r="I40" s="177">
        <v>135124</v>
      </c>
      <c r="J40" s="151"/>
    </row>
    <row r="41" spans="1:10" s="625" customFormat="1" ht="38.25" customHeight="1" x14ac:dyDescent="0.25">
      <c r="A41" s="676"/>
      <c r="B41" s="956">
        <v>33903</v>
      </c>
      <c r="C41" s="582" t="s">
        <v>507</v>
      </c>
      <c r="D41" s="388">
        <v>0</v>
      </c>
      <c r="E41" s="388">
        <v>350000</v>
      </c>
      <c r="F41" s="388">
        <v>0</v>
      </c>
      <c r="G41" s="388">
        <v>350000</v>
      </c>
      <c r="H41" s="388">
        <v>139200</v>
      </c>
      <c r="I41" s="177">
        <v>210800</v>
      </c>
      <c r="J41" s="151"/>
    </row>
    <row r="42" spans="1:10" s="625" customFormat="1" ht="21" customHeight="1" x14ac:dyDescent="0.25">
      <c r="A42" s="676"/>
      <c r="B42" s="956">
        <v>34101</v>
      </c>
      <c r="C42" s="578" t="s">
        <v>508</v>
      </c>
      <c r="D42" s="388">
        <v>30000</v>
      </c>
      <c r="E42" s="388">
        <v>119000</v>
      </c>
      <c r="F42" s="388">
        <v>0</v>
      </c>
      <c r="G42" s="388">
        <v>149000</v>
      </c>
      <c r="H42" s="388">
        <v>103641</v>
      </c>
      <c r="I42" s="177">
        <v>45359</v>
      </c>
      <c r="J42" s="151"/>
    </row>
    <row r="43" spans="1:10" s="625" customFormat="1" ht="21" customHeight="1" x14ac:dyDescent="0.25">
      <c r="A43" s="676"/>
      <c r="B43" s="956">
        <v>34501</v>
      </c>
      <c r="C43" s="578" t="s">
        <v>88</v>
      </c>
      <c r="D43" s="388">
        <v>120750</v>
      </c>
      <c r="E43" s="388">
        <v>0</v>
      </c>
      <c r="F43" s="388">
        <v>0</v>
      </c>
      <c r="G43" s="388">
        <v>120750</v>
      </c>
      <c r="H43" s="388">
        <v>35984</v>
      </c>
      <c r="I43" s="177">
        <v>84766</v>
      </c>
      <c r="J43" s="151"/>
    </row>
    <row r="44" spans="1:10" s="625" customFormat="1" ht="21" customHeight="1" x14ac:dyDescent="0.25">
      <c r="A44" s="676"/>
      <c r="B44" s="956">
        <v>34701</v>
      </c>
      <c r="C44" s="578" t="s">
        <v>389</v>
      </c>
      <c r="D44" s="388">
        <v>30000</v>
      </c>
      <c r="E44" s="388">
        <v>55000</v>
      </c>
      <c r="F44" s="388">
        <v>0</v>
      </c>
      <c r="G44" s="388">
        <v>85000</v>
      </c>
      <c r="H44" s="388">
        <v>26888</v>
      </c>
      <c r="I44" s="177">
        <v>58112</v>
      </c>
      <c r="J44" s="151"/>
    </row>
    <row r="45" spans="1:10" s="625" customFormat="1" ht="21" customHeight="1" x14ac:dyDescent="0.25">
      <c r="A45" s="676"/>
      <c r="B45" s="956">
        <v>35101</v>
      </c>
      <c r="C45" s="578" t="s">
        <v>553</v>
      </c>
      <c r="D45" s="388">
        <v>30000</v>
      </c>
      <c r="E45" s="388">
        <v>15000</v>
      </c>
      <c r="F45" s="388">
        <v>0</v>
      </c>
      <c r="G45" s="388">
        <v>45000</v>
      </c>
      <c r="H45" s="388">
        <v>20405</v>
      </c>
      <c r="I45" s="177">
        <v>24595</v>
      </c>
      <c r="J45" s="151"/>
    </row>
    <row r="46" spans="1:10" s="625" customFormat="1" ht="56.25" customHeight="1" x14ac:dyDescent="0.25">
      <c r="A46" s="676"/>
      <c r="B46" s="954">
        <v>35201</v>
      </c>
      <c r="C46" s="582" t="s">
        <v>541</v>
      </c>
      <c r="D46" s="388">
        <v>16100</v>
      </c>
      <c r="E46" s="388">
        <v>15000</v>
      </c>
      <c r="F46" s="388">
        <v>5100</v>
      </c>
      <c r="G46" s="388">
        <v>26000</v>
      </c>
      <c r="H46" s="388">
        <v>12822</v>
      </c>
      <c r="I46" s="177">
        <v>13178</v>
      </c>
      <c r="J46" s="151"/>
    </row>
    <row r="47" spans="1:10" s="625" customFormat="1" ht="36" customHeight="1" x14ac:dyDescent="0.25">
      <c r="A47" s="676"/>
      <c r="B47" s="954">
        <v>35501</v>
      </c>
      <c r="C47" s="582" t="s">
        <v>509</v>
      </c>
      <c r="D47" s="388">
        <v>46000</v>
      </c>
      <c r="E47" s="388">
        <v>89000</v>
      </c>
      <c r="F47" s="388">
        <v>0</v>
      </c>
      <c r="G47" s="388">
        <v>135000</v>
      </c>
      <c r="H47" s="388">
        <v>10590</v>
      </c>
      <c r="I47" s="177">
        <v>124410</v>
      </c>
      <c r="J47" s="151"/>
    </row>
    <row r="48" spans="1:10" s="625" customFormat="1" ht="21" customHeight="1" x14ac:dyDescent="0.25">
      <c r="A48" s="676"/>
      <c r="B48" s="954">
        <v>35801</v>
      </c>
      <c r="C48" s="582" t="s">
        <v>552</v>
      </c>
      <c r="D48" s="388">
        <v>152074</v>
      </c>
      <c r="E48" s="388">
        <v>41000</v>
      </c>
      <c r="F48" s="388">
        <v>0</v>
      </c>
      <c r="G48" s="388">
        <v>193074</v>
      </c>
      <c r="H48" s="388">
        <v>107366</v>
      </c>
      <c r="I48" s="177">
        <v>85708</v>
      </c>
      <c r="J48" s="151"/>
    </row>
    <row r="49" spans="1:10" s="625" customFormat="1" ht="21" customHeight="1" x14ac:dyDescent="0.25">
      <c r="A49" s="676"/>
      <c r="B49" s="954">
        <v>35901</v>
      </c>
      <c r="C49" s="582" t="s">
        <v>321</v>
      </c>
      <c r="D49" s="388">
        <v>24000</v>
      </c>
      <c r="E49" s="388">
        <v>0</v>
      </c>
      <c r="F49" s="388">
        <v>0</v>
      </c>
      <c r="G49" s="388">
        <v>24000</v>
      </c>
      <c r="H49" s="388">
        <v>6902</v>
      </c>
      <c r="I49" s="177">
        <v>17098</v>
      </c>
      <c r="J49" s="151"/>
    </row>
    <row r="50" spans="1:10" s="625" customFormat="1" ht="36" customHeight="1" x14ac:dyDescent="0.25">
      <c r="A50" s="676"/>
      <c r="B50" s="954">
        <v>36201</v>
      </c>
      <c r="C50" s="582" t="s">
        <v>390</v>
      </c>
      <c r="D50" s="388">
        <v>445814</v>
      </c>
      <c r="E50" s="388">
        <v>0</v>
      </c>
      <c r="F50" s="388">
        <v>371224</v>
      </c>
      <c r="G50" s="388">
        <v>74590</v>
      </c>
      <c r="H50" s="388">
        <v>0</v>
      </c>
      <c r="I50" s="177">
        <v>74590</v>
      </c>
      <c r="J50" s="151"/>
    </row>
    <row r="51" spans="1:10" s="625" customFormat="1" ht="21" customHeight="1" x14ac:dyDescent="0.25">
      <c r="A51" s="676"/>
      <c r="B51" s="954">
        <v>37501</v>
      </c>
      <c r="C51" s="582" t="s">
        <v>322</v>
      </c>
      <c r="D51" s="388">
        <v>156031</v>
      </c>
      <c r="E51" s="388">
        <v>113969</v>
      </c>
      <c r="F51" s="388">
        <v>0</v>
      </c>
      <c r="G51" s="388">
        <v>270000</v>
      </c>
      <c r="H51" s="388">
        <v>73126</v>
      </c>
      <c r="I51" s="177">
        <v>196874</v>
      </c>
      <c r="J51" s="151"/>
    </row>
    <row r="52" spans="1:10" s="625" customFormat="1" ht="21" customHeight="1" x14ac:dyDescent="0.25">
      <c r="A52" s="676"/>
      <c r="B52" s="582">
        <v>38201</v>
      </c>
      <c r="C52" s="584" t="s">
        <v>243</v>
      </c>
      <c r="D52" s="388">
        <v>0</v>
      </c>
      <c r="E52" s="388">
        <v>10000</v>
      </c>
      <c r="F52" s="388">
        <v>0</v>
      </c>
      <c r="G52" s="388">
        <v>10000</v>
      </c>
      <c r="H52" s="388">
        <v>0</v>
      </c>
      <c r="I52" s="177">
        <v>10000</v>
      </c>
      <c r="J52" s="151"/>
    </row>
    <row r="53" spans="1:10" s="625" customFormat="1" ht="21" customHeight="1" x14ac:dyDescent="0.25">
      <c r="A53" s="676"/>
      <c r="B53" s="582">
        <v>39101</v>
      </c>
      <c r="C53" s="584" t="s">
        <v>563</v>
      </c>
      <c r="D53" s="388">
        <v>10000</v>
      </c>
      <c r="E53" s="388">
        <v>0</v>
      </c>
      <c r="F53" s="388">
        <v>10000</v>
      </c>
      <c r="G53" s="388">
        <v>0</v>
      </c>
      <c r="H53" s="388">
        <v>0</v>
      </c>
      <c r="I53" s="177">
        <v>0</v>
      </c>
      <c r="J53" s="151"/>
    </row>
    <row r="54" spans="1:10" s="625" customFormat="1" ht="21" customHeight="1" x14ac:dyDescent="0.25">
      <c r="A54" s="676"/>
      <c r="B54" s="582">
        <v>39207</v>
      </c>
      <c r="C54" s="584" t="s">
        <v>323</v>
      </c>
      <c r="D54" s="388">
        <v>0</v>
      </c>
      <c r="E54" s="388">
        <v>35000</v>
      </c>
      <c r="F54" s="388">
        <v>0</v>
      </c>
      <c r="G54" s="388">
        <v>35000</v>
      </c>
      <c r="H54" s="388">
        <v>6678</v>
      </c>
      <c r="I54" s="177">
        <v>28322</v>
      </c>
      <c r="J54" s="151"/>
    </row>
    <row r="55" spans="1:10" s="625" customFormat="1" ht="21" customHeight="1" x14ac:dyDescent="0.25">
      <c r="A55" s="676"/>
      <c r="B55" s="954">
        <v>39801</v>
      </c>
      <c r="C55" s="584" t="s">
        <v>510</v>
      </c>
      <c r="D55" s="388">
        <v>80068</v>
      </c>
      <c r="E55" s="388">
        <v>15680</v>
      </c>
      <c r="F55" s="388">
        <v>0</v>
      </c>
      <c r="G55" s="388">
        <v>95748</v>
      </c>
      <c r="H55" s="388">
        <v>0</v>
      </c>
      <c r="I55" s="177">
        <v>95748</v>
      </c>
      <c r="J55" s="151"/>
    </row>
    <row r="56" spans="1:10" s="625" customFormat="1" ht="30.75" customHeight="1" x14ac:dyDescent="0.25">
      <c r="B56" s="580"/>
      <c r="C56" s="577" t="s">
        <v>91</v>
      </c>
      <c r="D56" s="217">
        <v>1860237</v>
      </c>
      <c r="E56" s="217">
        <v>1531149</v>
      </c>
      <c r="F56" s="217">
        <v>436324</v>
      </c>
      <c r="G56" s="217">
        <v>2955062</v>
      </c>
      <c r="H56" s="217">
        <v>1031724</v>
      </c>
      <c r="I56" s="217">
        <v>1923338</v>
      </c>
      <c r="J56" s="178"/>
    </row>
    <row r="57" spans="1:10" s="589" customFormat="1" ht="37.5" customHeight="1" x14ac:dyDescent="0.25">
      <c r="B57" s="579" t="s">
        <v>403</v>
      </c>
      <c r="C57" s="576"/>
      <c r="D57" s="575"/>
      <c r="E57" s="644"/>
      <c r="F57" s="644"/>
      <c r="G57" s="644"/>
      <c r="H57" s="644"/>
      <c r="I57" s="151"/>
      <c r="J57" s="151"/>
    </row>
    <row r="58" spans="1:10" s="589" customFormat="1" ht="21.75" customHeight="1" x14ac:dyDescent="0.25">
      <c r="B58" s="955">
        <v>51101</v>
      </c>
      <c r="C58" s="582" t="s">
        <v>93</v>
      </c>
      <c r="D58" s="959">
        <v>20000</v>
      </c>
      <c r="E58" s="589">
        <v>0</v>
      </c>
      <c r="F58" s="589">
        <v>0</v>
      </c>
      <c r="G58" s="388">
        <v>20000</v>
      </c>
      <c r="H58" s="644">
        <v>0</v>
      </c>
      <c r="I58" s="177">
        <v>20000</v>
      </c>
      <c r="J58" s="151"/>
    </row>
    <row r="59" spans="1:10" s="589" customFormat="1" ht="21.75" customHeight="1" x14ac:dyDescent="0.25">
      <c r="B59" s="955">
        <v>51501</v>
      </c>
      <c r="C59" s="582" t="s">
        <v>94</v>
      </c>
      <c r="D59" s="959">
        <v>30000</v>
      </c>
      <c r="E59" s="589">
        <v>0</v>
      </c>
      <c r="F59" s="589">
        <v>0</v>
      </c>
      <c r="G59" s="388">
        <v>30000</v>
      </c>
      <c r="H59" s="644">
        <v>0</v>
      </c>
      <c r="I59" s="177">
        <v>30000</v>
      </c>
      <c r="J59" s="151"/>
    </row>
    <row r="60" spans="1:10" s="589" customFormat="1" ht="21.75" customHeight="1" x14ac:dyDescent="0.25">
      <c r="B60" s="955">
        <v>51901</v>
      </c>
      <c r="C60" s="582" t="s">
        <v>291</v>
      </c>
      <c r="D60" s="959">
        <v>25000</v>
      </c>
      <c r="E60" s="589">
        <v>0</v>
      </c>
      <c r="F60" s="589">
        <v>0</v>
      </c>
      <c r="G60" s="388">
        <v>25000</v>
      </c>
      <c r="H60" s="644">
        <v>0</v>
      </c>
      <c r="I60" s="177">
        <v>25000</v>
      </c>
      <c r="J60" s="151"/>
    </row>
    <row r="61" spans="1:10" s="589" customFormat="1" ht="21.75" customHeight="1" x14ac:dyDescent="0.25">
      <c r="B61" s="955">
        <v>52101</v>
      </c>
      <c r="C61" s="582" t="s">
        <v>511</v>
      </c>
      <c r="D61" s="959">
        <v>10486</v>
      </c>
      <c r="E61" s="589">
        <v>0</v>
      </c>
      <c r="F61" s="589">
        <v>0</v>
      </c>
      <c r="G61" s="388">
        <v>10486</v>
      </c>
      <c r="H61" s="644">
        <v>0</v>
      </c>
      <c r="I61" s="177">
        <v>10486</v>
      </c>
      <c r="J61" s="151"/>
    </row>
    <row r="62" spans="1:10" s="589" customFormat="1" ht="21.75" customHeight="1" x14ac:dyDescent="0.25">
      <c r="B62" s="955">
        <v>52301</v>
      </c>
      <c r="C62" s="582" t="s">
        <v>543</v>
      </c>
      <c r="D62" s="959">
        <v>10000</v>
      </c>
      <c r="E62" s="589">
        <v>0</v>
      </c>
      <c r="F62" s="589">
        <v>0</v>
      </c>
      <c r="G62" s="388">
        <v>10000</v>
      </c>
      <c r="H62" s="644">
        <v>0</v>
      </c>
      <c r="I62" s="177">
        <v>10000</v>
      </c>
      <c r="J62" s="151"/>
    </row>
    <row r="63" spans="1:10" s="589" customFormat="1" ht="37.5" customHeight="1" x14ac:dyDescent="0.25">
      <c r="B63" s="581"/>
      <c r="C63" s="577" t="s">
        <v>95</v>
      </c>
      <c r="D63" s="217">
        <v>95486</v>
      </c>
      <c r="E63" s="217">
        <v>0</v>
      </c>
      <c r="F63" s="217">
        <v>0</v>
      </c>
      <c r="G63" s="217">
        <v>95486</v>
      </c>
      <c r="H63" s="217">
        <v>0</v>
      </c>
      <c r="I63" s="217">
        <v>95486</v>
      </c>
      <c r="J63" s="151"/>
    </row>
    <row r="64" spans="1:10" s="589" customFormat="1" ht="49.5" customHeight="1" x14ac:dyDescent="0.25">
      <c r="B64" s="1541" t="s">
        <v>573</v>
      </c>
      <c r="C64" s="1541"/>
      <c r="D64" s="220">
        <v>2557873</v>
      </c>
      <c r="E64" s="220">
        <v>2192417</v>
      </c>
      <c r="F64" s="220">
        <v>456324</v>
      </c>
      <c r="G64" s="220">
        <v>4293966</v>
      </c>
      <c r="H64" s="220">
        <v>1315408</v>
      </c>
      <c r="I64" s="220">
        <v>2978558</v>
      </c>
      <c r="J64" s="178"/>
    </row>
    <row r="66" spans="2:10" s="589" customFormat="1" ht="48.75" customHeight="1" x14ac:dyDescent="0.25">
      <c r="B66" s="579"/>
      <c r="C66" s="677"/>
      <c r="D66" s="669"/>
      <c r="E66" s="669"/>
      <c r="F66" s="669"/>
      <c r="G66" s="669"/>
      <c r="H66" s="669"/>
      <c r="I66" s="669"/>
      <c r="J66" s="1091"/>
    </row>
    <row r="67" spans="2:10" x14ac:dyDescent="0.25">
      <c r="E67" s="692"/>
      <c r="F67" s="590"/>
      <c r="G67" s="692"/>
    </row>
    <row r="68" spans="2:10" x14ac:dyDescent="0.25">
      <c r="E68" s="692"/>
      <c r="F68" s="692"/>
      <c r="G68" s="692"/>
    </row>
    <row r="69" spans="2:10" x14ac:dyDescent="0.25">
      <c r="E69" s="692"/>
      <c r="F69" s="692"/>
      <c r="G69" s="692"/>
      <c r="I69" s="663"/>
      <c r="J69" s="663"/>
    </row>
    <row r="70" spans="2:10" x14ac:dyDescent="0.25">
      <c r="E70" s="692"/>
      <c r="F70" s="692"/>
      <c r="G70" s="692"/>
    </row>
    <row r="71" spans="2:10" x14ac:dyDescent="0.25">
      <c r="E71" s="692"/>
      <c r="F71" s="692"/>
      <c r="G71" s="692"/>
    </row>
    <row r="72" spans="2:10" x14ac:dyDescent="0.25">
      <c r="E72" s="692"/>
      <c r="F72" s="692"/>
      <c r="G72" s="692"/>
    </row>
    <row r="73" spans="2:10" x14ac:dyDescent="0.25">
      <c r="E73" s="692"/>
      <c r="F73" s="692"/>
      <c r="G73" s="692"/>
    </row>
    <row r="74" spans="2:10" x14ac:dyDescent="0.25">
      <c r="E74" s="692"/>
      <c r="F74" s="692"/>
      <c r="G74" s="692"/>
    </row>
    <row r="75" spans="2:10" x14ac:dyDescent="0.25">
      <c r="E75" s="692"/>
      <c r="F75" s="692"/>
      <c r="G75" s="692"/>
    </row>
    <row r="76" spans="2:10" x14ac:dyDescent="0.25">
      <c r="E76" s="692"/>
      <c r="F76" s="692"/>
      <c r="G76" s="692"/>
    </row>
    <row r="77" spans="2:10" x14ac:dyDescent="0.25">
      <c r="E77" s="692"/>
      <c r="F77" s="692"/>
      <c r="G77" s="692"/>
    </row>
    <row r="78" spans="2:10" x14ac:dyDescent="0.25">
      <c r="E78" s="692"/>
      <c r="F78" s="692"/>
      <c r="G78" s="692"/>
    </row>
    <row r="79" spans="2:10" x14ac:dyDescent="0.25">
      <c r="E79" s="692"/>
      <c r="F79" s="692"/>
      <c r="G79" s="692"/>
    </row>
    <row r="80" spans="2:10" x14ac:dyDescent="0.25">
      <c r="E80" s="692"/>
      <c r="F80" s="692"/>
      <c r="G80" s="692"/>
    </row>
    <row r="81" spans="2:10" x14ac:dyDescent="0.25">
      <c r="E81" s="692"/>
      <c r="F81" s="692"/>
      <c r="G81" s="692"/>
    </row>
    <row r="82" spans="2:10" s="589" customFormat="1" ht="15.75" x14ac:dyDescent="0.25">
      <c r="B82" s="579"/>
      <c r="C82" s="677"/>
      <c r="D82" s="669"/>
      <c r="E82" s="669"/>
      <c r="F82" s="669"/>
      <c r="G82" s="669"/>
      <c r="H82" s="669"/>
      <c r="I82" s="669"/>
      <c r="J82" s="1091"/>
    </row>
    <row r="83" spans="2:10" x14ac:dyDescent="0.25">
      <c r="E83" s="692"/>
      <c r="F83" s="692"/>
      <c r="G83" s="692"/>
    </row>
    <row r="84" spans="2:10" x14ac:dyDescent="0.25">
      <c r="E84" s="692"/>
      <c r="F84" s="692"/>
      <c r="G84" s="692"/>
    </row>
    <row r="85" spans="2:10" x14ac:dyDescent="0.25">
      <c r="E85" s="692"/>
      <c r="F85" s="692"/>
      <c r="G85" s="692"/>
    </row>
    <row r="86" spans="2:10" x14ac:dyDescent="0.25">
      <c r="E86" s="692"/>
      <c r="F86" s="692"/>
      <c r="G86" s="692"/>
    </row>
    <row r="87" spans="2:10" x14ac:dyDescent="0.25">
      <c r="E87" s="692"/>
      <c r="F87" s="692"/>
      <c r="G87" s="692"/>
    </row>
    <row r="88" spans="2:10" x14ac:dyDescent="0.25">
      <c r="E88" s="692"/>
      <c r="F88" s="692"/>
      <c r="G88" s="692"/>
    </row>
    <row r="89" spans="2:10" x14ac:dyDescent="0.25">
      <c r="E89" s="692"/>
      <c r="F89" s="692"/>
      <c r="G89" s="692"/>
    </row>
    <row r="90" spans="2:10" x14ac:dyDescent="0.25">
      <c r="E90" s="692"/>
      <c r="F90" s="692"/>
      <c r="G90" s="692"/>
    </row>
    <row r="91" spans="2:10" x14ac:dyDescent="0.25">
      <c r="E91" s="692"/>
      <c r="F91" s="692"/>
      <c r="G91" s="692"/>
    </row>
    <row r="92" spans="2:10" x14ac:dyDescent="0.25">
      <c r="E92" s="692"/>
      <c r="F92" s="692"/>
      <c r="G92" s="692"/>
    </row>
    <row r="93" spans="2:10" x14ac:dyDescent="0.25">
      <c r="E93" s="692"/>
      <c r="F93" s="692"/>
      <c r="G93" s="692"/>
    </row>
    <row r="94" spans="2:10" x14ac:dyDescent="0.25">
      <c r="E94" s="692"/>
      <c r="F94" s="692"/>
      <c r="G94" s="692"/>
    </row>
    <row r="95" spans="2:10" x14ac:dyDescent="0.25">
      <c r="E95" s="692"/>
      <c r="F95" s="692"/>
      <c r="G95" s="692"/>
    </row>
    <row r="96" spans="2:10" x14ac:dyDescent="0.25">
      <c r="E96" s="692"/>
      <c r="F96" s="692"/>
      <c r="G96" s="692"/>
    </row>
    <row r="97" spans="5:7" x14ac:dyDescent="0.25">
      <c r="E97" s="692"/>
      <c r="F97" s="692"/>
      <c r="G97" s="692"/>
    </row>
    <row r="98" spans="5:7" x14ac:dyDescent="0.25">
      <c r="E98" s="692"/>
      <c r="F98" s="692"/>
      <c r="G98" s="692"/>
    </row>
    <row r="99" spans="5:7" x14ac:dyDescent="0.25">
      <c r="E99" s="692"/>
      <c r="F99" s="692"/>
      <c r="G99" s="692"/>
    </row>
    <row r="100" spans="5:7" x14ac:dyDescent="0.25">
      <c r="E100" s="692"/>
      <c r="F100" s="692"/>
      <c r="G100" s="692"/>
    </row>
    <row r="101" spans="5:7" x14ac:dyDescent="0.25">
      <c r="E101" s="692"/>
      <c r="F101" s="692"/>
      <c r="G101" s="692"/>
    </row>
    <row r="102" spans="5:7" x14ac:dyDescent="0.25">
      <c r="E102" s="692"/>
      <c r="F102" s="692"/>
      <c r="G102" s="692"/>
    </row>
    <row r="103" spans="5:7" x14ac:dyDescent="0.25">
      <c r="E103" s="692"/>
      <c r="F103" s="692"/>
      <c r="G103" s="692"/>
    </row>
    <row r="104" spans="5:7" x14ac:dyDescent="0.25">
      <c r="E104" s="692"/>
      <c r="F104" s="692"/>
      <c r="G104" s="692"/>
    </row>
    <row r="105" spans="5:7" x14ac:dyDescent="0.25">
      <c r="E105" s="692"/>
      <c r="F105" s="692"/>
      <c r="G105" s="692"/>
    </row>
    <row r="106" spans="5:7" x14ac:dyDescent="0.25">
      <c r="E106" s="692"/>
      <c r="F106" s="692"/>
      <c r="G106" s="692"/>
    </row>
    <row r="107" spans="5:7" x14ac:dyDescent="0.25">
      <c r="E107" s="692"/>
      <c r="F107" s="692"/>
      <c r="G107" s="692"/>
    </row>
    <row r="108" spans="5:7" x14ac:dyDescent="0.25">
      <c r="E108" s="692"/>
      <c r="F108" s="692"/>
      <c r="G108" s="692"/>
    </row>
    <row r="109" spans="5:7" x14ac:dyDescent="0.25">
      <c r="E109" s="692"/>
      <c r="F109" s="692"/>
      <c r="G109" s="692"/>
    </row>
    <row r="110" spans="5:7" x14ac:dyDescent="0.25">
      <c r="E110" s="692"/>
      <c r="F110" s="692"/>
      <c r="G110" s="692"/>
    </row>
    <row r="111" spans="5:7" x14ac:dyDescent="0.25">
      <c r="E111" s="692"/>
      <c r="F111" s="692"/>
      <c r="G111" s="692"/>
    </row>
    <row r="112" spans="5:7" x14ac:dyDescent="0.25">
      <c r="E112" s="692"/>
      <c r="F112" s="692"/>
      <c r="G112" s="692"/>
    </row>
    <row r="113" spans="5:7" x14ac:dyDescent="0.25">
      <c r="E113" s="692"/>
      <c r="F113" s="692"/>
      <c r="G113" s="692"/>
    </row>
    <row r="114" spans="5:7" x14ac:dyDescent="0.25">
      <c r="E114" s="692"/>
      <c r="F114" s="692"/>
      <c r="G114" s="692"/>
    </row>
    <row r="115" spans="5:7" x14ac:dyDescent="0.25">
      <c r="E115" s="692"/>
      <c r="F115" s="692"/>
      <c r="G115" s="692"/>
    </row>
    <row r="116" spans="5:7" x14ac:dyDescent="0.25">
      <c r="E116" s="692"/>
      <c r="F116" s="692"/>
      <c r="G116" s="692"/>
    </row>
    <row r="117" spans="5:7" x14ac:dyDescent="0.25">
      <c r="E117" s="692"/>
      <c r="F117" s="692"/>
      <c r="G117" s="692"/>
    </row>
    <row r="118" spans="5:7" x14ac:dyDescent="0.25">
      <c r="E118" s="692"/>
      <c r="F118" s="692"/>
      <c r="G118" s="692"/>
    </row>
    <row r="119" spans="5:7" x14ac:dyDescent="0.25">
      <c r="E119" s="692"/>
      <c r="F119" s="692"/>
      <c r="G119" s="692"/>
    </row>
    <row r="120" spans="5:7" x14ac:dyDescent="0.25">
      <c r="E120" s="692"/>
      <c r="F120" s="692"/>
      <c r="G120" s="692"/>
    </row>
    <row r="121" spans="5:7" x14ac:dyDescent="0.25">
      <c r="E121" s="692"/>
      <c r="F121" s="692"/>
      <c r="G121" s="692"/>
    </row>
    <row r="122" spans="5:7" x14ac:dyDescent="0.25">
      <c r="E122" s="692"/>
      <c r="F122" s="692"/>
      <c r="G122" s="692"/>
    </row>
    <row r="123" spans="5:7" x14ac:dyDescent="0.25">
      <c r="E123" s="692"/>
      <c r="F123" s="692"/>
      <c r="G123" s="692"/>
    </row>
    <row r="124" spans="5:7" x14ac:dyDescent="0.25">
      <c r="E124" s="692"/>
      <c r="F124" s="692"/>
      <c r="G124" s="692"/>
    </row>
    <row r="125" spans="5:7" x14ac:dyDescent="0.25">
      <c r="E125" s="692"/>
      <c r="F125" s="692"/>
      <c r="G125" s="692"/>
    </row>
    <row r="126" spans="5:7" x14ac:dyDescent="0.25">
      <c r="E126" s="692"/>
      <c r="F126" s="692"/>
      <c r="G126" s="692"/>
    </row>
    <row r="127" spans="5:7" x14ac:dyDescent="0.25">
      <c r="E127" s="692"/>
      <c r="F127" s="692"/>
      <c r="G127" s="692"/>
    </row>
    <row r="128" spans="5:7" x14ac:dyDescent="0.25">
      <c r="E128" s="692"/>
      <c r="F128" s="692"/>
      <c r="G128" s="692"/>
    </row>
    <row r="129" spans="5:7" x14ac:dyDescent="0.25">
      <c r="E129" s="692"/>
      <c r="F129" s="692"/>
      <c r="G129" s="692"/>
    </row>
    <row r="130" spans="5:7" x14ac:dyDescent="0.25">
      <c r="E130" s="692"/>
      <c r="F130" s="692"/>
      <c r="G130" s="692"/>
    </row>
    <row r="131" spans="5:7" x14ac:dyDescent="0.25">
      <c r="E131" s="692"/>
      <c r="F131" s="692"/>
      <c r="G131" s="692"/>
    </row>
    <row r="132" spans="5:7" x14ac:dyDescent="0.25">
      <c r="E132" s="692"/>
      <c r="F132" s="692"/>
      <c r="G132" s="692"/>
    </row>
    <row r="133" spans="5:7" x14ac:dyDescent="0.25">
      <c r="E133" s="692"/>
      <c r="F133" s="692"/>
      <c r="G133" s="692"/>
    </row>
    <row r="134" spans="5:7" x14ac:dyDescent="0.25">
      <c r="E134" s="692"/>
      <c r="F134" s="692"/>
      <c r="G134" s="692"/>
    </row>
    <row r="135" spans="5:7" x14ac:dyDescent="0.25">
      <c r="E135" s="692"/>
      <c r="F135" s="692"/>
      <c r="G135" s="692"/>
    </row>
    <row r="136" spans="5:7" x14ac:dyDescent="0.25">
      <c r="E136" s="692"/>
      <c r="F136" s="692"/>
      <c r="G136" s="692"/>
    </row>
    <row r="137" spans="5:7" x14ac:dyDescent="0.25">
      <c r="E137" s="692"/>
      <c r="F137" s="692"/>
      <c r="G137" s="692"/>
    </row>
    <row r="138" spans="5:7" x14ac:dyDescent="0.25">
      <c r="E138" s="692"/>
      <c r="F138" s="692"/>
      <c r="G138" s="692"/>
    </row>
    <row r="139" spans="5:7" x14ac:dyDescent="0.25">
      <c r="E139" s="692"/>
      <c r="F139" s="692"/>
      <c r="G139" s="692"/>
    </row>
    <row r="140" spans="5:7" x14ac:dyDescent="0.25">
      <c r="E140" s="692"/>
      <c r="F140" s="692"/>
      <c r="G140" s="692"/>
    </row>
    <row r="141" spans="5:7" x14ac:dyDescent="0.25">
      <c r="E141" s="692"/>
      <c r="F141" s="692"/>
      <c r="G141" s="692"/>
    </row>
    <row r="142" spans="5:7" x14ac:dyDescent="0.25">
      <c r="E142" s="692"/>
      <c r="F142" s="692"/>
      <c r="G142" s="692"/>
    </row>
    <row r="143" spans="5:7" x14ac:dyDescent="0.25">
      <c r="E143" s="692"/>
      <c r="F143" s="692"/>
      <c r="G143" s="692"/>
    </row>
    <row r="144" spans="5:7" x14ac:dyDescent="0.25">
      <c r="E144" s="692"/>
      <c r="F144" s="692"/>
      <c r="G144" s="692"/>
    </row>
    <row r="145" spans="5:7" x14ac:dyDescent="0.25">
      <c r="E145" s="692"/>
      <c r="F145" s="692"/>
      <c r="G145" s="692"/>
    </row>
    <row r="146" spans="5:7" x14ac:dyDescent="0.25">
      <c r="E146" s="692"/>
      <c r="F146" s="692"/>
      <c r="G146" s="692"/>
    </row>
    <row r="147" spans="5:7" x14ac:dyDescent="0.25">
      <c r="E147" s="692"/>
      <c r="F147" s="692"/>
      <c r="G147" s="692"/>
    </row>
    <row r="148" spans="5:7" x14ac:dyDescent="0.25">
      <c r="E148" s="692"/>
      <c r="F148" s="692"/>
      <c r="G148" s="692"/>
    </row>
    <row r="149" spans="5:7" x14ac:dyDescent="0.25">
      <c r="E149" s="692"/>
      <c r="F149" s="692"/>
      <c r="G149" s="692"/>
    </row>
    <row r="150" spans="5:7" x14ac:dyDescent="0.25">
      <c r="E150" s="692"/>
      <c r="F150" s="692"/>
      <c r="G150" s="692"/>
    </row>
    <row r="151" spans="5:7" x14ac:dyDescent="0.25">
      <c r="E151" s="692"/>
      <c r="F151" s="692"/>
      <c r="G151" s="692"/>
    </row>
    <row r="152" spans="5:7" x14ac:dyDescent="0.25">
      <c r="E152" s="692"/>
      <c r="F152" s="692"/>
      <c r="G152" s="692"/>
    </row>
    <row r="153" spans="5:7" x14ac:dyDescent="0.25">
      <c r="E153" s="692"/>
      <c r="F153" s="692"/>
      <c r="G153" s="692"/>
    </row>
    <row r="154" spans="5:7" x14ac:dyDescent="0.25">
      <c r="E154" s="692"/>
      <c r="F154" s="692"/>
      <c r="G154" s="692"/>
    </row>
    <row r="155" spans="5:7" x14ac:dyDescent="0.25">
      <c r="E155" s="692"/>
      <c r="F155" s="692"/>
      <c r="G155" s="692"/>
    </row>
    <row r="156" spans="5:7" x14ac:dyDescent="0.25">
      <c r="E156" s="692"/>
      <c r="F156" s="692"/>
      <c r="G156" s="692"/>
    </row>
    <row r="157" spans="5:7" x14ac:dyDescent="0.25">
      <c r="E157" s="692"/>
      <c r="F157" s="692"/>
      <c r="G157" s="692"/>
    </row>
    <row r="158" spans="5:7" x14ac:dyDescent="0.25">
      <c r="E158" s="692"/>
      <c r="F158" s="692"/>
      <c r="G158" s="692"/>
    </row>
    <row r="159" spans="5:7" x14ac:dyDescent="0.25">
      <c r="E159" s="692"/>
      <c r="F159" s="692"/>
      <c r="G159" s="692"/>
    </row>
    <row r="160" spans="5:7" x14ac:dyDescent="0.25">
      <c r="E160" s="692"/>
      <c r="F160" s="692"/>
      <c r="G160" s="692"/>
    </row>
    <row r="161" spans="5:7" x14ac:dyDescent="0.25">
      <c r="E161" s="692"/>
      <c r="F161" s="692"/>
      <c r="G161" s="692"/>
    </row>
    <row r="162" spans="5:7" x14ac:dyDescent="0.25">
      <c r="E162" s="692"/>
      <c r="F162" s="692"/>
      <c r="G162" s="692"/>
    </row>
    <row r="163" spans="5:7" x14ac:dyDescent="0.25">
      <c r="E163" s="692"/>
      <c r="F163" s="692"/>
      <c r="G163" s="692"/>
    </row>
    <row r="164" spans="5:7" x14ac:dyDescent="0.25">
      <c r="E164" s="692"/>
      <c r="F164" s="692"/>
      <c r="G164" s="692"/>
    </row>
    <row r="165" spans="5:7" x14ac:dyDescent="0.25">
      <c r="E165" s="692"/>
      <c r="F165" s="692"/>
      <c r="G165" s="692"/>
    </row>
    <row r="166" spans="5:7" x14ac:dyDescent="0.25">
      <c r="E166" s="692"/>
      <c r="F166" s="692"/>
      <c r="G166" s="692"/>
    </row>
    <row r="167" spans="5:7" x14ac:dyDescent="0.25">
      <c r="E167" s="692"/>
      <c r="F167" s="692"/>
      <c r="G167" s="692"/>
    </row>
    <row r="168" spans="5:7" x14ac:dyDescent="0.25">
      <c r="E168" s="692"/>
      <c r="F168" s="692"/>
      <c r="G168" s="692"/>
    </row>
    <row r="169" spans="5:7" x14ac:dyDescent="0.25">
      <c r="E169" s="692"/>
      <c r="F169" s="692"/>
      <c r="G169" s="692"/>
    </row>
    <row r="170" spans="5:7" x14ac:dyDescent="0.25">
      <c r="E170" s="692"/>
      <c r="F170" s="692"/>
      <c r="G170" s="692"/>
    </row>
    <row r="171" spans="5:7" x14ac:dyDescent="0.25">
      <c r="E171" s="692"/>
      <c r="F171" s="692"/>
      <c r="G171" s="692"/>
    </row>
    <row r="172" spans="5:7" x14ac:dyDescent="0.25">
      <c r="E172" s="692"/>
      <c r="F172" s="692"/>
      <c r="G172" s="692"/>
    </row>
    <row r="173" spans="5:7" x14ac:dyDescent="0.25">
      <c r="E173" s="692"/>
      <c r="F173" s="692"/>
      <c r="G173" s="692"/>
    </row>
    <row r="174" spans="5:7" x14ac:dyDescent="0.25">
      <c r="E174" s="692"/>
      <c r="F174" s="692"/>
      <c r="G174" s="692"/>
    </row>
    <row r="175" spans="5:7" x14ac:dyDescent="0.25">
      <c r="E175" s="692"/>
      <c r="F175" s="692"/>
      <c r="G175" s="692"/>
    </row>
    <row r="176" spans="5:7" x14ac:dyDescent="0.25">
      <c r="E176" s="692"/>
      <c r="F176" s="692"/>
      <c r="G176" s="692"/>
    </row>
    <row r="177" spans="5:7" x14ac:dyDescent="0.25">
      <c r="E177" s="692"/>
      <c r="F177" s="692"/>
      <c r="G177" s="692"/>
    </row>
    <row r="178" spans="5:7" x14ac:dyDescent="0.25">
      <c r="E178" s="692"/>
      <c r="F178" s="692"/>
      <c r="G178" s="692"/>
    </row>
    <row r="179" spans="5:7" x14ac:dyDescent="0.25">
      <c r="E179" s="692"/>
      <c r="F179" s="692"/>
      <c r="G179" s="692"/>
    </row>
    <row r="180" spans="5:7" x14ac:dyDescent="0.25">
      <c r="E180" s="692"/>
      <c r="F180" s="692"/>
      <c r="G180" s="692"/>
    </row>
    <row r="181" spans="5:7" x14ac:dyDescent="0.25">
      <c r="E181" s="692"/>
      <c r="F181" s="692"/>
      <c r="G181" s="692"/>
    </row>
    <row r="182" spans="5:7" x14ac:dyDescent="0.25">
      <c r="E182" s="692"/>
      <c r="F182" s="692"/>
      <c r="G182" s="692"/>
    </row>
    <row r="183" spans="5:7" x14ac:dyDescent="0.25">
      <c r="E183" s="692"/>
      <c r="F183" s="692"/>
      <c r="G183" s="692"/>
    </row>
    <row r="184" spans="5:7" x14ac:dyDescent="0.25">
      <c r="E184" s="692"/>
      <c r="F184" s="692"/>
      <c r="G184" s="692"/>
    </row>
    <row r="185" spans="5:7" x14ac:dyDescent="0.25">
      <c r="E185" s="692"/>
      <c r="F185" s="692"/>
      <c r="G185" s="692"/>
    </row>
    <row r="186" spans="5:7" x14ac:dyDescent="0.25">
      <c r="E186" s="692"/>
      <c r="F186" s="692"/>
      <c r="G186" s="692"/>
    </row>
    <row r="187" spans="5:7" x14ac:dyDescent="0.25">
      <c r="E187" s="692"/>
      <c r="F187" s="692"/>
      <c r="G187" s="692"/>
    </row>
    <row r="188" spans="5:7" x14ac:dyDescent="0.25">
      <c r="E188" s="692"/>
      <c r="F188" s="692"/>
      <c r="G188" s="692"/>
    </row>
    <row r="189" spans="5:7" x14ac:dyDescent="0.25">
      <c r="E189" s="692"/>
      <c r="F189" s="692"/>
      <c r="G189" s="692"/>
    </row>
    <row r="190" spans="5:7" x14ac:dyDescent="0.25">
      <c r="E190" s="692"/>
      <c r="F190" s="692"/>
      <c r="G190" s="692"/>
    </row>
    <row r="191" spans="5:7" x14ac:dyDescent="0.25">
      <c r="E191" s="692"/>
      <c r="F191" s="692"/>
      <c r="G191" s="692"/>
    </row>
    <row r="192" spans="5:7" x14ac:dyDescent="0.25">
      <c r="E192" s="692"/>
      <c r="F192" s="692"/>
      <c r="G192" s="692"/>
    </row>
    <row r="193" spans="5:7" x14ac:dyDescent="0.25">
      <c r="E193" s="692"/>
      <c r="F193" s="692"/>
      <c r="G193" s="692"/>
    </row>
    <row r="194" spans="5:7" x14ac:dyDescent="0.25">
      <c r="E194" s="692"/>
      <c r="F194" s="692"/>
      <c r="G194" s="692"/>
    </row>
    <row r="195" spans="5:7" x14ac:dyDescent="0.25">
      <c r="E195" s="692"/>
      <c r="F195" s="692"/>
      <c r="G195" s="692"/>
    </row>
    <row r="196" spans="5:7" x14ac:dyDescent="0.25">
      <c r="E196" s="692"/>
      <c r="F196" s="692"/>
      <c r="G196" s="692"/>
    </row>
    <row r="197" spans="5:7" x14ac:dyDescent="0.25">
      <c r="E197" s="692"/>
      <c r="F197" s="692"/>
      <c r="G197" s="692"/>
    </row>
    <row r="198" spans="5:7" x14ac:dyDescent="0.25">
      <c r="E198" s="692"/>
      <c r="F198" s="692"/>
      <c r="G198" s="692"/>
    </row>
    <row r="199" spans="5:7" x14ac:dyDescent="0.25">
      <c r="E199" s="692"/>
      <c r="F199" s="692"/>
      <c r="G199" s="692"/>
    </row>
    <row r="200" spans="5:7" x14ac:dyDescent="0.25">
      <c r="E200" s="692"/>
      <c r="F200" s="692"/>
      <c r="G200" s="692"/>
    </row>
    <row r="201" spans="5:7" x14ac:dyDescent="0.25">
      <c r="E201" s="692"/>
      <c r="F201" s="692"/>
      <c r="G201" s="692"/>
    </row>
    <row r="202" spans="5:7" x14ac:dyDescent="0.25">
      <c r="E202" s="692"/>
      <c r="F202" s="692"/>
      <c r="G202" s="692"/>
    </row>
    <row r="203" spans="5:7" x14ac:dyDescent="0.25">
      <c r="E203" s="692"/>
      <c r="F203" s="692"/>
      <c r="G203" s="692"/>
    </row>
    <row r="204" spans="5:7" x14ac:dyDescent="0.25">
      <c r="E204" s="692"/>
      <c r="F204" s="692"/>
      <c r="G204" s="692"/>
    </row>
    <row r="205" spans="5:7" x14ac:dyDescent="0.25">
      <c r="E205" s="692"/>
      <c r="F205" s="692"/>
      <c r="G205" s="692"/>
    </row>
    <row r="206" spans="5:7" x14ac:dyDescent="0.25">
      <c r="E206" s="692"/>
      <c r="F206" s="692"/>
      <c r="G206" s="692"/>
    </row>
    <row r="207" spans="5:7" x14ac:dyDescent="0.25">
      <c r="E207" s="692"/>
      <c r="F207" s="692"/>
      <c r="G207" s="692"/>
    </row>
    <row r="208" spans="5:7" x14ac:dyDescent="0.25">
      <c r="E208" s="692"/>
      <c r="F208" s="692"/>
      <c r="G208" s="692"/>
    </row>
    <row r="209" spans="5:7" x14ac:dyDescent="0.25">
      <c r="E209" s="692"/>
      <c r="F209" s="692"/>
      <c r="G209" s="692"/>
    </row>
    <row r="210" spans="5:7" x14ac:dyDescent="0.25">
      <c r="E210" s="692"/>
      <c r="F210" s="692"/>
      <c r="G210" s="692"/>
    </row>
    <row r="211" spans="5:7" x14ac:dyDescent="0.25">
      <c r="E211" s="692"/>
      <c r="F211" s="692"/>
      <c r="G211" s="692"/>
    </row>
  </sheetData>
  <mergeCells count="5">
    <mergeCell ref="B64:C64"/>
    <mergeCell ref="B1:I3"/>
    <mergeCell ref="B4:I4"/>
    <mergeCell ref="B6:I6"/>
    <mergeCell ref="B5:I5"/>
  </mergeCells>
  <pageMargins left="0.47244094488188981" right="7.874015748031496E-2" top="0.27559055118110237" bottom="0.47244094488188981" header="0.31496062992125984" footer="0.31496062992125984"/>
  <pageSetup scale="55" fitToHeight="0" orientation="portrait" copies="2" r:id="rId1"/>
  <headerFooter>
    <oddFooter>&amp;C&amp;P de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R65546"/>
  <sheetViews>
    <sheetView showGridLines="0" zoomScaleNormal="100" zoomScaleSheetLayoutView="130" workbookViewId="0"/>
  </sheetViews>
  <sheetFormatPr baseColWidth="10" defaultColWidth="0" defaultRowHeight="14.25" x14ac:dyDescent="0.2"/>
  <cols>
    <col min="1" max="1" width="0.140625" style="863" customWidth="1"/>
    <col min="2" max="2" width="7.5703125" style="863" customWidth="1"/>
    <col min="3" max="3" width="28.42578125" style="863" customWidth="1"/>
    <col min="4" max="4" width="12.140625" style="863" customWidth="1"/>
    <col min="5" max="5" width="10.5703125" style="863" customWidth="1"/>
    <col min="6" max="6" width="11.5703125" style="863" customWidth="1"/>
    <col min="7" max="7" width="10" style="863" customWidth="1"/>
    <col min="8" max="8" width="9.140625" style="863" customWidth="1"/>
    <col min="9" max="9" width="10.7109375" style="863" customWidth="1"/>
    <col min="10" max="10" width="1.7109375" style="863" customWidth="1"/>
    <col min="11" max="256" width="11.42578125" style="863" hidden="1"/>
    <col min="257" max="257" width="2.7109375" style="863" customWidth="1"/>
    <col min="258" max="258" width="13.7109375" style="863" customWidth="1"/>
    <col min="259" max="259" width="19.140625" style="863" customWidth="1"/>
    <col min="260" max="265" width="11.42578125" style="863" customWidth="1"/>
    <col min="266" max="266" width="3.85546875" style="863" customWidth="1"/>
    <col min="267" max="512" width="11.42578125" style="863" hidden="1"/>
    <col min="513" max="513" width="2.7109375" style="863" customWidth="1"/>
    <col min="514" max="514" width="13.7109375" style="863" customWidth="1"/>
    <col min="515" max="515" width="19.140625" style="863" customWidth="1"/>
    <col min="516" max="521" width="11.42578125" style="863" customWidth="1"/>
    <col min="522" max="522" width="3.85546875" style="863" customWidth="1"/>
    <col min="523" max="768" width="11.42578125" style="863" hidden="1"/>
    <col min="769" max="769" width="2.7109375" style="863" customWidth="1"/>
    <col min="770" max="770" width="13.7109375" style="863" customWidth="1"/>
    <col min="771" max="771" width="19.140625" style="863" customWidth="1"/>
    <col min="772" max="777" width="11.42578125" style="863" customWidth="1"/>
    <col min="778" max="778" width="3.85546875" style="863" customWidth="1"/>
    <col min="779" max="1024" width="11.42578125" style="863" hidden="1"/>
    <col min="1025" max="1025" width="2.7109375" style="863" customWidth="1"/>
    <col min="1026" max="1026" width="13.7109375" style="863" customWidth="1"/>
    <col min="1027" max="1027" width="19.140625" style="863" customWidth="1"/>
    <col min="1028" max="1033" width="11.42578125" style="863" customWidth="1"/>
    <col min="1034" max="1034" width="3.85546875" style="863" customWidth="1"/>
    <col min="1035" max="1280" width="11.42578125" style="863" hidden="1"/>
    <col min="1281" max="1281" width="2.7109375" style="863" customWidth="1"/>
    <col min="1282" max="1282" width="13.7109375" style="863" customWidth="1"/>
    <col min="1283" max="1283" width="19.140625" style="863" customWidth="1"/>
    <col min="1284" max="1289" width="11.42578125" style="863" customWidth="1"/>
    <col min="1290" max="1290" width="3.85546875" style="863" customWidth="1"/>
    <col min="1291" max="1536" width="11.42578125" style="863" hidden="1"/>
    <col min="1537" max="1537" width="2.7109375" style="863" customWidth="1"/>
    <col min="1538" max="1538" width="13.7109375" style="863" customWidth="1"/>
    <col min="1539" max="1539" width="19.140625" style="863" customWidth="1"/>
    <col min="1540" max="1545" width="11.42578125" style="863" customWidth="1"/>
    <col min="1546" max="1546" width="3.85546875" style="863" customWidth="1"/>
    <col min="1547" max="1792" width="11.42578125" style="863" hidden="1"/>
    <col min="1793" max="1793" width="2.7109375" style="863" customWidth="1"/>
    <col min="1794" max="1794" width="13.7109375" style="863" customWidth="1"/>
    <col min="1795" max="1795" width="19.140625" style="863" customWidth="1"/>
    <col min="1796" max="1801" width="11.42578125" style="863" customWidth="1"/>
    <col min="1802" max="1802" width="3.85546875" style="863" customWidth="1"/>
    <col min="1803" max="2048" width="11.42578125" style="863" hidden="1"/>
    <col min="2049" max="2049" width="2.7109375" style="863" customWidth="1"/>
    <col min="2050" max="2050" width="13.7109375" style="863" customWidth="1"/>
    <col min="2051" max="2051" width="19.140625" style="863" customWidth="1"/>
    <col min="2052" max="2057" width="11.42578125" style="863" customWidth="1"/>
    <col min="2058" max="2058" width="3.85546875" style="863" customWidth="1"/>
    <col min="2059" max="2304" width="11.42578125" style="863" hidden="1"/>
    <col min="2305" max="2305" width="2.7109375" style="863" customWidth="1"/>
    <col min="2306" max="2306" width="13.7109375" style="863" customWidth="1"/>
    <col min="2307" max="2307" width="19.140625" style="863" customWidth="1"/>
    <col min="2308" max="2313" width="11.42578125" style="863" customWidth="1"/>
    <col min="2314" max="2314" width="3.85546875" style="863" customWidth="1"/>
    <col min="2315" max="2560" width="11.42578125" style="863" hidden="1"/>
    <col min="2561" max="2561" width="2.7109375" style="863" customWidth="1"/>
    <col min="2562" max="2562" width="13.7109375" style="863" customWidth="1"/>
    <col min="2563" max="2563" width="19.140625" style="863" customWidth="1"/>
    <col min="2564" max="2569" width="11.42578125" style="863" customWidth="1"/>
    <col min="2570" max="2570" width="3.85546875" style="863" customWidth="1"/>
    <col min="2571" max="2816" width="11.42578125" style="863" hidden="1"/>
    <col min="2817" max="2817" width="2.7109375" style="863" customWidth="1"/>
    <col min="2818" max="2818" width="13.7109375" style="863" customWidth="1"/>
    <col min="2819" max="2819" width="19.140625" style="863" customWidth="1"/>
    <col min="2820" max="2825" width="11.42578125" style="863" customWidth="1"/>
    <col min="2826" max="2826" width="3.85546875" style="863" customWidth="1"/>
    <col min="2827" max="3072" width="11.42578125" style="863" hidden="1"/>
    <col min="3073" max="3073" width="2.7109375" style="863" customWidth="1"/>
    <col min="3074" max="3074" width="13.7109375" style="863" customWidth="1"/>
    <col min="3075" max="3075" width="19.140625" style="863" customWidth="1"/>
    <col min="3076" max="3081" width="11.42578125" style="863" customWidth="1"/>
    <col min="3082" max="3082" width="3.85546875" style="863" customWidth="1"/>
    <col min="3083" max="3328" width="11.42578125" style="863" hidden="1"/>
    <col min="3329" max="3329" width="2.7109375" style="863" customWidth="1"/>
    <col min="3330" max="3330" width="13.7109375" style="863" customWidth="1"/>
    <col min="3331" max="3331" width="19.140625" style="863" customWidth="1"/>
    <col min="3332" max="3337" width="11.42578125" style="863" customWidth="1"/>
    <col min="3338" max="3338" width="3.85546875" style="863" customWidth="1"/>
    <col min="3339" max="3584" width="11.42578125" style="863" hidden="1"/>
    <col min="3585" max="3585" width="2.7109375" style="863" customWidth="1"/>
    <col min="3586" max="3586" width="13.7109375" style="863" customWidth="1"/>
    <col min="3587" max="3587" width="19.140625" style="863" customWidth="1"/>
    <col min="3588" max="3593" width="11.42578125" style="863" customWidth="1"/>
    <col min="3594" max="3594" width="3.85546875" style="863" customWidth="1"/>
    <col min="3595" max="3840" width="11.42578125" style="863" hidden="1"/>
    <col min="3841" max="3841" width="2.7109375" style="863" customWidth="1"/>
    <col min="3842" max="3842" width="13.7109375" style="863" customWidth="1"/>
    <col min="3843" max="3843" width="19.140625" style="863" customWidth="1"/>
    <col min="3844" max="3849" width="11.42578125" style="863" customWidth="1"/>
    <col min="3850" max="3850" width="3.85546875" style="863" customWidth="1"/>
    <col min="3851" max="4096" width="11.42578125" style="863" hidden="1"/>
    <col min="4097" max="4097" width="2.7109375" style="863" customWidth="1"/>
    <col min="4098" max="4098" width="13.7109375" style="863" customWidth="1"/>
    <col min="4099" max="4099" width="19.140625" style="863" customWidth="1"/>
    <col min="4100" max="4105" width="11.42578125" style="863" customWidth="1"/>
    <col min="4106" max="4106" width="3.85546875" style="863" customWidth="1"/>
    <col min="4107" max="4352" width="11.42578125" style="863" hidden="1"/>
    <col min="4353" max="4353" width="2.7109375" style="863" customWidth="1"/>
    <col min="4354" max="4354" width="13.7109375" style="863" customWidth="1"/>
    <col min="4355" max="4355" width="19.140625" style="863" customWidth="1"/>
    <col min="4356" max="4361" width="11.42578125" style="863" customWidth="1"/>
    <col min="4362" max="4362" width="3.85546875" style="863" customWidth="1"/>
    <col min="4363" max="4608" width="11.42578125" style="863" hidden="1"/>
    <col min="4609" max="4609" width="2.7109375" style="863" customWidth="1"/>
    <col min="4610" max="4610" width="13.7109375" style="863" customWidth="1"/>
    <col min="4611" max="4611" width="19.140625" style="863" customWidth="1"/>
    <col min="4612" max="4617" width="11.42578125" style="863" customWidth="1"/>
    <col min="4618" max="4618" width="3.85546875" style="863" customWidth="1"/>
    <col min="4619" max="4864" width="11.42578125" style="863" hidden="1"/>
    <col min="4865" max="4865" width="2.7109375" style="863" customWidth="1"/>
    <col min="4866" max="4866" width="13.7109375" style="863" customWidth="1"/>
    <col min="4867" max="4867" width="19.140625" style="863" customWidth="1"/>
    <col min="4868" max="4873" width="11.42578125" style="863" customWidth="1"/>
    <col min="4874" max="4874" width="3.85546875" style="863" customWidth="1"/>
    <col min="4875" max="5120" width="11.42578125" style="863" hidden="1"/>
    <col min="5121" max="5121" width="2.7109375" style="863" customWidth="1"/>
    <col min="5122" max="5122" width="13.7109375" style="863" customWidth="1"/>
    <col min="5123" max="5123" width="19.140625" style="863" customWidth="1"/>
    <col min="5124" max="5129" width="11.42578125" style="863" customWidth="1"/>
    <col min="5130" max="5130" width="3.85546875" style="863" customWidth="1"/>
    <col min="5131" max="5376" width="11.42578125" style="863" hidden="1"/>
    <col min="5377" max="5377" width="2.7109375" style="863" customWidth="1"/>
    <col min="5378" max="5378" width="13.7109375" style="863" customWidth="1"/>
    <col min="5379" max="5379" width="19.140625" style="863" customWidth="1"/>
    <col min="5380" max="5385" width="11.42578125" style="863" customWidth="1"/>
    <col min="5386" max="5386" width="3.85546875" style="863" customWidth="1"/>
    <col min="5387" max="5632" width="11.42578125" style="863" hidden="1"/>
    <col min="5633" max="5633" width="2.7109375" style="863" customWidth="1"/>
    <col min="5634" max="5634" width="13.7109375" style="863" customWidth="1"/>
    <col min="5635" max="5635" width="19.140625" style="863" customWidth="1"/>
    <col min="5636" max="5641" width="11.42578125" style="863" customWidth="1"/>
    <col min="5642" max="5642" width="3.85546875" style="863" customWidth="1"/>
    <col min="5643" max="5888" width="11.42578125" style="863" hidden="1"/>
    <col min="5889" max="5889" width="2.7109375" style="863" customWidth="1"/>
    <col min="5890" max="5890" width="13.7109375" style="863" customWidth="1"/>
    <col min="5891" max="5891" width="19.140625" style="863" customWidth="1"/>
    <col min="5892" max="5897" width="11.42578125" style="863" customWidth="1"/>
    <col min="5898" max="5898" width="3.85546875" style="863" customWidth="1"/>
    <col min="5899" max="6144" width="11.42578125" style="863" hidden="1"/>
    <col min="6145" max="6145" width="2.7109375" style="863" customWidth="1"/>
    <col min="6146" max="6146" width="13.7109375" style="863" customWidth="1"/>
    <col min="6147" max="6147" width="19.140625" style="863" customWidth="1"/>
    <col min="6148" max="6153" width="11.42578125" style="863" customWidth="1"/>
    <col min="6154" max="6154" width="3.85546875" style="863" customWidth="1"/>
    <col min="6155" max="6400" width="11.42578125" style="863" hidden="1"/>
    <col min="6401" max="6401" width="2.7109375" style="863" customWidth="1"/>
    <col min="6402" max="6402" width="13.7109375" style="863" customWidth="1"/>
    <col min="6403" max="6403" width="19.140625" style="863" customWidth="1"/>
    <col min="6404" max="6409" width="11.42578125" style="863" customWidth="1"/>
    <col min="6410" max="6410" width="3.85546875" style="863" customWidth="1"/>
    <col min="6411" max="6656" width="11.42578125" style="863" hidden="1"/>
    <col min="6657" max="6657" width="2.7109375" style="863" customWidth="1"/>
    <col min="6658" max="6658" width="13.7109375" style="863" customWidth="1"/>
    <col min="6659" max="6659" width="19.140625" style="863" customWidth="1"/>
    <col min="6660" max="6665" width="11.42578125" style="863" customWidth="1"/>
    <col min="6666" max="6666" width="3.85546875" style="863" customWidth="1"/>
    <col min="6667" max="6912" width="11.42578125" style="863" hidden="1"/>
    <col min="6913" max="6913" width="2.7109375" style="863" customWidth="1"/>
    <col min="6914" max="6914" width="13.7109375" style="863" customWidth="1"/>
    <col min="6915" max="6915" width="19.140625" style="863" customWidth="1"/>
    <col min="6916" max="6921" width="11.42578125" style="863" customWidth="1"/>
    <col min="6922" max="6922" width="3.85546875" style="863" customWidth="1"/>
    <col min="6923" max="7168" width="11.42578125" style="863" hidden="1"/>
    <col min="7169" max="7169" width="2.7109375" style="863" customWidth="1"/>
    <col min="7170" max="7170" width="13.7109375" style="863" customWidth="1"/>
    <col min="7171" max="7171" width="19.140625" style="863" customWidth="1"/>
    <col min="7172" max="7177" width="11.42578125" style="863" customWidth="1"/>
    <col min="7178" max="7178" width="3.85546875" style="863" customWidth="1"/>
    <col min="7179" max="7424" width="11.42578125" style="863" hidden="1"/>
    <col min="7425" max="7425" width="2.7109375" style="863" customWidth="1"/>
    <col min="7426" max="7426" width="13.7109375" style="863" customWidth="1"/>
    <col min="7427" max="7427" width="19.140625" style="863" customWidth="1"/>
    <col min="7428" max="7433" width="11.42578125" style="863" customWidth="1"/>
    <col min="7434" max="7434" width="3.85546875" style="863" customWidth="1"/>
    <col min="7435" max="7680" width="11.42578125" style="863" hidden="1"/>
    <col min="7681" max="7681" width="2.7109375" style="863" customWidth="1"/>
    <col min="7682" max="7682" width="13.7109375" style="863" customWidth="1"/>
    <col min="7683" max="7683" width="19.140625" style="863" customWidth="1"/>
    <col min="7684" max="7689" width="11.42578125" style="863" customWidth="1"/>
    <col min="7690" max="7690" width="3.85546875" style="863" customWidth="1"/>
    <col min="7691" max="7936" width="11.42578125" style="863" hidden="1"/>
    <col min="7937" max="7937" width="2.7109375" style="863" customWidth="1"/>
    <col min="7938" max="7938" width="13.7109375" style="863" customWidth="1"/>
    <col min="7939" max="7939" width="19.140625" style="863" customWidth="1"/>
    <col min="7940" max="7945" width="11.42578125" style="863" customWidth="1"/>
    <col min="7946" max="7946" width="3.85546875" style="863" customWidth="1"/>
    <col min="7947" max="8192" width="11.42578125" style="863" hidden="1"/>
    <col min="8193" max="8193" width="2.7109375" style="863" customWidth="1"/>
    <col min="8194" max="8194" width="13.7109375" style="863" customWidth="1"/>
    <col min="8195" max="8195" width="19.140625" style="863" customWidth="1"/>
    <col min="8196" max="8201" width="11.42578125" style="863" customWidth="1"/>
    <col min="8202" max="8202" width="3.85546875" style="863" customWidth="1"/>
    <col min="8203" max="8448" width="11.42578125" style="863" hidden="1"/>
    <col min="8449" max="8449" width="2.7109375" style="863" customWidth="1"/>
    <col min="8450" max="8450" width="13.7109375" style="863" customWidth="1"/>
    <col min="8451" max="8451" width="19.140625" style="863" customWidth="1"/>
    <col min="8452" max="8457" width="11.42578125" style="863" customWidth="1"/>
    <col min="8458" max="8458" width="3.85546875" style="863" customWidth="1"/>
    <col min="8459" max="8704" width="11.42578125" style="863" hidden="1"/>
    <col min="8705" max="8705" width="2.7109375" style="863" customWidth="1"/>
    <col min="8706" max="8706" width="13.7109375" style="863" customWidth="1"/>
    <col min="8707" max="8707" width="19.140625" style="863" customWidth="1"/>
    <col min="8708" max="8713" width="11.42578125" style="863" customWidth="1"/>
    <col min="8714" max="8714" width="3.85546875" style="863" customWidth="1"/>
    <col min="8715" max="8960" width="11.42578125" style="863" hidden="1"/>
    <col min="8961" max="8961" width="2.7109375" style="863" customWidth="1"/>
    <col min="8962" max="8962" width="13.7109375" style="863" customWidth="1"/>
    <col min="8963" max="8963" width="19.140625" style="863" customWidth="1"/>
    <col min="8964" max="8969" width="11.42578125" style="863" customWidth="1"/>
    <col min="8970" max="8970" width="3.85546875" style="863" customWidth="1"/>
    <col min="8971" max="9216" width="11.42578125" style="863" hidden="1"/>
    <col min="9217" max="9217" width="2.7109375" style="863" customWidth="1"/>
    <col min="9218" max="9218" width="13.7109375" style="863" customWidth="1"/>
    <col min="9219" max="9219" width="19.140625" style="863" customWidth="1"/>
    <col min="9220" max="9225" width="11.42578125" style="863" customWidth="1"/>
    <col min="9226" max="9226" width="3.85546875" style="863" customWidth="1"/>
    <col min="9227" max="9472" width="11.42578125" style="863" hidden="1"/>
    <col min="9473" max="9473" width="2.7109375" style="863" customWidth="1"/>
    <col min="9474" max="9474" width="13.7109375" style="863" customWidth="1"/>
    <col min="9475" max="9475" width="19.140625" style="863" customWidth="1"/>
    <col min="9476" max="9481" width="11.42578125" style="863" customWidth="1"/>
    <col min="9482" max="9482" width="3.85546875" style="863" customWidth="1"/>
    <col min="9483" max="9728" width="11.42578125" style="863" hidden="1"/>
    <col min="9729" max="9729" width="2.7109375" style="863" customWidth="1"/>
    <col min="9730" max="9730" width="13.7109375" style="863" customWidth="1"/>
    <col min="9731" max="9731" width="19.140625" style="863" customWidth="1"/>
    <col min="9732" max="9737" width="11.42578125" style="863" customWidth="1"/>
    <col min="9738" max="9738" width="3.85546875" style="863" customWidth="1"/>
    <col min="9739" max="9984" width="11.42578125" style="863" hidden="1"/>
    <col min="9985" max="9985" width="2.7109375" style="863" customWidth="1"/>
    <col min="9986" max="9986" width="13.7109375" style="863" customWidth="1"/>
    <col min="9987" max="9987" width="19.140625" style="863" customWidth="1"/>
    <col min="9988" max="9993" width="11.42578125" style="863" customWidth="1"/>
    <col min="9994" max="9994" width="3.85546875" style="863" customWidth="1"/>
    <col min="9995" max="10240" width="11.42578125" style="863" hidden="1"/>
    <col min="10241" max="10241" width="2.7109375" style="863" customWidth="1"/>
    <col min="10242" max="10242" width="13.7109375" style="863" customWidth="1"/>
    <col min="10243" max="10243" width="19.140625" style="863" customWidth="1"/>
    <col min="10244" max="10249" width="11.42578125" style="863" customWidth="1"/>
    <col min="10250" max="10250" width="3.85546875" style="863" customWidth="1"/>
    <col min="10251" max="10496" width="11.42578125" style="863" hidden="1"/>
    <col min="10497" max="10497" width="2.7109375" style="863" customWidth="1"/>
    <col min="10498" max="10498" width="13.7109375" style="863" customWidth="1"/>
    <col min="10499" max="10499" width="19.140625" style="863" customWidth="1"/>
    <col min="10500" max="10505" width="11.42578125" style="863" customWidth="1"/>
    <col min="10506" max="10506" width="3.85546875" style="863" customWidth="1"/>
    <col min="10507" max="10752" width="11.42578125" style="863" hidden="1"/>
    <col min="10753" max="10753" width="2.7109375" style="863" customWidth="1"/>
    <col min="10754" max="10754" width="13.7109375" style="863" customWidth="1"/>
    <col min="10755" max="10755" width="19.140625" style="863" customWidth="1"/>
    <col min="10756" max="10761" width="11.42578125" style="863" customWidth="1"/>
    <col min="10762" max="10762" width="3.85546875" style="863" customWidth="1"/>
    <col min="10763" max="11008" width="11.42578125" style="863" hidden="1"/>
    <col min="11009" max="11009" width="2.7109375" style="863" customWidth="1"/>
    <col min="11010" max="11010" width="13.7109375" style="863" customWidth="1"/>
    <col min="11011" max="11011" width="19.140625" style="863" customWidth="1"/>
    <col min="11012" max="11017" width="11.42578125" style="863" customWidth="1"/>
    <col min="11018" max="11018" width="3.85546875" style="863" customWidth="1"/>
    <col min="11019" max="11264" width="11.42578125" style="863" hidden="1"/>
    <col min="11265" max="11265" width="2.7109375" style="863" customWidth="1"/>
    <col min="11266" max="11266" width="13.7109375" style="863" customWidth="1"/>
    <col min="11267" max="11267" width="19.140625" style="863" customWidth="1"/>
    <col min="11268" max="11273" width="11.42578125" style="863" customWidth="1"/>
    <col min="11274" max="11274" width="3.85546875" style="863" customWidth="1"/>
    <col min="11275" max="11520" width="11.42578125" style="863" hidden="1"/>
    <col min="11521" max="11521" width="2.7109375" style="863" customWidth="1"/>
    <col min="11522" max="11522" width="13.7109375" style="863" customWidth="1"/>
    <col min="11523" max="11523" width="19.140625" style="863" customWidth="1"/>
    <col min="11524" max="11529" width="11.42578125" style="863" customWidth="1"/>
    <col min="11530" max="11530" width="3.85546875" style="863" customWidth="1"/>
    <col min="11531" max="11776" width="11.42578125" style="863" hidden="1"/>
    <col min="11777" max="11777" width="2.7109375" style="863" customWidth="1"/>
    <col min="11778" max="11778" width="13.7109375" style="863" customWidth="1"/>
    <col min="11779" max="11779" width="19.140625" style="863" customWidth="1"/>
    <col min="11780" max="11785" width="11.42578125" style="863" customWidth="1"/>
    <col min="11786" max="11786" width="3.85546875" style="863" customWidth="1"/>
    <col min="11787" max="12032" width="11.42578125" style="863" hidden="1"/>
    <col min="12033" max="12033" width="2.7109375" style="863" customWidth="1"/>
    <col min="12034" max="12034" width="13.7109375" style="863" customWidth="1"/>
    <col min="12035" max="12035" width="19.140625" style="863" customWidth="1"/>
    <col min="12036" max="12041" width="11.42578125" style="863" customWidth="1"/>
    <col min="12042" max="12042" width="3.85546875" style="863" customWidth="1"/>
    <col min="12043" max="12288" width="11.42578125" style="863" hidden="1"/>
    <col min="12289" max="12289" width="2.7109375" style="863" customWidth="1"/>
    <col min="12290" max="12290" width="13.7109375" style="863" customWidth="1"/>
    <col min="12291" max="12291" width="19.140625" style="863" customWidth="1"/>
    <col min="12292" max="12297" width="11.42578125" style="863" customWidth="1"/>
    <col min="12298" max="12298" width="3.85546875" style="863" customWidth="1"/>
    <col min="12299" max="12544" width="11.42578125" style="863" hidden="1"/>
    <col min="12545" max="12545" width="2.7109375" style="863" customWidth="1"/>
    <col min="12546" max="12546" width="13.7109375" style="863" customWidth="1"/>
    <col min="12547" max="12547" width="19.140625" style="863" customWidth="1"/>
    <col min="12548" max="12553" width="11.42578125" style="863" customWidth="1"/>
    <col min="12554" max="12554" width="3.85546875" style="863" customWidth="1"/>
    <col min="12555" max="12800" width="11.42578125" style="863" hidden="1"/>
    <col min="12801" max="12801" width="2.7109375" style="863" customWidth="1"/>
    <col min="12802" max="12802" width="13.7109375" style="863" customWidth="1"/>
    <col min="12803" max="12803" width="19.140625" style="863" customWidth="1"/>
    <col min="12804" max="12809" width="11.42578125" style="863" customWidth="1"/>
    <col min="12810" max="12810" width="3.85546875" style="863" customWidth="1"/>
    <col min="12811" max="13056" width="11.42578125" style="863" hidden="1"/>
    <col min="13057" max="13057" width="2.7109375" style="863" customWidth="1"/>
    <col min="13058" max="13058" width="13.7109375" style="863" customWidth="1"/>
    <col min="13059" max="13059" width="19.140625" style="863" customWidth="1"/>
    <col min="13060" max="13065" width="11.42578125" style="863" customWidth="1"/>
    <col min="13066" max="13066" width="3.85546875" style="863" customWidth="1"/>
    <col min="13067" max="13312" width="11.42578125" style="863" hidden="1"/>
    <col min="13313" max="13313" width="2.7109375" style="863" customWidth="1"/>
    <col min="13314" max="13314" width="13.7109375" style="863" customWidth="1"/>
    <col min="13315" max="13315" width="19.140625" style="863" customWidth="1"/>
    <col min="13316" max="13321" width="11.42578125" style="863" customWidth="1"/>
    <col min="13322" max="13322" width="3.85546875" style="863" customWidth="1"/>
    <col min="13323" max="13568" width="11.42578125" style="863" hidden="1"/>
    <col min="13569" max="13569" width="2.7109375" style="863" customWidth="1"/>
    <col min="13570" max="13570" width="13.7109375" style="863" customWidth="1"/>
    <col min="13571" max="13571" width="19.140625" style="863" customWidth="1"/>
    <col min="13572" max="13577" width="11.42578125" style="863" customWidth="1"/>
    <col min="13578" max="13578" width="3.85546875" style="863" customWidth="1"/>
    <col min="13579" max="13824" width="11.42578125" style="863" hidden="1"/>
    <col min="13825" max="13825" width="2.7109375" style="863" customWidth="1"/>
    <col min="13826" max="13826" width="13.7109375" style="863" customWidth="1"/>
    <col min="13827" max="13827" width="19.140625" style="863" customWidth="1"/>
    <col min="13828" max="13833" width="11.42578125" style="863" customWidth="1"/>
    <col min="13834" max="13834" width="3.85546875" style="863" customWidth="1"/>
    <col min="13835" max="14080" width="11.42578125" style="863" hidden="1"/>
    <col min="14081" max="14081" width="2.7109375" style="863" customWidth="1"/>
    <col min="14082" max="14082" width="13.7109375" style="863" customWidth="1"/>
    <col min="14083" max="14083" width="19.140625" style="863" customWidth="1"/>
    <col min="14084" max="14089" width="11.42578125" style="863" customWidth="1"/>
    <col min="14090" max="14090" width="3.85546875" style="863" customWidth="1"/>
    <col min="14091" max="14336" width="11.42578125" style="863" hidden="1"/>
    <col min="14337" max="14337" width="2.7109375" style="863" customWidth="1"/>
    <col min="14338" max="14338" width="13.7109375" style="863" customWidth="1"/>
    <col min="14339" max="14339" width="19.140625" style="863" customWidth="1"/>
    <col min="14340" max="14345" width="11.42578125" style="863" customWidth="1"/>
    <col min="14346" max="14346" width="3.85546875" style="863" customWidth="1"/>
    <col min="14347" max="14592" width="11.42578125" style="863" hidden="1"/>
    <col min="14593" max="14593" width="2.7109375" style="863" customWidth="1"/>
    <col min="14594" max="14594" width="13.7109375" style="863" customWidth="1"/>
    <col min="14595" max="14595" width="19.140625" style="863" customWidth="1"/>
    <col min="14596" max="14601" width="11.42578125" style="863" customWidth="1"/>
    <col min="14602" max="14602" width="3.85546875" style="863" customWidth="1"/>
    <col min="14603" max="14848" width="11.42578125" style="863" hidden="1"/>
    <col min="14849" max="14849" width="2.7109375" style="863" customWidth="1"/>
    <col min="14850" max="14850" width="13.7109375" style="863" customWidth="1"/>
    <col min="14851" max="14851" width="19.140625" style="863" customWidth="1"/>
    <col min="14852" max="14857" width="11.42578125" style="863" customWidth="1"/>
    <col min="14858" max="14858" width="3.85546875" style="863" customWidth="1"/>
    <col min="14859" max="15104" width="11.42578125" style="863" hidden="1"/>
    <col min="15105" max="15105" width="2.7109375" style="863" customWidth="1"/>
    <col min="15106" max="15106" width="13.7109375" style="863" customWidth="1"/>
    <col min="15107" max="15107" width="19.140625" style="863" customWidth="1"/>
    <col min="15108" max="15113" width="11.42578125" style="863" customWidth="1"/>
    <col min="15114" max="15114" width="3.85546875" style="863" customWidth="1"/>
    <col min="15115" max="15360" width="11.42578125" style="863" hidden="1"/>
    <col min="15361" max="15361" width="2.7109375" style="863" customWidth="1"/>
    <col min="15362" max="15362" width="13.7109375" style="863" customWidth="1"/>
    <col min="15363" max="15363" width="19.140625" style="863" customWidth="1"/>
    <col min="15364" max="15369" width="11.42578125" style="863" customWidth="1"/>
    <col min="15370" max="15370" width="3.85546875" style="863" customWidth="1"/>
    <col min="15371" max="15616" width="11.42578125" style="863" hidden="1"/>
    <col min="15617" max="15617" width="2.7109375" style="863" customWidth="1"/>
    <col min="15618" max="15618" width="13.7109375" style="863" customWidth="1"/>
    <col min="15619" max="15619" width="19.140625" style="863" customWidth="1"/>
    <col min="15620" max="15625" width="11.42578125" style="863" customWidth="1"/>
    <col min="15626" max="15626" width="3.85546875" style="863" customWidth="1"/>
    <col min="15627" max="15872" width="11.42578125" style="863" hidden="1"/>
    <col min="15873" max="15873" width="2.7109375" style="863" customWidth="1"/>
    <col min="15874" max="15874" width="13.7109375" style="863" customWidth="1"/>
    <col min="15875" max="15875" width="19.140625" style="863" customWidth="1"/>
    <col min="15876" max="15881" width="11.42578125" style="863" customWidth="1"/>
    <col min="15882" max="15882" width="3.85546875" style="863" customWidth="1"/>
    <col min="15883" max="16128" width="11.42578125" style="863" hidden="1"/>
    <col min="16129" max="16129" width="2.7109375" style="863" customWidth="1"/>
    <col min="16130" max="16130" width="13.7109375" style="863" customWidth="1"/>
    <col min="16131" max="16131" width="19.140625" style="863" customWidth="1"/>
    <col min="16132" max="16137" width="11.42578125" style="863" customWidth="1"/>
    <col min="16138" max="16138" width="3.85546875" style="863" customWidth="1"/>
    <col min="16139" max="16384" width="11.42578125" style="863" hidden="1"/>
  </cols>
  <sheetData>
    <row r="1" spans="1:14" s="743" customFormat="1" ht="16.5" x14ac:dyDescent="0.3">
      <c r="B1" s="1550" t="s">
        <v>148</v>
      </c>
      <c r="C1" s="1550"/>
      <c r="D1" s="1550"/>
      <c r="E1" s="1550"/>
      <c r="F1" s="1550"/>
      <c r="G1" s="1550"/>
      <c r="H1" s="1550"/>
      <c r="I1" s="1550"/>
      <c r="J1" s="1092"/>
      <c r="K1" s="1092"/>
      <c r="L1" s="1092"/>
      <c r="M1" s="1092"/>
      <c r="N1" s="1092"/>
    </row>
    <row r="2" spans="1:14" s="743" customFormat="1" ht="16.5" x14ac:dyDescent="0.3">
      <c r="A2" s="1092"/>
      <c r="B2" s="1550"/>
      <c r="C2" s="1550"/>
      <c r="D2" s="1550"/>
      <c r="E2" s="1550"/>
      <c r="F2" s="1550"/>
      <c r="G2" s="1550"/>
      <c r="H2" s="1550"/>
      <c r="I2" s="1550"/>
    </row>
    <row r="3" spans="1:14" s="743" customFormat="1" ht="16.5" x14ac:dyDescent="0.3">
      <c r="A3" s="1092"/>
      <c r="B3" s="1551"/>
      <c r="C3" s="1551"/>
      <c r="D3" s="1551"/>
      <c r="E3" s="1551"/>
      <c r="F3" s="1551"/>
      <c r="G3" s="1551"/>
      <c r="H3" s="1551"/>
      <c r="I3" s="1551"/>
    </row>
    <row r="4" spans="1:14" ht="16.5" x14ac:dyDescent="0.2">
      <c r="B4" s="1552" t="s">
        <v>440</v>
      </c>
      <c r="C4" s="1552"/>
      <c r="D4" s="1552"/>
      <c r="E4" s="1552"/>
      <c r="F4" s="1552"/>
      <c r="G4" s="1552"/>
      <c r="H4" s="1552"/>
      <c r="I4" s="1552"/>
    </row>
    <row r="5" spans="1:14" ht="16.5" x14ac:dyDescent="0.2">
      <c r="B5" s="1552" t="s">
        <v>847</v>
      </c>
      <c r="C5" s="1552"/>
      <c r="D5" s="1552"/>
      <c r="E5" s="1552"/>
      <c r="F5" s="1552"/>
      <c r="G5" s="1552"/>
      <c r="H5" s="1552"/>
      <c r="I5" s="1552"/>
    </row>
    <row r="7" spans="1:14" x14ac:dyDescent="0.2">
      <c r="B7" s="1553" t="s">
        <v>439</v>
      </c>
      <c r="C7" s="1554"/>
      <c r="D7" s="1553" t="s">
        <v>821</v>
      </c>
      <c r="E7" s="1554"/>
      <c r="F7" s="1557" t="s">
        <v>438</v>
      </c>
      <c r="G7" s="1558"/>
      <c r="H7" s="1557" t="s">
        <v>437</v>
      </c>
      <c r="I7" s="1558"/>
    </row>
    <row r="8" spans="1:14" ht="23.25" customHeight="1" x14ac:dyDescent="0.2">
      <c r="B8" s="1555"/>
      <c r="C8" s="1556"/>
      <c r="D8" s="1555"/>
      <c r="E8" s="1556"/>
      <c r="F8" s="1559"/>
      <c r="G8" s="1560"/>
      <c r="H8" s="1559"/>
      <c r="I8" s="1560"/>
    </row>
    <row r="9" spans="1:14" x14ac:dyDescent="0.2">
      <c r="B9" s="1544" t="s">
        <v>436</v>
      </c>
      <c r="C9" s="1545"/>
      <c r="D9" s="1545"/>
      <c r="E9" s="1545"/>
      <c r="F9" s="1545"/>
      <c r="G9" s="1545"/>
      <c r="H9" s="1545"/>
      <c r="I9" s="1546"/>
    </row>
    <row r="10" spans="1:14" x14ac:dyDescent="0.2">
      <c r="B10" s="1547" t="s">
        <v>13</v>
      </c>
      <c r="C10" s="1548"/>
      <c r="D10" s="1549"/>
      <c r="E10" s="1549"/>
      <c r="F10" s="1549"/>
      <c r="G10" s="1549"/>
      <c r="H10" s="1561"/>
      <c r="I10" s="1561"/>
    </row>
    <row r="11" spans="1:14" s="864" customFormat="1" x14ac:dyDescent="0.25">
      <c r="B11" s="1565"/>
      <c r="C11" s="1565"/>
      <c r="D11" s="1566"/>
      <c r="E11" s="1566"/>
      <c r="F11" s="1566"/>
      <c r="G11" s="1566"/>
      <c r="H11" s="1567"/>
      <c r="I11" s="1567"/>
    </row>
    <row r="12" spans="1:14" x14ac:dyDescent="0.2">
      <c r="B12" s="1562"/>
      <c r="C12" s="1562"/>
      <c r="D12" s="1563"/>
      <c r="E12" s="1563"/>
      <c r="F12" s="1563"/>
      <c r="G12" s="1563"/>
      <c r="H12" s="1564"/>
      <c r="I12" s="1564"/>
    </row>
    <row r="13" spans="1:14" x14ac:dyDescent="0.2">
      <c r="B13" s="1562"/>
      <c r="C13" s="1562"/>
      <c r="D13" s="1563"/>
      <c r="E13" s="1563"/>
      <c r="F13" s="1563"/>
      <c r="G13" s="1563"/>
      <c r="H13" s="1564"/>
      <c r="I13" s="1564"/>
    </row>
    <row r="14" spans="1:14" x14ac:dyDescent="0.2">
      <c r="B14" s="1562"/>
      <c r="C14" s="1562"/>
      <c r="D14" s="1563"/>
      <c r="E14" s="1563"/>
      <c r="F14" s="1563"/>
      <c r="G14" s="1563"/>
      <c r="H14" s="1564"/>
      <c r="I14" s="1564"/>
    </row>
    <row r="15" spans="1:14" x14ac:dyDescent="0.2">
      <c r="B15" s="1562"/>
      <c r="C15" s="1562"/>
      <c r="D15" s="1563"/>
      <c r="E15" s="1563"/>
      <c r="F15" s="1563"/>
      <c r="G15" s="1563"/>
      <c r="H15" s="1564"/>
      <c r="I15" s="1564"/>
    </row>
    <row r="16" spans="1:14" x14ac:dyDescent="0.2">
      <c r="B16" s="1562"/>
      <c r="C16" s="1562"/>
      <c r="D16" s="1563"/>
      <c r="E16" s="1563"/>
      <c r="F16" s="1563"/>
      <c r="G16" s="1563"/>
      <c r="H16" s="1564"/>
      <c r="I16" s="1564"/>
    </row>
    <row r="17" spans="2:9" x14ac:dyDescent="0.2">
      <c r="B17" s="1568"/>
      <c r="C17" s="1569"/>
      <c r="D17" s="1563"/>
      <c r="E17" s="1563"/>
      <c r="F17" s="1563"/>
      <c r="G17" s="1563"/>
      <c r="H17" s="1564"/>
      <c r="I17" s="1564"/>
    </row>
    <row r="18" spans="2:9" x14ac:dyDescent="0.2">
      <c r="B18" s="1571"/>
      <c r="C18" s="1571"/>
      <c r="D18" s="1572"/>
      <c r="E18" s="1572"/>
      <c r="F18" s="1572"/>
      <c r="G18" s="1572"/>
      <c r="H18" s="1573"/>
      <c r="I18" s="1573"/>
    </row>
    <row r="19" spans="2:9" x14ac:dyDescent="0.2">
      <c r="B19" s="1574" t="s">
        <v>435</v>
      </c>
      <c r="C19" s="1574"/>
      <c r="D19" s="1574">
        <v>0</v>
      </c>
      <c r="E19" s="1574"/>
      <c r="F19" s="1574">
        <v>0</v>
      </c>
      <c r="G19" s="1574"/>
      <c r="H19" s="1574">
        <v>0</v>
      </c>
      <c r="I19" s="1574"/>
    </row>
    <row r="20" spans="2:9" x14ac:dyDescent="0.2">
      <c r="B20" s="1575"/>
      <c r="C20" s="1575"/>
      <c r="D20" s="1575"/>
      <c r="E20" s="1575"/>
      <c r="F20" s="1575"/>
      <c r="G20" s="1575"/>
      <c r="H20" s="1575"/>
      <c r="I20" s="1575"/>
    </row>
    <row r="21" spans="2:9" x14ac:dyDescent="0.2">
      <c r="B21" s="1576" t="s">
        <v>434</v>
      </c>
      <c r="C21" s="1577"/>
      <c r="D21" s="1577"/>
      <c r="E21" s="1577"/>
      <c r="F21" s="1577"/>
      <c r="G21" s="1577"/>
      <c r="H21" s="1577"/>
      <c r="I21" s="1578"/>
    </row>
    <row r="22" spans="2:9" x14ac:dyDescent="0.2">
      <c r="B22" s="1570"/>
      <c r="C22" s="1570"/>
      <c r="D22" s="1549"/>
      <c r="E22" s="1549"/>
      <c r="F22" s="1549"/>
      <c r="G22" s="1549"/>
      <c r="H22" s="1561"/>
      <c r="I22" s="1561"/>
    </row>
    <row r="23" spans="2:9" x14ac:dyDescent="0.2">
      <c r="B23" s="1562"/>
      <c r="C23" s="1562"/>
      <c r="D23" s="1563"/>
      <c r="E23" s="1563"/>
      <c r="F23" s="1563"/>
      <c r="G23" s="1563"/>
      <c r="H23" s="1564"/>
      <c r="I23" s="1564"/>
    </row>
    <row r="24" spans="2:9" x14ac:dyDescent="0.2">
      <c r="B24" s="1562"/>
      <c r="C24" s="1562"/>
      <c r="D24" s="1563"/>
      <c r="E24" s="1563"/>
      <c r="F24" s="1563"/>
      <c r="G24" s="1563"/>
      <c r="H24" s="1564"/>
      <c r="I24" s="1564"/>
    </row>
    <row r="25" spans="2:9" x14ac:dyDescent="0.2">
      <c r="B25" s="1562"/>
      <c r="C25" s="1562"/>
      <c r="D25" s="1563"/>
      <c r="E25" s="1563"/>
      <c r="F25" s="1563"/>
      <c r="G25" s="1563"/>
      <c r="H25" s="1564"/>
      <c r="I25" s="1564"/>
    </row>
    <row r="26" spans="2:9" x14ac:dyDescent="0.2">
      <c r="B26" s="1562"/>
      <c r="C26" s="1562"/>
      <c r="D26" s="1563"/>
      <c r="E26" s="1563"/>
      <c r="F26" s="1563"/>
      <c r="G26" s="1563"/>
      <c r="H26" s="1564"/>
      <c r="I26" s="1564"/>
    </row>
    <row r="27" spans="2:9" x14ac:dyDescent="0.2">
      <c r="B27" s="1562"/>
      <c r="C27" s="1562"/>
      <c r="D27" s="1563"/>
      <c r="E27" s="1563"/>
      <c r="F27" s="1563"/>
      <c r="G27" s="1563"/>
      <c r="H27" s="1564"/>
      <c r="I27" s="1564"/>
    </row>
    <row r="28" spans="2:9" x14ac:dyDescent="0.2">
      <c r="B28" s="1571"/>
      <c r="C28" s="1571"/>
      <c r="D28" s="1572"/>
      <c r="E28" s="1572"/>
      <c r="F28" s="1572"/>
      <c r="G28" s="1572"/>
      <c r="H28" s="1573"/>
      <c r="I28" s="1573"/>
    </row>
    <row r="29" spans="2:9" x14ac:dyDescent="0.2">
      <c r="B29" s="1580" t="s">
        <v>433</v>
      </c>
      <c r="C29" s="1580"/>
      <c r="D29" s="1574">
        <v>0</v>
      </c>
      <c r="E29" s="1574"/>
      <c r="F29" s="1574">
        <v>0</v>
      </c>
      <c r="G29" s="1574"/>
      <c r="H29" s="1581">
        <v>0</v>
      </c>
      <c r="I29" s="1581"/>
    </row>
    <row r="30" spans="2:9" x14ac:dyDescent="0.2">
      <c r="B30" s="1582"/>
      <c r="C30" s="1582"/>
      <c r="D30" s="1583"/>
      <c r="E30" s="1583"/>
      <c r="F30" s="1583"/>
      <c r="G30" s="1583"/>
      <c r="H30" s="1583"/>
      <c r="I30" s="1583"/>
    </row>
    <row r="31" spans="2:9" x14ac:dyDescent="0.2">
      <c r="B31" s="1579" t="s">
        <v>33</v>
      </c>
      <c r="C31" s="1579"/>
      <c r="D31" s="1574">
        <v>0</v>
      </c>
      <c r="E31" s="1574"/>
      <c r="F31" s="1574">
        <v>0</v>
      </c>
      <c r="G31" s="1574"/>
      <c r="H31" s="1574">
        <v>0</v>
      </c>
      <c r="I31" s="1574"/>
    </row>
    <row r="33" s="725" customFormat="1" ht="15" x14ac:dyDescent="0.25"/>
    <row r="34" s="725" customFormat="1" ht="15" x14ac:dyDescent="0.25"/>
    <row r="35" s="725" customFormat="1" ht="15" x14ac:dyDescent="0.25"/>
    <row r="36" s="725" customFormat="1" ht="15" x14ac:dyDescent="0.25"/>
    <row r="37" s="725" customFormat="1" ht="15" x14ac:dyDescent="0.25"/>
    <row r="38" s="725" customFormat="1" ht="15" x14ac:dyDescent="0.25"/>
    <row r="39" s="725" customFormat="1" ht="15" x14ac:dyDescent="0.25"/>
    <row r="40" s="725" customFormat="1" ht="15" x14ac:dyDescent="0.25"/>
    <row r="41" s="725" customFormat="1" ht="15" x14ac:dyDescent="0.25"/>
    <row r="42" s="725" customFormat="1" ht="15" x14ac:dyDescent="0.25"/>
    <row r="43" s="725" customFormat="1" ht="15" x14ac:dyDescent="0.25"/>
    <row r="65533" spans="2:9" ht="16.5" x14ac:dyDescent="0.3">
      <c r="B65533" s="624" t="s">
        <v>432</v>
      </c>
      <c r="C65533" s="624"/>
      <c r="D65533" s="1093" t="s">
        <v>431</v>
      </c>
      <c r="E65533" s="1093"/>
      <c r="F65533" s="1094"/>
      <c r="G65533" s="624" t="s">
        <v>424</v>
      </c>
      <c r="H65533" s="1094"/>
      <c r="I65533" s="1094"/>
    </row>
    <row r="65534" spans="2:9" ht="16.5" x14ac:dyDescent="0.3">
      <c r="B65534" s="597" t="s">
        <v>430</v>
      </c>
      <c r="C65534" s="597"/>
      <c r="D65534" s="1095" t="s">
        <v>429</v>
      </c>
      <c r="E65534" s="1095"/>
      <c r="F65534" s="1094"/>
      <c r="G65534" s="597" t="s">
        <v>428</v>
      </c>
      <c r="H65534" s="1094"/>
      <c r="I65534" s="1094"/>
    </row>
    <row r="65535" spans="2:9" ht="16.5" x14ac:dyDescent="0.3">
      <c r="B65535" s="597"/>
      <c r="C65535" s="1096"/>
      <c r="D65535" s="1095"/>
      <c r="E65535" s="543"/>
      <c r="F65535" s="1094"/>
      <c r="G65535" s="597"/>
      <c r="H65535" s="1094"/>
      <c r="I65535" s="1094"/>
    </row>
    <row r="65536" spans="2:9" ht="16.5" x14ac:dyDescent="0.3">
      <c r="B65536" s="597"/>
      <c r="C65536" s="1096"/>
      <c r="D65536" s="1095"/>
      <c r="E65536" s="543"/>
      <c r="F65536" s="1094"/>
      <c r="G65536" s="597"/>
      <c r="H65536" s="1094"/>
      <c r="I65536" s="1094"/>
    </row>
    <row r="65537" spans="2:9" ht="16.5" x14ac:dyDescent="0.3">
      <c r="B65537" s="597"/>
      <c r="C65537" s="597"/>
      <c r="D65537" s="1095"/>
      <c r="E65537" s="543"/>
      <c r="F65537" s="1094"/>
      <c r="G65537" s="597"/>
      <c r="H65537" s="1094"/>
      <c r="I65537" s="1094"/>
    </row>
    <row r="65538" spans="2:9" ht="16.5" x14ac:dyDescent="0.3">
      <c r="B65538" s="624" t="s">
        <v>427</v>
      </c>
      <c r="C65538" s="624"/>
      <c r="D65538" s="1093" t="s">
        <v>426</v>
      </c>
      <c r="E65538" s="1093"/>
      <c r="F65538" s="1094"/>
      <c r="G65538" s="624" t="s">
        <v>425</v>
      </c>
      <c r="H65538" s="1094"/>
      <c r="I65538" s="1094"/>
    </row>
    <row r="65539" spans="2:9" ht="16.5" x14ac:dyDescent="0.3">
      <c r="B65539" s="597"/>
      <c r="C65539" s="597"/>
      <c r="D65539" s="1095"/>
      <c r="E65539" s="1097"/>
      <c r="F65539" s="1094"/>
      <c r="G65539" s="1094"/>
      <c r="H65539" s="1094"/>
      <c r="I65539" s="1094"/>
    </row>
    <row r="65540" spans="2:9" ht="16.5" x14ac:dyDescent="0.3">
      <c r="B65540" s="624"/>
      <c r="C65540" s="597"/>
      <c r="D65540" s="1095"/>
      <c r="E65540" s="543"/>
      <c r="F65540" s="1094"/>
      <c r="G65540" s="1094"/>
      <c r="H65540" s="1094"/>
      <c r="I65540" s="1094"/>
    </row>
    <row r="65541" spans="2:9" ht="16.5" x14ac:dyDescent="0.3">
      <c r="B65541" s="1093" t="s">
        <v>424</v>
      </c>
      <c r="C65541" s="624"/>
      <c r="D65541" s="624" t="s">
        <v>423</v>
      </c>
      <c r="E65541" s="1093"/>
      <c r="F65541" s="1094"/>
      <c r="G65541" s="1093" t="s">
        <v>423</v>
      </c>
      <c r="H65541" s="1094"/>
      <c r="I65541" s="1094"/>
    </row>
    <row r="65542" spans="2:9" ht="16.5" x14ac:dyDescent="0.3">
      <c r="B65542" s="597" t="s">
        <v>422</v>
      </c>
      <c r="C65542" s="597"/>
      <c r="D65542" s="597" t="s">
        <v>421</v>
      </c>
      <c r="E65542" s="597"/>
      <c r="F65542" s="1094"/>
      <c r="G65542" s="1095" t="s">
        <v>420</v>
      </c>
      <c r="H65542" s="1094"/>
      <c r="I65542" s="1094"/>
    </row>
    <row r="65543" spans="2:9" ht="16.5" x14ac:dyDescent="0.3">
      <c r="B65543" s="1095"/>
      <c r="C65543" s="597"/>
      <c r="D65543" s="597"/>
      <c r="E65543" s="543"/>
      <c r="F65543" s="1094"/>
      <c r="G65543" s="1095"/>
      <c r="H65543" s="1094"/>
      <c r="I65543" s="1094"/>
    </row>
    <row r="65544" spans="2:9" ht="16.5" x14ac:dyDescent="0.3">
      <c r="B65544" s="1095"/>
      <c r="C65544" s="597"/>
      <c r="D65544" s="597"/>
      <c r="E65544" s="543"/>
      <c r="F65544" s="1094"/>
      <c r="G65544" s="1095"/>
      <c r="H65544" s="1094"/>
      <c r="I65544" s="1094"/>
    </row>
    <row r="65545" spans="2:9" ht="16.5" x14ac:dyDescent="0.3">
      <c r="B65545" s="1095"/>
      <c r="C65545" s="597"/>
      <c r="D65545" s="597"/>
      <c r="E65545" s="543"/>
      <c r="F65545" s="1094"/>
      <c r="G65545" s="1095"/>
      <c r="H65545" s="1094"/>
      <c r="I65545" s="1094"/>
    </row>
    <row r="65546" spans="2:9" ht="16.5" x14ac:dyDescent="0.3">
      <c r="B65546" s="1093" t="s">
        <v>419</v>
      </c>
      <c r="C65546" s="624"/>
      <c r="D65546" s="624" t="s">
        <v>418</v>
      </c>
      <c r="E65546" s="1093"/>
      <c r="F65546" s="1094"/>
      <c r="G65546" s="1093" t="s">
        <v>417</v>
      </c>
      <c r="H65546" s="1094"/>
      <c r="I65546" s="1094"/>
    </row>
  </sheetData>
  <mergeCells count="94">
    <mergeCell ref="B31:C31"/>
    <mergeCell ref="D31:E31"/>
    <mergeCell ref="F31:G31"/>
    <mergeCell ref="H31:I31"/>
    <mergeCell ref="B29:C29"/>
    <mergeCell ref="D29:E29"/>
    <mergeCell ref="F29:G29"/>
    <mergeCell ref="H29:I29"/>
    <mergeCell ref="B30:C30"/>
    <mergeCell ref="D30:E30"/>
    <mergeCell ref="F30:G30"/>
    <mergeCell ref="H30:I30"/>
    <mergeCell ref="B27:C27"/>
    <mergeCell ref="D27:E27"/>
    <mergeCell ref="F27:G27"/>
    <mergeCell ref="H27:I27"/>
    <mergeCell ref="B28:C28"/>
    <mergeCell ref="D28:E28"/>
    <mergeCell ref="F28:G28"/>
    <mergeCell ref="H28:I28"/>
    <mergeCell ref="B25:C25"/>
    <mergeCell ref="D25:E25"/>
    <mergeCell ref="F25:G25"/>
    <mergeCell ref="H25:I25"/>
    <mergeCell ref="B26:C26"/>
    <mergeCell ref="D26:E26"/>
    <mergeCell ref="F26:G26"/>
    <mergeCell ref="H26:I26"/>
    <mergeCell ref="B23:C23"/>
    <mergeCell ref="D23:E23"/>
    <mergeCell ref="F23:G23"/>
    <mergeCell ref="H23:I23"/>
    <mergeCell ref="B24:C24"/>
    <mergeCell ref="D24:E24"/>
    <mergeCell ref="F24:G24"/>
    <mergeCell ref="H24:I24"/>
    <mergeCell ref="B20:C20"/>
    <mergeCell ref="D20:E20"/>
    <mergeCell ref="F20:G20"/>
    <mergeCell ref="H20:I20"/>
    <mergeCell ref="B21:I21"/>
    <mergeCell ref="B17:C17"/>
    <mergeCell ref="D17:E17"/>
    <mergeCell ref="F17:G17"/>
    <mergeCell ref="H17:I17"/>
    <mergeCell ref="B22:C22"/>
    <mergeCell ref="D22:E22"/>
    <mergeCell ref="F22:G22"/>
    <mergeCell ref="H22:I22"/>
    <mergeCell ref="B18:C18"/>
    <mergeCell ref="D18:E18"/>
    <mergeCell ref="F18:G18"/>
    <mergeCell ref="H18:I18"/>
    <mergeCell ref="B19:C19"/>
    <mergeCell ref="D19:E19"/>
    <mergeCell ref="F19:G19"/>
    <mergeCell ref="H19:I19"/>
    <mergeCell ref="B15:C15"/>
    <mergeCell ref="D15:E15"/>
    <mergeCell ref="F15:G15"/>
    <mergeCell ref="H15:I15"/>
    <mergeCell ref="B16:C16"/>
    <mergeCell ref="D16:E16"/>
    <mergeCell ref="F16:G16"/>
    <mergeCell ref="H16:I16"/>
    <mergeCell ref="B13:C13"/>
    <mergeCell ref="D13:E13"/>
    <mergeCell ref="F13:G13"/>
    <mergeCell ref="H13:I13"/>
    <mergeCell ref="B14:C14"/>
    <mergeCell ref="D14:E14"/>
    <mergeCell ref="F14:G14"/>
    <mergeCell ref="H14:I14"/>
    <mergeCell ref="B12:C12"/>
    <mergeCell ref="D12:E12"/>
    <mergeCell ref="F12:G12"/>
    <mergeCell ref="H12:I12"/>
    <mergeCell ref="B11:C11"/>
    <mergeCell ref="D11:E11"/>
    <mergeCell ref="F11:G11"/>
    <mergeCell ref="H11:I11"/>
    <mergeCell ref="B9:I9"/>
    <mergeCell ref="B10:C10"/>
    <mergeCell ref="D10:E10"/>
    <mergeCell ref="F10:G10"/>
    <mergeCell ref="B1:I2"/>
    <mergeCell ref="B3:I3"/>
    <mergeCell ref="B4:I4"/>
    <mergeCell ref="B5:I5"/>
    <mergeCell ref="B7:C8"/>
    <mergeCell ref="D7:E8"/>
    <mergeCell ref="F7:G8"/>
    <mergeCell ref="H7:I8"/>
    <mergeCell ref="H10:I10"/>
  </mergeCells>
  <pageMargins left="0.31496062992125984" right="0.39370078740157483" top="1.1417322834645669" bottom="0.35433070866141736" header="0.31496062992125984" footer="0.31496062992125984"/>
  <pageSetup scale="97" fitToHeight="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R65546"/>
  <sheetViews>
    <sheetView showGridLines="0" zoomScaleNormal="100" zoomScaleSheetLayoutView="130" workbookViewId="0"/>
  </sheetViews>
  <sheetFormatPr baseColWidth="10" defaultColWidth="0" defaultRowHeight="14.25" x14ac:dyDescent="0.2"/>
  <cols>
    <col min="1" max="1" width="0.140625" style="863" customWidth="1"/>
    <col min="2" max="2" width="7.5703125" style="863" customWidth="1"/>
    <col min="3" max="3" width="28.42578125" style="863" customWidth="1"/>
    <col min="4" max="4" width="12.140625" style="863" customWidth="1"/>
    <col min="5" max="5" width="10.5703125" style="863" customWidth="1"/>
    <col min="6" max="6" width="11.5703125" style="863" customWidth="1"/>
    <col min="7" max="7" width="10" style="863" customWidth="1"/>
    <col min="8" max="8" width="9.140625" style="863" customWidth="1"/>
    <col min="9" max="9" width="10.7109375" style="863" customWidth="1"/>
    <col min="10" max="10" width="1.7109375" style="863" customWidth="1"/>
    <col min="11" max="256" width="11.42578125" style="863" hidden="1"/>
    <col min="257" max="257" width="2.7109375" style="863" customWidth="1"/>
    <col min="258" max="258" width="13.7109375" style="863" customWidth="1"/>
    <col min="259" max="259" width="19.140625" style="863" customWidth="1"/>
    <col min="260" max="265" width="11.42578125" style="863" customWidth="1"/>
    <col min="266" max="266" width="3.85546875" style="863" customWidth="1"/>
    <col min="267" max="512" width="11.42578125" style="863" hidden="1"/>
    <col min="513" max="513" width="2.7109375" style="863" customWidth="1"/>
    <col min="514" max="514" width="13.7109375" style="863" customWidth="1"/>
    <col min="515" max="515" width="19.140625" style="863" customWidth="1"/>
    <col min="516" max="521" width="11.42578125" style="863" customWidth="1"/>
    <col min="522" max="522" width="3.85546875" style="863" customWidth="1"/>
    <col min="523" max="768" width="11.42578125" style="863" hidden="1"/>
    <col min="769" max="769" width="2.7109375" style="863" customWidth="1"/>
    <col min="770" max="770" width="13.7109375" style="863" customWidth="1"/>
    <col min="771" max="771" width="19.140625" style="863" customWidth="1"/>
    <col min="772" max="777" width="11.42578125" style="863" customWidth="1"/>
    <col min="778" max="778" width="3.85546875" style="863" customWidth="1"/>
    <col min="779" max="1024" width="11.42578125" style="863" hidden="1"/>
    <col min="1025" max="1025" width="2.7109375" style="863" customWidth="1"/>
    <col min="1026" max="1026" width="13.7109375" style="863" customWidth="1"/>
    <col min="1027" max="1027" width="19.140625" style="863" customWidth="1"/>
    <col min="1028" max="1033" width="11.42578125" style="863" customWidth="1"/>
    <col min="1034" max="1034" width="3.85546875" style="863" customWidth="1"/>
    <col min="1035" max="1280" width="11.42578125" style="863" hidden="1"/>
    <col min="1281" max="1281" width="2.7109375" style="863" customWidth="1"/>
    <col min="1282" max="1282" width="13.7109375" style="863" customWidth="1"/>
    <col min="1283" max="1283" width="19.140625" style="863" customWidth="1"/>
    <col min="1284" max="1289" width="11.42578125" style="863" customWidth="1"/>
    <col min="1290" max="1290" width="3.85546875" style="863" customWidth="1"/>
    <col min="1291" max="1536" width="11.42578125" style="863" hidden="1"/>
    <col min="1537" max="1537" width="2.7109375" style="863" customWidth="1"/>
    <col min="1538" max="1538" width="13.7109375" style="863" customWidth="1"/>
    <col min="1539" max="1539" width="19.140625" style="863" customWidth="1"/>
    <col min="1540" max="1545" width="11.42578125" style="863" customWidth="1"/>
    <col min="1546" max="1546" width="3.85546875" style="863" customWidth="1"/>
    <col min="1547" max="1792" width="11.42578125" style="863" hidden="1"/>
    <col min="1793" max="1793" width="2.7109375" style="863" customWidth="1"/>
    <col min="1794" max="1794" width="13.7109375" style="863" customWidth="1"/>
    <col min="1795" max="1795" width="19.140625" style="863" customWidth="1"/>
    <col min="1796" max="1801" width="11.42578125" style="863" customWidth="1"/>
    <col min="1802" max="1802" width="3.85546875" style="863" customWidth="1"/>
    <col min="1803" max="2048" width="11.42578125" style="863" hidden="1"/>
    <col min="2049" max="2049" width="2.7109375" style="863" customWidth="1"/>
    <col min="2050" max="2050" width="13.7109375" style="863" customWidth="1"/>
    <col min="2051" max="2051" width="19.140625" style="863" customWidth="1"/>
    <col min="2052" max="2057" width="11.42578125" style="863" customWidth="1"/>
    <col min="2058" max="2058" width="3.85546875" style="863" customWidth="1"/>
    <col min="2059" max="2304" width="11.42578125" style="863" hidden="1"/>
    <col min="2305" max="2305" width="2.7109375" style="863" customWidth="1"/>
    <col min="2306" max="2306" width="13.7109375" style="863" customWidth="1"/>
    <col min="2307" max="2307" width="19.140625" style="863" customWidth="1"/>
    <col min="2308" max="2313" width="11.42578125" style="863" customWidth="1"/>
    <col min="2314" max="2314" width="3.85546875" style="863" customWidth="1"/>
    <col min="2315" max="2560" width="11.42578125" style="863" hidden="1"/>
    <col min="2561" max="2561" width="2.7109375" style="863" customWidth="1"/>
    <col min="2562" max="2562" width="13.7109375" style="863" customWidth="1"/>
    <col min="2563" max="2563" width="19.140625" style="863" customWidth="1"/>
    <col min="2564" max="2569" width="11.42578125" style="863" customWidth="1"/>
    <col min="2570" max="2570" width="3.85546875" style="863" customWidth="1"/>
    <col min="2571" max="2816" width="11.42578125" style="863" hidden="1"/>
    <col min="2817" max="2817" width="2.7109375" style="863" customWidth="1"/>
    <col min="2818" max="2818" width="13.7109375" style="863" customWidth="1"/>
    <col min="2819" max="2819" width="19.140625" style="863" customWidth="1"/>
    <col min="2820" max="2825" width="11.42578125" style="863" customWidth="1"/>
    <col min="2826" max="2826" width="3.85546875" style="863" customWidth="1"/>
    <col min="2827" max="3072" width="11.42578125" style="863" hidden="1"/>
    <col min="3073" max="3073" width="2.7109375" style="863" customWidth="1"/>
    <col min="3074" max="3074" width="13.7109375" style="863" customWidth="1"/>
    <col min="3075" max="3075" width="19.140625" style="863" customWidth="1"/>
    <col min="3076" max="3081" width="11.42578125" style="863" customWidth="1"/>
    <col min="3082" max="3082" width="3.85546875" style="863" customWidth="1"/>
    <col min="3083" max="3328" width="11.42578125" style="863" hidden="1"/>
    <col min="3329" max="3329" width="2.7109375" style="863" customWidth="1"/>
    <col min="3330" max="3330" width="13.7109375" style="863" customWidth="1"/>
    <col min="3331" max="3331" width="19.140625" style="863" customWidth="1"/>
    <col min="3332" max="3337" width="11.42578125" style="863" customWidth="1"/>
    <col min="3338" max="3338" width="3.85546875" style="863" customWidth="1"/>
    <col min="3339" max="3584" width="11.42578125" style="863" hidden="1"/>
    <col min="3585" max="3585" width="2.7109375" style="863" customWidth="1"/>
    <col min="3586" max="3586" width="13.7109375" style="863" customWidth="1"/>
    <col min="3587" max="3587" width="19.140625" style="863" customWidth="1"/>
    <col min="3588" max="3593" width="11.42578125" style="863" customWidth="1"/>
    <col min="3594" max="3594" width="3.85546875" style="863" customWidth="1"/>
    <col min="3595" max="3840" width="11.42578125" style="863" hidden="1"/>
    <col min="3841" max="3841" width="2.7109375" style="863" customWidth="1"/>
    <col min="3842" max="3842" width="13.7109375" style="863" customWidth="1"/>
    <col min="3843" max="3843" width="19.140625" style="863" customWidth="1"/>
    <col min="3844" max="3849" width="11.42578125" style="863" customWidth="1"/>
    <col min="3850" max="3850" width="3.85546875" style="863" customWidth="1"/>
    <col min="3851" max="4096" width="11.42578125" style="863" hidden="1"/>
    <col min="4097" max="4097" width="2.7109375" style="863" customWidth="1"/>
    <col min="4098" max="4098" width="13.7109375" style="863" customWidth="1"/>
    <col min="4099" max="4099" width="19.140625" style="863" customWidth="1"/>
    <col min="4100" max="4105" width="11.42578125" style="863" customWidth="1"/>
    <col min="4106" max="4106" width="3.85546875" style="863" customWidth="1"/>
    <col min="4107" max="4352" width="11.42578125" style="863" hidden="1"/>
    <col min="4353" max="4353" width="2.7109375" style="863" customWidth="1"/>
    <col min="4354" max="4354" width="13.7109375" style="863" customWidth="1"/>
    <col min="4355" max="4355" width="19.140625" style="863" customWidth="1"/>
    <col min="4356" max="4361" width="11.42578125" style="863" customWidth="1"/>
    <col min="4362" max="4362" width="3.85546875" style="863" customWidth="1"/>
    <col min="4363" max="4608" width="11.42578125" style="863" hidden="1"/>
    <col min="4609" max="4609" width="2.7109375" style="863" customWidth="1"/>
    <col min="4610" max="4610" width="13.7109375" style="863" customWidth="1"/>
    <col min="4611" max="4611" width="19.140625" style="863" customWidth="1"/>
    <col min="4612" max="4617" width="11.42578125" style="863" customWidth="1"/>
    <col min="4618" max="4618" width="3.85546875" style="863" customWidth="1"/>
    <col min="4619" max="4864" width="11.42578125" style="863" hidden="1"/>
    <col min="4865" max="4865" width="2.7109375" style="863" customWidth="1"/>
    <col min="4866" max="4866" width="13.7109375" style="863" customWidth="1"/>
    <col min="4867" max="4867" width="19.140625" style="863" customWidth="1"/>
    <col min="4868" max="4873" width="11.42578125" style="863" customWidth="1"/>
    <col min="4874" max="4874" width="3.85546875" style="863" customWidth="1"/>
    <col min="4875" max="5120" width="11.42578125" style="863" hidden="1"/>
    <col min="5121" max="5121" width="2.7109375" style="863" customWidth="1"/>
    <col min="5122" max="5122" width="13.7109375" style="863" customWidth="1"/>
    <col min="5123" max="5123" width="19.140625" style="863" customWidth="1"/>
    <col min="5124" max="5129" width="11.42578125" style="863" customWidth="1"/>
    <col min="5130" max="5130" width="3.85546875" style="863" customWidth="1"/>
    <col min="5131" max="5376" width="11.42578125" style="863" hidden="1"/>
    <col min="5377" max="5377" width="2.7109375" style="863" customWidth="1"/>
    <col min="5378" max="5378" width="13.7109375" style="863" customWidth="1"/>
    <col min="5379" max="5379" width="19.140625" style="863" customWidth="1"/>
    <col min="5380" max="5385" width="11.42578125" style="863" customWidth="1"/>
    <col min="5386" max="5386" width="3.85546875" style="863" customWidth="1"/>
    <col min="5387" max="5632" width="11.42578125" style="863" hidden="1"/>
    <col min="5633" max="5633" width="2.7109375" style="863" customWidth="1"/>
    <col min="5634" max="5634" width="13.7109375" style="863" customWidth="1"/>
    <col min="5635" max="5635" width="19.140625" style="863" customWidth="1"/>
    <col min="5636" max="5641" width="11.42578125" style="863" customWidth="1"/>
    <col min="5642" max="5642" width="3.85546875" style="863" customWidth="1"/>
    <col min="5643" max="5888" width="11.42578125" style="863" hidden="1"/>
    <col min="5889" max="5889" width="2.7109375" style="863" customWidth="1"/>
    <col min="5890" max="5890" width="13.7109375" style="863" customWidth="1"/>
    <col min="5891" max="5891" width="19.140625" style="863" customWidth="1"/>
    <col min="5892" max="5897" width="11.42578125" style="863" customWidth="1"/>
    <col min="5898" max="5898" width="3.85546875" style="863" customWidth="1"/>
    <col min="5899" max="6144" width="11.42578125" style="863" hidden="1"/>
    <col min="6145" max="6145" width="2.7109375" style="863" customWidth="1"/>
    <col min="6146" max="6146" width="13.7109375" style="863" customWidth="1"/>
    <col min="6147" max="6147" width="19.140625" style="863" customWidth="1"/>
    <col min="6148" max="6153" width="11.42578125" style="863" customWidth="1"/>
    <col min="6154" max="6154" width="3.85546875" style="863" customWidth="1"/>
    <col min="6155" max="6400" width="11.42578125" style="863" hidden="1"/>
    <col min="6401" max="6401" width="2.7109375" style="863" customWidth="1"/>
    <col min="6402" max="6402" width="13.7109375" style="863" customWidth="1"/>
    <col min="6403" max="6403" width="19.140625" style="863" customWidth="1"/>
    <col min="6404" max="6409" width="11.42578125" style="863" customWidth="1"/>
    <col min="6410" max="6410" width="3.85546875" style="863" customWidth="1"/>
    <col min="6411" max="6656" width="11.42578125" style="863" hidden="1"/>
    <col min="6657" max="6657" width="2.7109375" style="863" customWidth="1"/>
    <col min="6658" max="6658" width="13.7109375" style="863" customWidth="1"/>
    <col min="6659" max="6659" width="19.140625" style="863" customWidth="1"/>
    <col min="6660" max="6665" width="11.42578125" style="863" customWidth="1"/>
    <col min="6666" max="6666" width="3.85546875" style="863" customWidth="1"/>
    <col min="6667" max="6912" width="11.42578125" style="863" hidden="1"/>
    <col min="6913" max="6913" width="2.7109375" style="863" customWidth="1"/>
    <col min="6914" max="6914" width="13.7109375" style="863" customWidth="1"/>
    <col min="6915" max="6915" width="19.140625" style="863" customWidth="1"/>
    <col min="6916" max="6921" width="11.42578125" style="863" customWidth="1"/>
    <col min="6922" max="6922" width="3.85546875" style="863" customWidth="1"/>
    <col min="6923" max="7168" width="11.42578125" style="863" hidden="1"/>
    <col min="7169" max="7169" width="2.7109375" style="863" customWidth="1"/>
    <col min="7170" max="7170" width="13.7109375" style="863" customWidth="1"/>
    <col min="7171" max="7171" width="19.140625" style="863" customWidth="1"/>
    <col min="7172" max="7177" width="11.42578125" style="863" customWidth="1"/>
    <col min="7178" max="7178" width="3.85546875" style="863" customWidth="1"/>
    <col min="7179" max="7424" width="11.42578125" style="863" hidden="1"/>
    <col min="7425" max="7425" width="2.7109375" style="863" customWidth="1"/>
    <col min="7426" max="7426" width="13.7109375" style="863" customWidth="1"/>
    <col min="7427" max="7427" width="19.140625" style="863" customWidth="1"/>
    <col min="7428" max="7433" width="11.42578125" style="863" customWidth="1"/>
    <col min="7434" max="7434" width="3.85546875" style="863" customWidth="1"/>
    <col min="7435" max="7680" width="11.42578125" style="863" hidden="1"/>
    <col min="7681" max="7681" width="2.7109375" style="863" customWidth="1"/>
    <col min="7682" max="7682" width="13.7109375" style="863" customWidth="1"/>
    <col min="7683" max="7683" width="19.140625" style="863" customWidth="1"/>
    <col min="7684" max="7689" width="11.42578125" style="863" customWidth="1"/>
    <col min="7690" max="7690" width="3.85546875" style="863" customWidth="1"/>
    <col min="7691" max="7936" width="11.42578125" style="863" hidden="1"/>
    <col min="7937" max="7937" width="2.7109375" style="863" customWidth="1"/>
    <col min="7938" max="7938" width="13.7109375" style="863" customWidth="1"/>
    <col min="7939" max="7939" width="19.140625" style="863" customWidth="1"/>
    <col min="7940" max="7945" width="11.42578125" style="863" customWidth="1"/>
    <col min="7946" max="7946" width="3.85546875" style="863" customWidth="1"/>
    <col min="7947" max="8192" width="11.42578125" style="863" hidden="1"/>
    <col min="8193" max="8193" width="2.7109375" style="863" customWidth="1"/>
    <col min="8194" max="8194" width="13.7109375" style="863" customWidth="1"/>
    <col min="8195" max="8195" width="19.140625" style="863" customWidth="1"/>
    <col min="8196" max="8201" width="11.42578125" style="863" customWidth="1"/>
    <col min="8202" max="8202" width="3.85546875" style="863" customWidth="1"/>
    <col min="8203" max="8448" width="11.42578125" style="863" hidden="1"/>
    <col min="8449" max="8449" width="2.7109375" style="863" customWidth="1"/>
    <col min="8450" max="8450" width="13.7109375" style="863" customWidth="1"/>
    <col min="8451" max="8451" width="19.140625" style="863" customWidth="1"/>
    <col min="8452" max="8457" width="11.42578125" style="863" customWidth="1"/>
    <col min="8458" max="8458" width="3.85546875" style="863" customWidth="1"/>
    <col min="8459" max="8704" width="11.42578125" style="863" hidden="1"/>
    <col min="8705" max="8705" width="2.7109375" style="863" customWidth="1"/>
    <col min="8706" max="8706" width="13.7109375" style="863" customWidth="1"/>
    <col min="8707" max="8707" width="19.140625" style="863" customWidth="1"/>
    <col min="8708" max="8713" width="11.42578125" style="863" customWidth="1"/>
    <col min="8714" max="8714" width="3.85546875" style="863" customWidth="1"/>
    <col min="8715" max="8960" width="11.42578125" style="863" hidden="1"/>
    <col min="8961" max="8961" width="2.7109375" style="863" customWidth="1"/>
    <col min="8962" max="8962" width="13.7109375" style="863" customWidth="1"/>
    <col min="8963" max="8963" width="19.140625" style="863" customWidth="1"/>
    <col min="8964" max="8969" width="11.42578125" style="863" customWidth="1"/>
    <col min="8970" max="8970" width="3.85546875" style="863" customWidth="1"/>
    <col min="8971" max="9216" width="11.42578125" style="863" hidden="1"/>
    <col min="9217" max="9217" width="2.7109375" style="863" customWidth="1"/>
    <col min="9218" max="9218" width="13.7109375" style="863" customWidth="1"/>
    <col min="9219" max="9219" width="19.140625" style="863" customWidth="1"/>
    <col min="9220" max="9225" width="11.42578125" style="863" customWidth="1"/>
    <col min="9226" max="9226" width="3.85546875" style="863" customWidth="1"/>
    <col min="9227" max="9472" width="11.42578125" style="863" hidden="1"/>
    <col min="9473" max="9473" width="2.7109375" style="863" customWidth="1"/>
    <col min="9474" max="9474" width="13.7109375" style="863" customWidth="1"/>
    <col min="9475" max="9475" width="19.140625" style="863" customWidth="1"/>
    <col min="9476" max="9481" width="11.42578125" style="863" customWidth="1"/>
    <col min="9482" max="9482" width="3.85546875" style="863" customWidth="1"/>
    <col min="9483" max="9728" width="11.42578125" style="863" hidden="1"/>
    <col min="9729" max="9729" width="2.7109375" style="863" customWidth="1"/>
    <col min="9730" max="9730" width="13.7109375" style="863" customWidth="1"/>
    <col min="9731" max="9731" width="19.140625" style="863" customWidth="1"/>
    <col min="9732" max="9737" width="11.42578125" style="863" customWidth="1"/>
    <col min="9738" max="9738" width="3.85546875" style="863" customWidth="1"/>
    <col min="9739" max="9984" width="11.42578125" style="863" hidden="1"/>
    <col min="9985" max="9985" width="2.7109375" style="863" customWidth="1"/>
    <col min="9986" max="9986" width="13.7109375" style="863" customWidth="1"/>
    <col min="9987" max="9987" width="19.140625" style="863" customWidth="1"/>
    <col min="9988" max="9993" width="11.42578125" style="863" customWidth="1"/>
    <col min="9994" max="9994" width="3.85546875" style="863" customWidth="1"/>
    <col min="9995" max="10240" width="11.42578125" style="863" hidden="1"/>
    <col min="10241" max="10241" width="2.7109375" style="863" customWidth="1"/>
    <col min="10242" max="10242" width="13.7109375" style="863" customWidth="1"/>
    <col min="10243" max="10243" width="19.140625" style="863" customWidth="1"/>
    <col min="10244" max="10249" width="11.42578125" style="863" customWidth="1"/>
    <col min="10250" max="10250" width="3.85546875" style="863" customWidth="1"/>
    <col min="10251" max="10496" width="11.42578125" style="863" hidden="1"/>
    <col min="10497" max="10497" width="2.7109375" style="863" customWidth="1"/>
    <col min="10498" max="10498" width="13.7109375" style="863" customWidth="1"/>
    <col min="10499" max="10499" width="19.140625" style="863" customWidth="1"/>
    <col min="10500" max="10505" width="11.42578125" style="863" customWidth="1"/>
    <col min="10506" max="10506" width="3.85546875" style="863" customWidth="1"/>
    <col min="10507" max="10752" width="11.42578125" style="863" hidden="1"/>
    <col min="10753" max="10753" width="2.7109375" style="863" customWidth="1"/>
    <col min="10754" max="10754" width="13.7109375" style="863" customWidth="1"/>
    <col min="10755" max="10755" width="19.140625" style="863" customWidth="1"/>
    <col min="10756" max="10761" width="11.42578125" style="863" customWidth="1"/>
    <col min="10762" max="10762" width="3.85546875" style="863" customWidth="1"/>
    <col min="10763" max="11008" width="11.42578125" style="863" hidden="1"/>
    <col min="11009" max="11009" width="2.7109375" style="863" customWidth="1"/>
    <col min="11010" max="11010" width="13.7109375" style="863" customWidth="1"/>
    <col min="11011" max="11011" width="19.140625" style="863" customWidth="1"/>
    <col min="11012" max="11017" width="11.42578125" style="863" customWidth="1"/>
    <col min="11018" max="11018" width="3.85546875" style="863" customWidth="1"/>
    <col min="11019" max="11264" width="11.42578125" style="863" hidden="1"/>
    <col min="11265" max="11265" width="2.7109375" style="863" customWidth="1"/>
    <col min="11266" max="11266" width="13.7109375" style="863" customWidth="1"/>
    <col min="11267" max="11267" width="19.140625" style="863" customWidth="1"/>
    <col min="11268" max="11273" width="11.42578125" style="863" customWidth="1"/>
    <col min="11274" max="11274" width="3.85546875" style="863" customWidth="1"/>
    <col min="11275" max="11520" width="11.42578125" style="863" hidden="1"/>
    <col min="11521" max="11521" width="2.7109375" style="863" customWidth="1"/>
    <col min="11522" max="11522" width="13.7109375" style="863" customWidth="1"/>
    <col min="11523" max="11523" width="19.140625" style="863" customWidth="1"/>
    <col min="11524" max="11529" width="11.42578125" style="863" customWidth="1"/>
    <col min="11530" max="11530" width="3.85546875" style="863" customWidth="1"/>
    <col min="11531" max="11776" width="11.42578125" style="863" hidden="1"/>
    <col min="11777" max="11777" width="2.7109375" style="863" customWidth="1"/>
    <col min="11778" max="11778" width="13.7109375" style="863" customWidth="1"/>
    <col min="11779" max="11779" width="19.140625" style="863" customWidth="1"/>
    <col min="11780" max="11785" width="11.42578125" style="863" customWidth="1"/>
    <col min="11786" max="11786" width="3.85546875" style="863" customWidth="1"/>
    <col min="11787" max="12032" width="11.42578125" style="863" hidden="1"/>
    <col min="12033" max="12033" width="2.7109375" style="863" customWidth="1"/>
    <col min="12034" max="12034" width="13.7109375" style="863" customWidth="1"/>
    <col min="12035" max="12035" width="19.140625" style="863" customWidth="1"/>
    <col min="12036" max="12041" width="11.42578125" style="863" customWidth="1"/>
    <col min="12042" max="12042" width="3.85546875" style="863" customWidth="1"/>
    <col min="12043" max="12288" width="11.42578125" style="863" hidden="1"/>
    <col min="12289" max="12289" width="2.7109375" style="863" customWidth="1"/>
    <col min="12290" max="12290" width="13.7109375" style="863" customWidth="1"/>
    <col min="12291" max="12291" width="19.140625" style="863" customWidth="1"/>
    <col min="12292" max="12297" width="11.42578125" style="863" customWidth="1"/>
    <col min="12298" max="12298" width="3.85546875" style="863" customWidth="1"/>
    <col min="12299" max="12544" width="11.42578125" style="863" hidden="1"/>
    <col min="12545" max="12545" width="2.7109375" style="863" customWidth="1"/>
    <col min="12546" max="12546" width="13.7109375" style="863" customWidth="1"/>
    <col min="12547" max="12547" width="19.140625" style="863" customWidth="1"/>
    <col min="12548" max="12553" width="11.42578125" style="863" customWidth="1"/>
    <col min="12554" max="12554" width="3.85546875" style="863" customWidth="1"/>
    <col min="12555" max="12800" width="11.42578125" style="863" hidden="1"/>
    <col min="12801" max="12801" width="2.7109375" style="863" customWidth="1"/>
    <col min="12802" max="12802" width="13.7109375" style="863" customWidth="1"/>
    <col min="12803" max="12803" width="19.140625" style="863" customWidth="1"/>
    <col min="12804" max="12809" width="11.42578125" style="863" customWidth="1"/>
    <col min="12810" max="12810" width="3.85546875" style="863" customWidth="1"/>
    <col min="12811" max="13056" width="11.42578125" style="863" hidden="1"/>
    <col min="13057" max="13057" width="2.7109375" style="863" customWidth="1"/>
    <col min="13058" max="13058" width="13.7109375" style="863" customWidth="1"/>
    <col min="13059" max="13059" width="19.140625" style="863" customWidth="1"/>
    <col min="13060" max="13065" width="11.42578125" style="863" customWidth="1"/>
    <col min="13066" max="13066" width="3.85546875" style="863" customWidth="1"/>
    <col min="13067" max="13312" width="11.42578125" style="863" hidden="1"/>
    <col min="13313" max="13313" width="2.7109375" style="863" customWidth="1"/>
    <col min="13314" max="13314" width="13.7109375" style="863" customWidth="1"/>
    <col min="13315" max="13315" width="19.140625" style="863" customWidth="1"/>
    <col min="13316" max="13321" width="11.42578125" style="863" customWidth="1"/>
    <col min="13322" max="13322" width="3.85546875" style="863" customWidth="1"/>
    <col min="13323" max="13568" width="11.42578125" style="863" hidden="1"/>
    <col min="13569" max="13569" width="2.7109375" style="863" customWidth="1"/>
    <col min="13570" max="13570" width="13.7109375" style="863" customWidth="1"/>
    <col min="13571" max="13571" width="19.140625" style="863" customWidth="1"/>
    <col min="13572" max="13577" width="11.42578125" style="863" customWidth="1"/>
    <col min="13578" max="13578" width="3.85546875" style="863" customWidth="1"/>
    <col min="13579" max="13824" width="11.42578125" style="863" hidden="1"/>
    <col min="13825" max="13825" width="2.7109375" style="863" customWidth="1"/>
    <col min="13826" max="13826" width="13.7109375" style="863" customWidth="1"/>
    <col min="13827" max="13827" width="19.140625" style="863" customWidth="1"/>
    <col min="13828" max="13833" width="11.42578125" style="863" customWidth="1"/>
    <col min="13834" max="13834" width="3.85546875" style="863" customWidth="1"/>
    <col min="13835" max="14080" width="11.42578125" style="863" hidden="1"/>
    <col min="14081" max="14081" width="2.7109375" style="863" customWidth="1"/>
    <col min="14082" max="14082" width="13.7109375" style="863" customWidth="1"/>
    <col min="14083" max="14083" width="19.140625" style="863" customWidth="1"/>
    <col min="14084" max="14089" width="11.42578125" style="863" customWidth="1"/>
    <col min="14090" max="14090" width="3.85546875" style="863" customWidth="1"/>
    <col min="14091" max="14336" width="11.42578125" style="863" hidden="1"/>
    <col min="14337" max="14337" width="2.7109375" style="863" customWidth="1"/>
    <col min="14338" max="14338" width="13.7109375" style="863" customWidth="1"/>
    <col min="14339" max="14339" width="19.140625" style="863" customWidth="1"/>
    <col min="14340" max="14345" width="11.42578125" style="863" customWidth="1"/>
    <col min="14346" max="14346" width="3.85546875" style="863" customWidth="1"/>
    <col min="14347" max="14592" width="11.42578125" style="863" hidden="1"/>
    <col min="14593" max="14593" width="2.7109375" style="863" customWidth="1"/>
    <col min="14594" max="14594" width="13.7109375" style="863" customWidth="1"/>
    <col min="14595" max="14595" width="19.140625" style="863" customWidth="1"/>
    <col min="14596" max="14601" width="11.42578125" style="863" customWidth="1"/>
    <col min="14602" max="14602" width="3.85546875" style="863" customWidth="1"/>
    <col min="14603" max="14848" width="11.42578125" style="863" hidden="1"/>
    <col min="14849" max="14849" width="2.7109375" style="863" customWidth="1"/>
    <col min="14850" max="14850" width="13.7109375" style="863" customWidth="1"/>
    <col min="14851" max="14851" width="19.140625" style="863" customWidth="1"/>
    <col min="14852" max="14857" width="11.42578125" style="863" customWidth="1"/>
    <col min="14858" max="14858" width="3.85546875" style="863" customWidth="1"/>
    <col min="14859" max="15104" width="11.42578125" style="863" hidden="1"/>
    <col min="15105" max="15105" width="2.7109375" style="863" customWidth="1"/>
    <col min="15106" max="15106" width="13.7109375" style="863" customWidth="1"/>
    <col min="15107" max="15107" width="19.140625" style="863" customWidth="1"/>
    <col min="15108" max="15113" width="11.42578125" style="863" customWidth="1"/>
    <col min="15114" max="15114" width="3.85546875" style="863" customWidth="1"/>
    <col min="15115" max="15360" width="11.42578125" style="863" hidden="1"/>
    <col min="15361" max="15361" width="2.7109375" style="863" customWidth="1"/>
    <col min="15362" max="15362" width="13.7109375" style="863" customWidth="1"/>
    <col min="15363" max="15363" width="19.140625" style="863" customWidth="1"/>
    <col min="15364" max="15369" width="11.42578125" style="863" customWidth="1"/>
    <col min="15370" max="15370" width="3.85546875" style="863" customWidth="1"/>
    <col min="15371" max="15616" width="11.42578125" style="863" hidden="1"/>
    <col min="15617" max="15617" width="2.7109375" style="863" customWidth="1"/>
    <col min="15618" max="15618" width="13.7109375" style="863" customWidth="1"/>
    <col min="15619" max="15619" width="19.140625" style="863" customWidth="1"/>
    <col min="15620" max="15625" width="11.42578125" style="863" customWidth="1"/>
    <col min="15626" max="15626" width="3.85546875" style="863" customWidth="1"/>
    <col min="15627" max="15872" width="11.42578125" style="863" hidden="1"/>
    <col min="15873" max="15873" width="2.7109375" style="863" customWidth="1"/>
    <col min="15874" max="15874" width="13.7109375" style="863" customWidth="1"/>
    <col min="15875" max="15875" width="19.140625" style="863" customWidth="1"/>
    <col min="15876" max="15881" width="11.42578125" style="863" customWidth="1"/>
    <col min="15882" max="15882" width="3.85546875" style="863" customWidth="1"/>
    <col min="15883" max="16128" width="11.42578125" style="863" hidden="1"/>
    <col min="16129" max="16129" width="2.7109375" style="863" customWidth="1"/>
    <col min="16130" max="16130" width="13.7109375" style="863" customWidth="1"/>
    <col min="16131" max="16131" width="19.140625" style="863" customWidth="1"/>
    <col min="16132" max="16137" width="11.42578125" style="863" customWidth="1"/>
    <col min="16138" max="16138" width="3.85546875" style="863" customWidth="1"/>
    <col min="16139" max="16384" width="11.42578125" style="863" hidden="1"/>
  </cols>
  <sheetData>
    <row r="1" spans="1:14" s="743" customFormat="1" ht="16.5" x14ac:dyDescent="0.3">
      <c r="B1" s="1550" t="s">
        <v>148</v>
      </c>
      <c r="C1" s="1550"/>
      <c r="D1" s="1550"/>
      <c r="E1" s="1550"/>
      <c r="F1" s="1550"/>
      <c r="G1" s="1550"/>
      <c r="H1" s="1550"/>
      <c r="I1" s="1550"/>
      <c r="J1" s="1092"/>
      <c r="K1" s="1092"/>
      <c r="L1" s="1092"/>
      <c r="M1" s="1092"/>
      <c r="N1" s="1092"/>
    </row>
    <row r="2" spans="1:14" s="743" customFormat="1" ht="16.5" x14ac:dyDescent="0.3">
      <c r="A2" s="1092"/>
      <c r="B2" s="1550"/>
      <c r="C2" s="1550"/>
      <c r="D2" s="1550"/>
      <c r="E2" s="1550"/>
      <c r="F2" s="1550"/>
      <c r="G2" s="1550"/>
      <c r="H2" s="1550"/>
      <c r="I2" s="1550"/>
    </row>
    <row r="3" spans="1:14" s="743" customFormat="1" ht="16.5" x14ac:dyDescent="0.3">
      <c r="A3" s="1092"/>
      <c r="B3" s="1551"/>
      <c r="C3" s="1551"/>
      <c r="D3" s="1551"/>
      <c r="E3" s="1551"/>
      <c r="F3" s="1551"/>
      <c r="G3" s="1551"/>
      <c r="H3" s="1551"/>
      <c r="I3" s="1551"/>
    </row>
    <row r="4" spans="1:14" ht="16.5" x14ac:dyDescent="0.2">
      <c r="B4" s="1552" t="s">
        <v>443</v>
      </c>
      <c r="C4" s="1552"/>
      <c r="D4" s="1552"/>
      <c r="E4" s="1552"/>
      <c r="F4" s="1552"/>
      <c r="G4" s="1552"/>
      <c r="H4" s="1552"/>
      <c r="I4" s="1552"/>
    </row>
    <row r="5" spans="1:14" ht="16.5" x14ac:dyDescent="0.2">
      <c r="B5" s="1552" t="s">
        <v>847</v>
      </c>
      <c r="C5" s="1552"/>
      <c r="D5" s="1552"/>
      <c r="E5" s="1552"/>
      <c r="F5" s="1552"/>
      <c r="G5" s="1552"/>
      <c r="H5" s="1552"/>
      <c r="I5" s="1552"/>
    </row>
    <row r="7" spans="1:14" ht="14.25" customHeight="1" x14ac:dyDescent="0.2">
      <c r="B7" s="1553" t="s">
        <v>439</v>
      </c>
      <c r="C7" s="1588"/>
      <c r="D7" s="1588"/>
      <c r="E7" s="1554"/>
      <c r="F7" s="1557" t="s">
        <v>153</v>
      </c>
      <c r="G7" s="1558"/>
      <c r="H7" s="1557" t="s">
        <v>351</v>
      </c>
      <c r="I7" s="1558"/>
    </row>
    <row r="8" spans="1:14" ht="23.25" customHeight="1" x14ac:dyDescent="0.2">
      <c r="B8" s="1555"/>
      <c r="C8" s="1589"/>
      <c r="D8" s="1589"/>
      <c r="E8" s="1556"/>
      <c r="F8" s="1559"/>
      <c r="G8" s="1560"/>
      <c r="H8" s="1559"/>
      <c r="I8" s="1560"/>
    </row>
    <row r="9" spans="1:14" x14ac:dyDescent="0.2">
      <c r="B9" s="1544" t="s">
        <v>436</v>
      </c>
      <c r="C9" s="1545"/>
      <c r="D9" s="1545"/>
      <c r="E9" s="1545"/>
      <c r="F9" s="1545"/>
      <c r="G9" s="1545"/>
      <c r="H9" s="1545"/>
      <c r="I9" s="1546"/>
    </row>
    <row r="10" spans="1:14" x14ac:dyDescent="0.2">
      <c r="B10" s="1547" t="s">
        <v>13</v>
      </c>
      <c r="C10" s="1590"/>
      <c r="D10" s="1591"/>
      <c r="E10" s="1592"/>
      <c r="F10" s="1549"/>
      <c r="G10" s="1549"/>
      <c r="H10" s="1561"/>
      <c r="I10" s="1561"/>
    </row>
    <row r="11" spans="1:14" s="864" customFormat="1" x14ac:dyDescent="0.25">
      <c r="B11" s="1584"/>
      <c r="C11" s="1585"/>
      <c r="D11" s="1586"/>
      <c r="E11" s="1587"/>
      <c r="F11" s="1566"/>
      <c r="G11" s="1566"/>
      <c r="H11" s="1567"/>
      <c r="I11" s="1567"/>
    </row>
    <row r="12" spans="1:14" x14ac:dyDescent="0.2">
      <c r="B12" s="1568"/>
      <c r="C12" s="1593"/>
      <c r="D12" s="1594"/>
      <c r="E12" s="1595"/>
      <c r="F12" s="1563"/>
      <c r="G12" s="1563"/>
      <c r="H12" s="1564"/>
      <c r="I12" s="1564"/>
    </row>
    <row r="13" spans="1:14" x14ac:dyDescent="0.2">
      <c r="B13" s="1568"/>
      <c r="C13" s="1593"/>
      <c r="D13" s="1594"/>
      <c r="E13" s="1595"/>
      <c r="F13" s="1563"/>
      <c r="G13" s="1563"/>
      <c r="H13" s="1564"/>
      <c r="I13" s="1564"/>
    </row>
    <row r="14" spans="1:14" x14ac:dyDescent="0.2">
      <c r="B14" s="1568"/>
      <c r="C14" s="1593"/>
      <c r="D14" s="1594"/>
      <c r="E14" s="1595"/>
      <c r="F14" s="1563"/>
      <c r="G14" s="1563"/>
      <c r="H14" s="1564"/>
      <c r="I14" s="1564"/>
    </row>
    <row r="15" spans="1:14" x14ac:dyDescent="0.2">
      <c r="B15" s="1568"/>
      <c r="C15" s="1593"/>
      <c r="D15" s="1594"/>
      <c r="E15" s="1595"/>
      <c r="F15" s="1563"/>
      <c r="G15" s="1563"/>
      <c r="H15" s="1564"/>
      <c r="I15" s="1564"/>
    </row>
    <row r="16" spans="1:14" x14ac:dyDescent="0.2">
      <c r="B16" s="1568"/>
      <c r="C16" s="1593"/>
      <c r="D16" s="1594"/>
      <c r="E16" s="1595"/>
      <c r="F16" s="1563"/>
      <c r="G16" s="1563"/>
      <c r="H16" s="1564"/>
      <c r="I16" s="1564"/>
    </row>
    <row r="17" spans="2:9" x14ac:dyDescent="0.2">
      <c r="B17" s="1568"/>
      <c r="C17" s="1593"/>
      <c r="D17" s="1594"/>
      <c r="E17" s="1595"/>
      <c r="F17" s="1563"/>
      <c r="G17" s="1563"/>
      <c r="H17" s="1564"/>
      <c r="I17" s="1564"/>
    </row>
    <row r="18" spans="2:9" x14ac:dyDescent="0.2">
      <c r="B18" s="1596"/>
      <c r="C18" s="1597"/>
      <c r="D18" s="1598"/>
      <c r="E18" s="1599"/>
      <c r="F18" s="1572"/>
      <c r="G18" s="1572"/>
      <c r="H18" s="1573"/>
      <c r="I18" s="1573"/>
    </row>
    <row r="19" spans="2:9" x14ac:dyDescent="0.2">
      <c r="B19" s="1600" t="s">
        <v>442</v>
      </c>
      <c r="C19" s="1601"/>
      <c r="D19" s="1601"/>
      <c r="E19" s="1602"/>
      <c r="F19" s="1574">
        <v>0</v>
      </c>
      <c r="G19" s="1574"/>
      <c r="H19" s="1574">
        <v>0</v>
      </c>
      <c r="I19" s="1574"/>
    </row>
    <row r="20" spans="2:9" x14ac:dyDescent="0.2">
      <c r="B20" s="1575"/>
      <c r="C20" s="1575"/>
      <c r="D20" s="1575"/>
      <c r="E20" s="1575"/>
      <c r="F20" s="1575"/>
      <c r="G20" s="1575"/>
      <c r="H20" s="1575"/>
      <c r="I20" s="1575"/>
    </row>
    <row r="21" spans="2:9" x14ac:dyDescent="0.2">
      <c r="B21" s="1576" t="s">
        <v>434</v>
      </c>
      <c r="C21" s="1577"/>
      <c r="D21" s="1577"/>
      <c r="E21" s="1577"/>
      <c r="F21" s="1577"/>
      <c r="G21" s="1577"/>
      <c r="H21" s="1577"/>
      <c r="I21" s="1578"/>
    </row>
    <row r="22" spans="2:9" x14ac:dyDescent="0.2">
      <c r="B22" s="1570"/>
      <c r="C22" s="1547"/>
      <c r="D22" s="1592"/>
      <c r="E22" s="1549"/>
      <c r="F22" s="1549"/>
      <c r="G22" s="1549"/>
      <c r="H22" s="1561"/>
      <c r="I22" s="1561"/>
    </row>
    <row r="23" spans="2:9" x14ac:dyDescent="0.2">
      <c r="B23" s="1562"/>
      <c r="C23" s="1568"/>
      <c r="D23" s="1595"/>
      <c r="E23" s="1563"/>
      <c r="F23" s="1563"/>
      <c r="G23" s="1563"/>
      <c r="H23" s="1564"/>
      <c r="I23" s="1564"/>
    </row>
    <row r="24" spans="2:9" x14ac:dyDescent="0.2">
      <c r="B24" s="1562"/>
      <c r="C24" s="1568"/>
      <c r="D24" s="1595"/>
      <c r="E24" s="1563"/>
      <c r="F24" s="1563"/>
      <c r="G24" s="1563"/>
      <c r="H24" s="1564"/>
      <c r="I24" s="1564"/>
    </row>
    <row r="25" spans="2:9" x14ac:dyDescent="0.2">
      <c r="B25" s="1562"/>
      <c r="C25" s="1568"/>
      <c r="D25" s="1595"/>
      <c r="E25" s="1563"/>
      <c r="F25" s="1563"/>
      <c r="G25" s="1563"/>
      <c r="H25" s="1564"/>
      <c r="I25" s="1564"/>
    </row>
    <row r="26" spans="2:9" x14ac:dyDescent="0.2">
      <c r="B26" s="1562"/>
      <c r="C26" s="1568"/>
      <c r="D26" s="1595"/>
      <c r="E26" s="1563"/>
      <c r="F26" s="1563"/>
      <c r="G26" s="1563"/>
      <c r="H26" s="1564"/>
      <c r="I26" s="1564"/>
    </row>
    <row r="27" spans="2:9" x14ac:dyDescent="0.2">
      <c r="B27" s="1562"/>
      <c r="C27" s="1568"/>
      <c r="D27" s="1595"/>
      <c r="E27" s="1563"/>
      <c r="F27" s="1563"/>
      <c r="G27" s="1563"/>
      <c r="H27" s="1564"/>
      <c r="I27" s="1564"/>
    </row>
    <row r="28" spans="2:9" x14ac:dyDescent="0.2">
      <c r="B28" s="1571"/>
      <c r="C28" s="1596"/>
      <c r="D28" s="1599"/>
      <c r="E28" s="1572"/>
      <c r="F28" s="1572"/>
      <c r="G28" s="1572"/>
      <c r="H28" s="1573"/>
      <c r="I28" s="1573"/>
    </row>
    <row r="29" spans="2:9" x14ac:dyDescent="0.2">
      <c r="B29" s="1605" t="s">
        <v>441</v>
      </c>
      <c r="C29" s="1606"/>
      <c r="D29" s="1606"/>
      <c r="E29" s="1607"/>
      <c r="F29" s="1574">
        <v>0</v>
      </c>
      <c r="G29" s="1574"/>
      <c r="H29" s="1581">
        <v>0</v>
      </c>
      <c r="I29" s="1581"/>
    </row>
    <row r="30" spans="2:9" x14ac:dyDescent="0.2">
      <c r="B30" s="1582"/>
      <c r="C30" s="1582"/>
      <c r="D30" s="1583"/>
      <c r="E30" s="1583"/>
      <c r="F30" s="1583"/>
      <c r="G30" s="1583"/>
      <c r="H30" s="1583"/>
      <c r="I30" s="1583"/>
    </row>
    <row r="31" spans="2:9" x14ac:dyDescent="0.2">
      <c r="B31" s="1579" t="s">
        <v>33</v>
      </c>
      <c r="C31" s="1603"/>
      <c r="D31" s="1604"/>
      <c r="E31" s="1574"/>
      <c r="F31" s="1574">
        <v>0</v>
      </c>
      <c r="G31" s="1574"/>
      <c r="H31" s="1574">
        <v>0</v>
      </c>
      <c r="I31" s="1574"/>
    </row>
    <row r="33" s="725" customFormat="1" ht="15" x14ac:dyDescent="0.25"/>
    <row r="34" s="725" customFormat="1" ht="15" x14ac:dyDescent="0.25"/>
    <row r="35" s="725" customFormat="1" ht="15" x14ac:dyDescent="0.25"/>
    <row r="36" s="725" customFormat="1" ht="15" x14ac:dyDescent="0.25"/>
    <row r="37" s="725" customFormat="1" ht="15" x14ac:dyDescent="0.25"/>
    <row r="38" s="725" customFormat="1" ht="15" x14ac:dyDescent="0.25"/>
    <row r="39" s="725" customFormat="1" ht="15" x14ac:dyDescent="0.25"/>
    <row r="40" s="725" customFormat="1" ht="15" x14ac:dyDescent="0.25"/>
    <row r="41" s="725" customFormat="1" ht="15" x14ac:dyDescent="0.25"/>
    <row r="42" s="725" customFormat="1" ht="15" x14ac:dyDescent="0.25"/>
    <row r="43" s="725" customFormat="1" ht="15" x14ac:dyDescent="0.25"/>
    <row r="65533" spans="2:9" ht="16.5" x14ac:dyDescent="0.3">
      <c r="B65533" s="624" t="s">
        <v>432</v>
      </c>
      <c r="C65533" s="624"/>
      <c r="D65533" s="1093" t="s">
        <v>431</v>
      </c>
      <c r="E65533" s="1093"/>
      <c r="F65533" s="1094"/>
      <c r="G65533" s="624" t="s">
        <v>424</v>
      </c>
      <c r="H65533" s="1094"/>
      <c r="I65533" s="1094"/>
    </row>
    <row r="65534" spans="2:9" ht="16.5" x14ac:dyDescent="0.3">
      <c r="B65534" s="597" t="s">
        <v>430</v>
      </c>
      <c r="C65534" s="597"/>
      <c r="D65534" s="1095" t="s">
        <v>429</v>
      </c>
      <c r="E65534" s="1095"/>
      <c r="F65534" s="1094"/>
      <c r="G65534" s="597" t="s">
        <v>428</v>
      </c>
      <c r="H65534" s="1094"/>
      <c r="I65534" s="1094"/>
    </row>
    <row r="65535" spans="2:9" ht="16.5" x14ac:dyDescent="0.3">
      <c r="B65535" s="597"/>
      <c r="C65535" s="1096"/>
      <c r="D65535" s="1095"/>
      <c r="E65535" s="543"/>
      <c r="F65535" s="1094"/>
      <c r="G65535" s="597"/>
      <c r="H65535" s="1094"/>
      <c r="I65535" s="1094"/>
    </row>
    <row r="65536" spans="2:9" ht="16.5" x14ac:dyDescent="0.3">
      <c r="B65536" s="597"/>
      <c r="C65536" s="1096"/>
      <c r="D65536" s="1095"/>
      <c r="E65536" s="543"/>
      <c r="F65536" s="1094"/>
      <c r="G65536" s="597"/>
      <c r="H65536" s="1094"/>
      <c r="I65536" s="1094"/>
    </row>
    <row r="65537" spans="2:9" ht="16.5" x14ac:dyDescent="0.3">
      <c r="B65537" s="597"/>
      <c r="C65537" s="597"/>
      <c r="D65537" s="1095"/>
      <c r="E65537" s="543"/>
      <c r="F65537" s="1094"/>
      <c r="G65537" s="597"/>
      <c r="H65537" s="1094"/>
      <c r="I65537" s="1094"/>
    </row>
    <row r="65538" spans="2:9" ht="16.5" x14ac:dyDescent="0.3">
      <c r="B65538" s="624" t="s">
        <v>427</v>
      </c>
      <c r="C65538" s="624"/>
      <c r="D65538" s="1093" t="s">
        <v>426</v>
      </c>
      <c r="E65538" s="1093"/>
      <c r="F65538" s="1094"/>
      <c r="G65538" s="624" t="s">
        <v>425</v>
      </c>
      <c r="H65538" s="1094"/>
      <c r="I65538" s="1094"/>
    </row>
    <row r="65539" spans="2:9" ht="16.5" x14ac:dyDescent="0.3">
      <c r="B65539" s="597"/>
      <c r="C65539" s="597"/>
      <c r="D65539" s="1095"/>
      <c r="E65539" s="1097"/>
      <c r="F65539" s="1094"/>
      <c r="G65539" s="1094"/>
      <c r="H65539" s="1094"/>
      <c r="I65539" s="1094"/>
    </row>
    <row r="65540" spans="2:9" ht="16.5" x14ac:dyDescent="0.3">
      <c r="B65540" s="624"/>
      <c r="C65540" s="597"/>
      <c r="D65540" s="1095"/>
      <c r="E65540" s="543"/>
      <c r="F65540" s="1094"/>
      <c r="G65540" s="1094"/>
      <c r="H65540" s="1094"/>
      <c r="I65540" s="1094"/>
    </row>
    <row r="65541" spans="2:9" ht="16.5" x14ac:dyDescent="0.3">
      <c r="B65541" s="1093" t="s">
        <v>424</v>
      </c>
      <c r="C65541" s="624"/>
      <c r="D65541" s="624" t="s">
        <v>423</v>
      </c>
      <c r="E65541" s="1093"/>
      <c r="F65541" s="1094"/>
      <c r="G65541" s="1093" t="s">
        <v>423</v>
      </c>
      <c r="H65541" s="1094"/>
      <c r="I65541" s="1094"/>
    </row>
    <row r="65542" spans="2:9" ht="16.5" x14ac:dyDescent="0.3">
      <c r="B65542" s="597" t="s">
        <v>422</v>
      </c>
      <c r="C65542" s="597"/>
      <c r="D65542" s="597" t="s">
        <v>421</v>
      </c>
      <c r="E65542" s="597"/>
      <c r="F65542" s="1094"/>
      <c r="G65542" s="1095" t="s">
        <v>420</v>
      </c>
      <c r="H65542" s="1094"/>
      <c r="I65542" s="1094"/>
    </row>
    <row r="65543" spans="2:9" ht="16.5" x14ac:dyDescent="0.3">
      <c r="B65543" s="1095"/>
      <c r="C65543" s="597"/>
      <c r="D65543" s="597"/>
      <c r="E65543" s="543"/>
      <c r="F65543" s="1094"/>
      <c r="G65543" s="1095"/>
      <c r="H65543" s="1094"/>
      <c r="I65543" s="1094"/>
    </row>
    <row r="65544" spans="2:9" ht="16.5" x14ac:dyDescent="0.3">
      <c r="B65544" s="1095"/>
      <c r="C65544" s="597"/>
      <c r="D65544" s="597"/>
      <c r="E65544" s="543"/>
      <c r="F65544" s="1094"/>
      <c r="G65544" s="1095"/>
      <c r="H65544" s="1094"/>
      <c r="I65544" s="1094"/>
    </row>
    <row r="65545" spans="2:9" ht="16.5" x14ac:dyDescent="0.3">
      <c r="B65545" s="1095"/>
      <c r="C65545" s="597"/>
      <c r="D65545" s="597"/>
      <c r="E65545" s="543"/>
      <c r="F65545" s="1094"/>
      <c r="G65545" s="1095"/>
      <c r="H65545" s="1094"/>
      <c r="I65545" s="1094"/>
    </row>
    <row r="65546" spans="2:9" ht="16.5" x14ac:dyDescent="0.3">
      <c r="B65546" s="1093" t="s">
        <v>419</v>
      </c>
      <c r="C65546" s="624"/>
      <c r="D65546" s="624" t="s">
        <v>418</v>
      </c>
      <c r="E65546" s="1093"/>
      <c r="F65546" s="1094"/>
      <c r="G65546" s="1093" t="s">
        <v>417</v>
      </c>
      <c r="H65546" s="1094"/>
      <c r="I65546" s="1094"/>
    </row>
  </sheetData>
  <mergeCells count="91">
    <mergeCell ref="B31:C31"/>
    <mergeCell ref="D31:E31"/>
    <mergeCell ref="F31:G31"/>
    <mergeCell ref="H31:I31"/>
    <mergeCell ref="B29:E29"/>
    <mergeCell ref="F29:G29"/>
    <mergeCell ref="H29:I29"/>
    <mergeCell ref="B30:C30"/>
    <mergeCell ref="D30:E30"/>
    <mergeCell ref="F30:G30"/>
    <mergeCell ref="H30:I30"/>
    <mergeCell ref="B27:C27"/>
    <mergeCell ref="D27:E27"/>
    <mergeCell ref="F27:G27"/>
    <mergeCell ref="H27:I27"/>
    <mergeCell ref="B28:C28"/>
    <mergeCell ref="D28:E28"/>
    <mergeCell ref="F28:G28"/>
    <mergeCell ref="H28:I28"/>
    <mergeCell ref="B25:C25"/>
    <mergeCell ref="D25:E25"/>
    <mergeCell ref="F25:G25"/>
    <mergeCell ref="H25:I25"/>
    <mergeCell ref="B26:C26"/>
    <mergeCell ref="D26:E26"/>
    <mergeCell ref="F26:G26"/>
    <mergeCell ref="H26:I26"/>
    <mergeCell ref="B23:C23"/>
    <mergeCell ref="D23:E23"/>
    <mergeCell ref="F23:G23"/>
    <mergeCell ref="H23:I23"/>
    <mergeCell ref="B24:C24"/>
    <mergeCell ref="D24:E24"/>
    <mergeCell ref="F24:G24"/>
    <mergeCell ref="H24:I24"/>
    <mergeCell ref="B22:C22"/>
    <mergeCell ref="D22:E22"/>
    <mergeCell ref="F22:G22"/>
    <mergeCell ref="H22:I22"/>
    <mergeCell ref="B18:C18"/>
    <mergeCell ref="D18:E18"/>
    <mergeCell ref="F18:G18"/>
    <mergeCell ref="H18:I18"/>
    <mergeCell ref="B19:E19"/>
    <mergeCell ref="F19:G19"/>
    <mergeCell ref="H19:I19"/>
    <mergeCell ref="B20:C20"/>
    <mergeCell ref="D20:E20"/>
    <mergeCell ref="F20:G20"/>
    <mergeCell ref="H20:I20"/>
    <mergeCell ref="B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1:C11"/>
    <mergeCell ref="D11:E11"/>
    <mergeCell ref="F11:G11"/>
    <mergeCell ref="H11:I11"/>
    <mergeCell ref="B1:I2"/>
    <mergeCell ref="B3:I3"/>
    <mergeCell ref="B4:I4"/>
    <mergeCell ref="B5:I5"/>
    <mergeCell ref="B7:E8"/>
    <mergeCell ref="F7:G8"/>
    <mergeCell ref="H7:I8"/>
    <mergeCell ref="B9:I9"/>
    <mergeCell ref="B10:C10"/>
    <mergeCell ref="D10:E10"/>
    <mergeCell ref="F10:G10"/>
    <mergeCell ref="H10:I10"/>
  </mergeCells>
  <pageMargins left="0.31496062992125984" right="0.39370078740157483" top="1.1417322834645669" bottom="0.35433070866141736" header="0.31496062992125984" footer="0.31496062992125984"/>
  <pageSetup scale="97" fitToHeight="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O50"/>
  <sheetViews>
    <sheetView showGridLines="0" zoomScaleNormal="100" zoomScaleSheetLayoutView="100" workbookViewId="0">
      <selection activeCell="I14" sqref="I14"/>
    </sheetView>
  </sheetViews>
  <sheetFormatPr baseColWidth="10" defaultRowHeight="12" x14ac:dyDescent="0.2"/>
  <cols>
    <col min="1" max="1" width="5.5703125" style="719" customWidth="1"/>
    <col min="2" max="2" width="36.5703125" style="719" customWidth="1"/>
    <col min="3" max="3" width="14.28515625" style="719" customWidth="1"/>
    <col min="4" max="4" width="17.5703125" style="719" customWidth="1"/>
    <col min="5" max="5" width="15.5703125" style="719" customWidth="1"/>
    <col min="6" max="6" width="13.7109375" style="719" customWidth="1"/>
    <col min="7" max="7" width="4.7109375" style="719" customWidth="1"/>
    <col min="8" max="10" width="11.5703125" style="719" bestFit="1" customWidth="1"/>
    <col min="11" max="11" width="12" style="719" bestFit="1" customWidth="1"/>
    <col min="12" max="257" width="11.42578125" style="719"/>
    <col min="258" max="258" width="5.5703125" style="719" customWidth="1"/>
    <col min="259" max="259" width="49.7109375" style="719" customWidth="1"/>
    <col min="260" max="513" width="11.42578125" style="719"/>
    <col min="514" max="514" width="5.5703125" style="719" customWidth="1"/>
    <col min="515" max="515" width="49.7109375" style="719" customWidth="1"/>
    <col min="516" max="769" width="11.42578125" style="719"/>
    <col min="770" max="770" width="5.5703125" style="719" customWidth="1"/>
    <col min="771" max="771" width="49.7109375" style="719" customWidth="1"/>
    <col min="772" max="1025" width="11.42578125" style="719"/>
    <col min="1026" max="1026" width="5.5703125" style="719" customWidth="1"/>
    <col min="1027" max="1027" width="49.7109375" style="719" customWidth="1"/>
    <col min="1028" max="1281" width="11.42578125" style="719"/>
    <col min="1282" max="1282" width="5.5703125" style="719" customWidth="1"/>
    <col min="1283" max="1283" width="49.7109375" style="719" customWidth="1"/>
    <col min="1284" max="1537" width="11.42578125" style="719"/>
    <col min="1538" max="1538" width="5.5703125" style="719" customWidth="1"/>
    <col min="1539" max="1539" width="49.7109375" style="719" customWidth="1"/>
    <col min="1540" max="1793" width="11.42578125" style="719"/>
    <col min="1794" max="1794" width="5.5703125" style="719" customWidth="1"/>
    <col min="1795" max="1795" width="49.7109375" style="719" customWidth="1"/>
    <col min="1796" max="2049" width="11.42578125" style="719"/>
    <col min="2050" max="2050" width="5.5703125" style="719" customWidth="1"/>
    <col min="2051" max="2051" width="49.7109375" style="719" customWidth="1"/>
    <col min="2052" max="2305" width="11.42578125" style="719"/>
    <col min="2306" max="2306" width="5.5703125" style="719" customWidth="1"/>
    <col min="2307" max="2307" width="49.7109375" style="719" customWidth="1"/>
    <col min="2308" max="2561" width="11.42578125" style="719"/>
    <col min="2562" max="2562" width="5.5703125" style="719" customWidth="1"/>
    <col min="2563" max="2563" width="49.7109375" style="719" customWidth="1"/>
    <col min="2564" max="2817" width="11.42578125" style="719"/>
    <col min="2818" max="2818" width="5.5703125" style="719" customWidth="1"/>
    <col min="2819" max="2819" width="49.7109375" style="719" customWidth="1"/>
    <col min="2820" max="3073" width="11.42578125" style="719"/>
    <col min="3074" max="3074" width="5.5703125" style="719" customWidth="1"/>
    <col min="3075" max="3075" width="49.7109375" style="719" customWidth="1"/>
    <col min="3076" max="3329" width="11.42578125" style="719"/>
    <col min="3330" max="3330" width="5.5703125" style="719" customWidth="1"/>
    <col min="3331" max="3331" width="49.7109375" style="719" customWidth="1"/>
    <col min="3332" max="3585" width="11.42578125" style="719"/>
    <col min="3586" max="3586" width="5.5703125" style="719" customWidth="1"/>
    <col min="3587" max="3587" width="49.7109375" style="719" customWidth="1"/>
    <col min="3588" max="3841" width="11.42578125" style="719"/>
    <col min="3842" max="3842" width="5.5703125" style="719" customWidth="1"/>
    <col min="3843" max="3843" width="49.7109375" style="719" customWidth="1"/>
    <col min="3844" max="4097" width="11.42578125" style="719"/>
    <col min="4098" max="4098" width="5.5703125" style="719" customWidth="1"/>
    <col min="4099" max="4099" width="49.7109375" style="719" customWidth="1"/>
    <col min="4100" max="4353" width="11.42578125" style="719"/>
    <col min="4354" max="4354" width="5.5703125" style="719" customWidth="1"/>
    <col min="4355" max="4355" width="49.7109375" style="719" customWidth="1"/>
    <col min="4356" max="4609" width="11.42578125" style="719"/>
    <col min="4610" max="4610" width="5.5703125" style="719" customWidth="1"/>
    <col min="4611" max="4611" width="49.7109375" style="719" customWidth="1"/>
    <col min="4612" max="4865" width="11.42578125" style="719"/>
    <col min="4866" max="4866" width="5.5703125" style="719" customWidth="1"/>
    <col min="4867" max="4867" width="49.7109375" style="719" customWidth="1"/>
    <col min="4868" max="5121" width="11.42578125" style="719"/>
    <col min="5122" max="5122" width="5.5703125" style="719" customWidth="1"/>
    <col min="5123" max="5123" width="49.7109375" style="719" customWidth="1"/>
    <col min="5124" max="5377" width="11.42578125" style="719"/>
    <col min="5378" max="5378" width="5.5703125" style="719" customWidth="1"/>
    <col min="5379" max="5379" width="49.7109375" style="719" customWidth="1"/>
    <col min="5380" max="5633" width="11.42578125" style="719"/>
    <col min="5634" max="5634" width="5.5703125" style="719" customWidth="1"/>
    <col min="5635" max="5635" width="49.7109375" style="719" customWidth="1"/>
    <col min="5636" max="5889" width="11.42578125" style="719"/>
    <col min="5890" max="5890" width="5.5703125" style="719" customWidth="1"/>
    <col min="5891" max="5891" width="49.7109375" style="719" customWidth="1"/>
    <col min="5892" max="6145" width="11.42578125" style="719"/>
    <col min="6146" max="6146" width="5.5703125" style="719" customWidth="1"/>
    <col min="6147" max="6147" width="49.7109375" style="719" customWidth="1"/>
    <col min="6148" max="6401" width="11.42578125" style="719"/>
    <col min="6402" max="6402" width="5.5703125" style="719" customWidth="1"/>
    <col min="6403" max="6403" width="49.7109375" style="719" customWidth="1"/>
    <col min="6404" max="6657" width="11.42578125" style="719"/>
    <col min="6658" max="6658" width="5.5703125" style="719" customWidth="1"/>
    <col min="6659" max="6659" width="49.7109375" style="719" customWidth="1"/>
    <col min="6660" max="6913" width="11.42578125" style="719"/>
    <col min="6914" max="6914" width="5.5703125" style="719" customWidth="1"/>
    <col min="6915" max="6915" width="49.7109375" style="719" customWidth="1"/>
    <col min="6916" max="7169" width="11.42578125" style="719"/>
    <col min="7170" max="7170" width="5.5703125" style="719" customWidth="1"/>
    <col min="7171" max="7171" width="49.7109375" style="719" customWidth="1"/>
    <col min="7172" max="7425" width="11.42578125" style="719"/>
    <col min="7426" max="7426" width="5.5703125" style="719" customWidth="1"/>
    <col min="7427" max="7427" width="49.7109375" style="719" customWidth="1"/>
    <col min="7428" max="7681" width="11.42578125" style="719"/>
    <col min="7682" max="7682" width="5.5703125" style="719" customWidth="1"/>
    <col min="7683" max="7683" width="49.7109375" style="719" customWidth="1"/>
    <col min="7684" max="7937" width="11.42578125" style="719"/>
    <col min="7938" max="7938" width="5.5703125" style="719" customWidth="1"/>
    <col min="7939" max="7939" width="49.7109375" style="719" customWidth="1"/>
    <col min="7940" max="8193" width="11.42578125" style="719"/>
    <col min="8194" max="8194" width="5.5703125" style="719" customWidth="1"/>
    <col min="8195" max="8195" width="49.7109375" style="719" customWidth="1"/>
    <col min="8196" max="8449" width="11.42578125" style="719"/>
    <col min="8450" max="8450" width="5.5703125" style="719" customWidth="1"/>
    <col min="8451" max="8451" width="49.7109375" style="719" customWidth="1"/>
    <col min="8452" max="8705" width="11.42578125" style="719"/>
    <col min="8706" max="8706" width="5.5703125" style="719" customWidth="1"/>
    <col min="8707" max="8707" width="49.7109375" style="719" customWidth="1"/>
    <col min="8708" max="8961" width="11.42578125" style="719"/>
    <col min="8962" max="8962" width="5.5703125" style="719" customWidth="1"/>
    <col min="8963" max="8963" width="49.7109375" style="719" customWidth="1"/>
    <col min="8964" max="9217" width="11.42578125" style="719"/>
    <col min="9218" max="9218" width="5.5703125" style="719" customWidth="1"/>
    <col min="9219" max="9219" width="49.7109375" style="719" customWidth="1"/>
    <col min="9220" max="9473" width="11.42578125" style="719"/>
    <col min="9474" max="9474" width="5.5703125" style="719" customWidth="1"/>
    <col min="9475" max="9475" width="49.7109375" style="719" customWidth="1"/>
    <col min="9476" max="9729" width="11.42578125" style="719"/>
    <col min="9730" max="9730" width="5.5703125" style="719" customWidth="1"/>
    <col min="9731" max="9731" width="49.7109375" style="719" customWidth="1"/>
    <col min="9732" max="9985" width="11.42578125" style="719"/>
    <col min="9986" max="9986" width="5.5703125" style="719" customWidth="1"/>
    <col min="9987" max="9987" width="49.7109375" style="719" customWidth="1"/>
    <col min="9988" max="10241" width="11.42578125" style="719"/>
    <col min="10242" max="10242" width="5.5703125" style="719" customWidth="1"/>
    <col min="10243" max="10243" width="49.7109375" style="719" customWidth="1"/>
    <col min="10244" max="10497" width="11.42578125" style="719"/>
    <col min="10498" max="10498" width="5.5703125" style="719" customWidth="1"/>
    <col min="10499" max="10499" width="49.7109375" style="719" customWidth="1"/>
    <col min="10500" max="10753" width="11.42578125" style="719"/>
    <col min="10754" max="10754" width="5.5703125" style="719" customWidth="1"/>
    <col min="10755" max="10755" width="49.7109375" style="719" customWidth="1"/>
    <col min="10756" max="11009" width="11.42578125" style="719"/>
    <col min="11010" max="11010" width="5.5703125" style="719" customWidth="1"/>
    <col min="11011" max="11011" width="49.7109375" style="719" customWidth="1"/>
    <col min="11012" max="11265" width="11.42578125" style="719"/>
    <col min="11266" max="11266" width="5.5703125" style="719" customWidth="1"/>
    <col min="11267" max="11267" width="49.7109375" style="719" customWidth="1"/>
    <col min="11268" max="11521" width="11.42578125" style="719"/>
    <col min="11522" max="11522" width="5.5703125" style="719" customWidth="1"/>
    <col min="11523" max="11523" width="49.7109375" style="719" customWidth="1"/>
    <col min="11524" max="11777" width="11.42578125" style="719"/>
    <col min="11778" max="11778" width="5.5703125" style="719" customWidth="1"/>
    <col min="11779" max="11779" width="49.7109375" style="719" customWidth="1"/>
    <col min="11780" max="12033" width="11.42578125" style="719"/>
    <col min="12034" max="12034" width="5.5703125" style="719" customWidth="1"/>
    <col min="12035" max="12035" width="49.7109375" style="719" customWidth="1"/>
    <col min="12036" max="12289" width="11.42578125" style="719"/>
    <col min="12290" max="12290" width="5.5703125" style="719" customWidth="1"/>
    <col min="12291" max="12291" width="49.7109375" style="719" customWidth="1"/>
    <col min="12292" max="12545" width="11.42578125" style="719"/>
    <col min="12546" max="12546" width="5.5703125" style="719" customWidth="1"/>
    <col min="12547" max="12547" width="49.7109375" style="719" customWidth="1"/>
    <col min="12548" max="12801" width="11.42578125" style="719"/>
    <col min="12802" max="12802" width="5.5703125" style="719" customWidth="1"/>
    <col min="12803" max="12803" width="49.7109375" style="719" customWidth="1"/>
    <col min="12804" max="13057" width="11.42578125" style="719"/>
    <col min="13058" max="13058" width="5.5703125" style="719" customWidth="1"/>
    <col min="13059" max="13059" width="49.7109375" style="719" customWidth="1"/>
    <col min="13060" max="13313" width="11.42578125" style="719"/>
    <col min="13314" max="13314" width="5.5703125" style="719" customWidth="1"/>
    <col min="13315" max="13315" width="49.7109375" style="719" customWidth="1"/>
    <col min="13316" max="13569" width="11.42578125" style="719"/>
    <col min="13570" max="13570" width="5.5703125" style="719" customWidth="1"/>
    <col min="13571" max="13571" width="49.7109375" style="719" customWidth="1"/>
    <col min="13572" max="13825" width="11.42578125" style="719"/>
    <col min="13826" max="13826" width="5.5703125" style="719" customWidth="1"/>
    <col min="13827" max="13827" width="49.7109375" style="719" customWidth="1"/>
    <col min="13828" max="14081" width="11.42578125" style="719"/>
    <col min="14082" max="14082" width="5.5703125" style="719" customWidth="1"/>
    <col min="14083" max="14083" width="49.7109375" style="719" customWidth="1"/>
    <col min="14084" max="14337" width="11.42578125" style="719"/>
    <col min="14338" max="14338" width="5.5703125" style="719" customWidth="1"/>
    <col min="14339" max="14339" width="49.7109375" style="719" customWidth="1"/>
    <col min="14340" max="14593" width="11.42578125" style="719"/>
    <col min="14594" max="14594" width="5.5703125" style="719" customWidth="1"/>
    <col min="14595" max="14595" width="49.7109375" style="719" customWidth="1"/>
    <col min="14596" max="14849" width="11.42578125" style="719"/>
    <col min="14850" max="14850" width="5.5703125" style="719" customWidth="1"/>
    <col min="14851" max="14851" width="49.7109375" style="719" customWidth="1"/>
    <col min="14852" max="15105" width="11.42578125" style="719"/>
    <col min="15106" max="15106" width="5.5703125" style="719" customWidth="1"/>
    <col min="15107" max="15107" width="49.7109375" style="719" customWidth="1"/>
    <col min="15108" max="15361" width="11.42578125" style="719"/>
    <col min="15362" max="15362" width="5.5703125" style="719" customWidth="1"/>
    <col min="15363" max="15363" width="49.7109375" style="719" customWidth="1"/>
    <col min="15364" max="15617" width="11.42578125" style="719"/>
    <col min="15618" max="15618" width="5.5703125" style="719" customWidth="1"/>
    <col min="15619" max="15619" width="49.7109375" style="719" customWidth="1"/>
    <col min="15620" max="15873" width="11.42578125" style="719"/>
    <col min="15874" max="15874" width="5.5703125" style="719" customWidth="1"/>
    <col min="15875" max="15875" width="49.7109375" style="719" customWidth="1"/>
    <col min="15876" max="16129" width="11.42578125" style="719"/>
    <col min="16130" max="16130" width="5.5703125" style="719" customWidth="1"/>
    <col min="16131" max="16131" width="49.7109375" style="719" customWidth="1"/>
    <col min="16132" max="16384" width="11.42578125" style="719"/>
  </cols>
  <sheetData>
    <row r="1" spans="1:15" ht="24.75" customHeight="1" x14ac:dyDescent="0.2"/>
    <row r="2" spans="1:15" s="710" customFormat="1" ht="16.5" x14ac:dyDescent="0.3">
      <c r="A2" s="1613" t="s">
        <v>148</v>
      </c>
      <c r="B2" s="1613"/>
      <c r="C2" s="1613"/>
      <c r="D2" s="1613"/>
      <c r="E2" s="1613"/>
      <c r="F2" s="1613"/>
      <c r="G2" s="852"/>
      <c r="H2" s="852"/>
      <c r="I2" s="852"/>
      <c r="J2" s="852"/>
      <c r="K2" s="758"/>
      <c r="L2" s="758"/>
      <c r="M2" s="758"/>
      <c r="N2" s="758"/>
      <c r="O2" s="758"/>
    </row>
    <row r="3" spans="1:15" s="710" customFormat="1" ht="8.25" customHeight="1" x14ac:dyDescent="0.3">
      <c r="A3" s="1382"/>
      <c r="B3" s="1382"/>
      <c r="C3" s="1382"/>
      <c r="D3" s="1382"/>
      <c r="E3" s="1382"/>
      <c r="F3" s="1382"/>
      <c r="G3" s="852"/>
      <c r="H3" s="852"/>
      <c r="I3" s="852"/>
      <c r="J3" s="852"/>
    </row>
    <row r="4" spans="1:15" s="724" customFormat="1" ht="16.5" x14ac:dyDescent="0.2">
      <c r="A4" s="1552" t="s">
        <v>456</v>
      </c>
      <c r="B4" s="1552"/>
      <c r="C4" s="1552"/>
      <c r="D4" s="1552"/>
      <c r="E4" s="1552"/>
      <c r="F4" s="1552"/>
      <c r="G4" s="544"/>
      <c r="H4" s="544"/>
      <c r="I4" s="544"/>
      <c r="J4" s="544"/>
    </row>
    <row r="5" spans="1:15" s="724" customFormat="1" ht="16.5" x14ac:dyDescent="0.2">
      <c r="A5" s="1614" t="s">
        <v>847</v>
      </c>
      <c r="B5" s="1614"/>
      <c r="C5" s="1614"/>
      <c r="D5" s="1614"/>
      <c r="E5" s="1614"/>
      <c r="F5" s="1614"/>
      <c r="G5" s="544"/>
      <c r="H5" s="544"/>
      <c r="I5" s="544"/>
      <c r="J5" s="544"/>
    </row>
    <row r="6" spans="1:15" s="724" customFormat="1" ht="8.25" customHeight="1" x14ac:dyDescent="0.2">
      <c r="A6" s="1615"/>
      <c r="B6" s="1615"/>
      <c r="C6" s="1615"/>
      <c r="D6" s="1615"/>
      <c r="E6" s="1615"/>
      <c r="F6" s="1615"/>
      <c r="G6" s="544"/>
      <c r="H6" s="544"/>
      <c r="I6" s="544"/>
      <c r="J6" s="544"/>
    </row>
    <row r="7" spans="1:15" s="1039" customFormat="1" ht="20.25" customHeight="1" x14ac:dyDescent="0.25">
      <c r="A7" s="1544" t="s">
        <v>38</v>
      </c>
      <c r="B7" s="1545"/>
      <c r="C7" s="1546"/>
      <c r="D7" s="961" t="s">
        <v>385</v>
      </c>
      <c r="E7" s="961" t="s">
        <v>153</v>
      </c>
      <c r="F7" s="961" t="s">
        <v>463</v>
      </c>
    </row>
    <row r="8" spans="1:15" ht="26.25" customHeight="1" x14ac:dyDescent="0.2">
      <c r="A8" s="1616" t="s">
        <v>455</v>
      </c>
      <c r="B8" s="1617"/>
      <c r="C8" s="1617"/>
      <c r="D8" s="1037">
        <v>107428879</v>
      </c>
      <c r="E8" s="1037">
        <v>96710257</v>
      </c>
      <c r="F8" s="1037">
        <v>66913123</v>
      </c>
    </row>
    <row r="9" spans="1:15" ht="26.25" customHeight="1" x14ac:dyDescent="0.2">
      <c r="A9" s="1029"/>
      <c r="B9" s="1030" t="s">
        <v>464</v>
      </c>
      <c r="C9" s="847"/>
      <c r="D9" s="1035"/>
      <c r="E9" s="1035"/>
      <c r="F9" s="1035"/>
    </row>
    <row r="10" spans="1:15" ht="26.25" customHeight="1" x14ac:dyDescent="0.2">
      <c r="A10" s="1029"/>
      <c r="B10" s="1030" t="s">
        <v>465</v>
      </c>
      <c r="C10" s="847"/>
      <c r="D10" s="1035">
        <v>107428879</v>
      </c>
      <c r="E10" s="1035">
        <v>96710257</v>
      </c>
      <c r="F10" s="1035">
        <v>66913123</v>
      </c>
      <c r="G10" s="614"/>
      <c r="H10" s="614"/>
      <c r="I10" s="680"/>
    </row>
    <row r="11" spans="1:15" x14ac:dyDescent="0.2">
      <c r="A11" s="856"/>
      <c r="B11" s="960"/>
      <c r="C11" s="960"/>
      <c r="D11" s="857"/>
      <c r="E11" s="857"/>
      <c r="F11" s="857"/>
      <c r="G11" s="614"/>
      <c r="H11" s="614"/>
    </row>
    <row r="12" spans="1:15" ht="26.25" customHeight="1" x14ac:dyDescent="0.2">
      <c r="A12" s="1611" t="s">
        <v>454</v>
      </c>
      <c r="B12" s="1612"/>
      <c r="C12" s="1612"/>
      <c r="D12" s="857">
        <v>105660778</v>
      </c>
      <c r="E12" s="857">
        <v>65555533</v>
      </c>
      <c r="F12" s="857">
        <v>65542023</v>
      </c>
      <c r="G12" s="614"/>
      <c r="H12" s="614"/>
    </row>
    <row r="13" spans="1:15" ht="26.25" customHeight="1" x14ac:dyDescent="0.2">
      <c r="A13" s="1029"/>
      <c r="B13" s="1030" t="s">
        <v>466</v>
      </c>
      <c r="C13" s="847"/>
      <c r="D13" s="1035"/>
      <c r="E13" s="1035"/>
      <c r="F13" s="1035"/>
      <c r="G13" s="614"/>
      <c r="H13" s="614"/>
    </row>
    <row r="14" spans="1:15" ht="26.25" customHeight="1" x14ac:dyDescent="0.2">
      <c r="A14" s="1029"/>
      <c r="B14" s="1030" t="s">
        <v>467</v>
      </c>
      <c r="C14" s="847"/>
      <c r="D14" s="1035">
        <v>105660778</v>
      </c>
      <c r="E14" s="1035">
        <v>65555533</v>
      </c>
      <c r="F14" s="1035">
        <v>65542023</v>
      </c>
      <c r="G14" s="614"/>
      <c r="H14" s="614"/>
      <c r="I14" s="680"/>
    </row>
    <row r="15" spans="1:15" ht="26.25" customHeight="1" x14ac:dyDescent="0.2">
      <c r="A15" s="858"/>
      <c r="B15" s="859"/>
      <c r="C15" s="859"/>
      <c r="D15" s="1035"/>
      <c r="E15" s="1035"/>
      <c r="F15" s="1035"/>
      <c r="G15" s="614"/>
    </row>
    <row r="16" spans="1:15" ht="26.25" customHeight="1" x14ac:dyDescent="0.2">
      <c r="A16" s="1609" t="s">
        <v>453</v>
      </c>
      <c r="B16" s="1610"/>
      <c r="C16" s="1610"/>
      <c r="D16" s="1038">
        <v>1768101</v>
      </c>
      <c r="E16" s="1038">
        <v>31154724</v>
      </c>
      <c r="F16" s="1038">
        <v>1371100</v>
      </c>
      <c r="I16" s="680"/>
      <c r="J16" s="609"/>
      <c r="K16" s="659"/>
    </row>
    <row r="17" spans="1:8" x14ac:dyDescent="0.2">
      <c r="A17" s="847"/>
      <c r="B17" s="847"/>
      <c r="C17" s="847"/>
      <c r="D17" s="1031"/>
      <c r="E17" s="1031"/>
      <c r="F17" s="1031"/>
      <c r="H17" s="609"/>
    </row>
    <row r="18" spans="1:8" s="1039" customFormat="1" ht="20.25" customHeight="1" x14ac:dyDescent="0.25">
      <c r="A18" s="1544" t="s">
        <v>38</v>
      </c>
      <c r="B18" s="1545"/>
      <c r="C18" s="1545"/>
      <c r="D18" s="961" t="s">
        <v>385</v>
      </c>
      <c r="E18" s="961" t="s">
        <v>153</v>
      </c>
      <c r="F18" s="961" t="s">
        <v>463</v>
      </c>
    </row>
    <row r="19" spans="1:8" x14ac:dyDescent="0.2">
      <c r="A19" s="856"/>
      <c r="B19" s="960"/>
      <c r="C19" s="960"/>
      <c r="D19" s="857"/>
      <c r="E19" s="857"/>
      <c r="F19" s="857"/>
    </row>
    <row r="20" spans="1:8" ht="15.75" customHeight="1" x14ac:dyDescent="0.2">
      <c r="A20" s="1611" t="s">
        <v>452</v>
      </c>
      <c r="B20" s="1612"/>
      <c r="C20" s="1612"/>
      <c r="D20" s="1176">
        <v>1768101</v>
      </c>
      <c r="E20" s="857">
        <v>31154724</v>
      </c>
      <c r="F20" s="857">
        <v>1371100</v>
      </c>
    </row>
    <row r="21" spans="1:8" x14ac:dyDescent="0.2">
      <c r="A21" s="856"/>
      <c r="B21" s="960"/>
      <c r="C21" s="960"/>
      <c r="D21" s="547"/>
      <c r="E21" s="857"/>
      <c r="F21" s="857"/>
    </row>
    <row r="22" spans="1:8" ht="15.75" customHeight="1" x14ac:dyDescent="0.2">
      <c r="A22" s="1611" t="s">
        <v>451</v>
      </c>
      <c r="B22" s="1612"/>
      <c r="C22" s="1612"/>
      <c r="D22" s="1034"/>
      <c r="E22" s="1035"/>
      <c r="F22" s="1035"/>
    </row>
    <row r="23" spans="1:8" x14ac:dyDescent="0.2">
      <c r="A23" s="858"/>
      <c r="B23" s="859"/>
      <c r="C23" s="859"/>
      <c r="D23" s="547"/>
      <c r="E23" s="857"/>
      <c r="F23" s="857"/>
    </row>
    <row r="24" spans="1:8" ht="15.75" customHeight="1" x14ac:dyDescent="0.2">
      <c r="A24" s="1609" t="s">
        <v>450</v>
      </c>
      <c r="B24" s="1610"/>
      <c r="C24" s="1610"/>
      <c r="D24" s="1177">
        <v>1768101</v>
      </c>
      <c r="E24" s="1036">
        <v>31154724</v>
      </c>
      <c r="F24" s="1036">
        <v>1371100</v>
      </c>
    </row>
    <row r="25" spans="1:8" x14ac:dyDescent="0.2">
      <c r="A25" s="847"/>
      <c r="B25" s="847"/>
      <c r="C25" s="847"/>
      <c r="D25" s="847"/>
      <c r="E25" s="847"/>
      <c r="F25" s="847"/>
    </row>
    <row r="26" spans="1:8" s="1039" customFormat="1" ht="20.25" customHeight="1" x14ac:dyDescent="0.25">
      <c r="A26" s="1544" t="s">
        <v>38</v>
      </c>
      <c r="B26" s="1545"/>
      <c r="C26" s="1545"/>
      <c r="D26" s="961" t="s">
        <v>385</v>
      </c>
      <c r="E26" s="961" t="s">
        <v>153</v>
      </c>
      <c r="F26" s="961" t="s">
        <v>463</v>
      </c>
    </row>
    <row r="27" spans="1:8" x14ac:dyDescent="0.2">
      <c r="A27" s="856"/>
      <c r="B27" s="960"/>
      <c r="C27" s="960"/>
      <c r="D27" s="1032"/>
      <c r="E27" s="1032"/>
      <c r="F27" s="1032"/>
    </row>
    <row r="28" spans="1:8" ht="16.5" customHeight="1" x14ac:dyDescent="0.2">
      <c r="A28" s="1611" t="s">
        <v>449</v>
      </c>
      <c r="B28" s="1612"/>
      <c r="C28" s="1612"/>
      <c r="D28" s="545">
        <v>0</v>
      </c>
      <c r="E28" s="545">
        <v>0</v>
      </c>
      <c r="F28" s="545">
        <v>0</v>
      </c>
    </row>
    <row r="29" spans="1:8" x14ac:dyDescent="0.2">
      <c r="A29" s="856"/>
      <c r="B29" s="960"/>
      <c r="C29" s="960"/>
      <c r="D29" s="545"/>
      <c r="E29" s="545"/>
      <c r="F29" s="545"/>
    </row>
    <row r="30" spans="1:8" ht="16.5" customHeight="1" x14ac:dyDescent="0.2">
      <c r="A30" s="1611" t="s">
        <v>448</v>
      </c>
      <c r="B30" s="1612"/>
      <c r="C30" s="1612"/>
      <c r="D30" s="545">
        <v>0</v>
      </c>
      <c r="E30" s="545">
        <v>0</v>
      </c>
      <c r="F30" s="545">
        <v>0</v>
      </c>
    </row>
    <row r="31" spans="1:8" x14ac:dyDescent="0.2">
      <c r="A31" s="858"/>
      <c r="B31" s="859"/>
      <c r="C31" s="859"/>
      <c r="D31" s="546"/>
      <c r="E31" s="546"/>
      <c r="F31" s="546"/>
    </row>
    <row r="32" spans="1:8" ht="16.5" customHeight="1" x14ac:dyDescent="0.2">
      <c r="A32" s="1609" t="s">
        <v>447</v>
      </c>
      <c r="B32" s="1610"/>
      <c r="C32" s="1610"/>
      <c r="D32" s="1033">
        <v>0</v>
      </c>
      <c r="E32" s="1033">
        <v>0</v>
      </c>
      <c r="F32" s="1033">
        <v>0</v>
      </c>
    </row>
    <row r="33" spans="1:6" ht="8.25" customHeight="1" x14ac:dyDescent="0.2"/>
    <row r="34" spans="1:6" s="738" customFormat="1" ht="15" x14ac:dyDescent="0.25"/>
    <row r="35" spans="1:6" s="738" customFormat="1" ht="15" x14ac:dyDescent="0.25"/>
    <row r="36" spans="1:6" s="738" customFormat="1" ht="15" x14ac:dyDescent="0.25"/>
    <row r="37" spans="1:6" s="738" customFormat="1" ht="15" x14ac:dyDescent="0.25"/>
    <row r="38" spans="1:6" s="738" customFormat="1" ht="15" x14ac:dyDescent="0.25"/>
    <row r="39" spans="1:6" s="738" customFormat="1" ht="15" x14ac:dyDescent="0.25"/>
    <row r="40" spans="1:6" s="738" customFormat="1" ht="15" x14ac:dyDescent="0.25"/>
    <row r="48" spans="1:6" s="851" customFormat="1" ht="24.75" customHeight="1" x14ac:dyDescent="0.25">
      <c r="A48" s="1608" t="s">
        <v>446</v>
      </c>
      <c r="B48" s="1608"/>
      <c r="C48" s="1608"/>
      <c r="D48" s="1608"/>
      <c r="E48" s="1608"/>
      <c r="F48" s="1608"/>
    </row>
    <row r="49" spans="1:6" s="851" customFormat="1" ht="27" customHeight="1" x14ac:dyDescent="0.25">
      <c r="A49" s="1608" t="s">
        <v>445</v>
      </c>
      <c r="B49" s="1608"/>
      <c r="C49" s="1608"/>
      <c r="D49" s="1608"/>
      <c r="E49" s="1608"/>
      <c r="F49" s="1608"/>
    </row>
    <row r="50" spans="1:6" s="851" customFormat="1" ht="13.5" x14ac:dyDescent="0.25">
      <c r="A50" s="1608" t="s">
        <v>444</v>
      </c>
      <c r="B50" s="1608"/>
      <c r="C50" s="1608"/>
      <c r="D50" s="1608"/>
      <c r="E50" s="1608"/>
      <c r="F50" s="1608"/>
    </row>
  </sheetData>
  <mergeCells count="20">
    <mergeCell ref="A18:C18"/>
    <mergeCell ref="A20:C20"/>
    <mergeCell ref="A22:C22"/>
    <mergeCell ref="A2:F2"/>
    <mergeCell ref="A3:F3"/>
    <mergeCell ref="A4:F4"/>
    <mergeCell ref="A5:F5"/>
    <mergeCell ref="A6:F6"/>
    <mergeCell ref="A7:C7"/>
    <mergeCell ref="A8:C8"/>
    <mergeCell ref="A12:C12"/>
    <mergeCell ref="A16:C16"/>
    <mergeCell ref="A49:F49"/>
    <mergeCell ref="A50:F50"/>
    <mergeCell ref="A24:C24"/>
    <mergeCell ref="A26:C26"/>
    <mergeCell ref="A28:C28"/>
    <mergeCell ref="A30:C30"/>
    <mergeCell ref="A32:C32"/>
    <mergeCell ref="A48:F48"/>
  </mergeCells>
  <pageMargins left="0.47244094488188981" right="0.27559055118110237" top="0.59055118110236227" bottom="0.39370078740157483" header="0.31496062992125984" footer="0.31496062992125984"/>
  <pageSetup scale="95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"/>
  <sheetViews>
    <sheetView showGridLines="0" zoomScaleNormal="100" zoomScaleSheetLayoutView="100" workbookViewId="0"/>
  </sheetViews>
  <sheetFormatPr baseColWidth="10" defaultRowHeight="12" x14ac:dyDescent="0.2"/>
  <cols>
    <col min="1" max="1" width="5.5703125" style="719" customWidth="1"/>
    <col min="2" max="2" width="36.5703125" style="719" customWidth="1"/>
    <col min="3" max="3" width="14.28515625" style="719" customWidth="1"/>
    <col min="4" max="4" width="17.5703125" style="719" customWidth="1"/>
    <col min="5" max="5" width="15.5703125" style="719" customWidth="1"/>
    <col min="6" max="6" width="13.7109375" style="719" customWidth="1"/>
    <col min="7" max="7" width="4.7109375" style="719" customWidth="1"/>
    <col min="8" max="10" width="11.5703125" style="719" bestFit="1" customWidth="1"/>
    <col min="11" max="11" width="12" style="719" bestFit="1" customWidth="1"/>
    <col min="12" max="257" width="11.42578125" style="719"/>
    <col min="258" max="258" width="5.5703125" style="719" customWidth="1"/>
    <col min="259" max="259" width="49.7109375" style="719" customWidth="1"/>
    <col min="260" max="513" width="11.42578125" style="719"/>
    <col min="514" max="514" width="5.5703125" style="719" customWidth="1"/>
    <col min="515" max="515" width="49.7109375" style="719" customWidth="1"/>
    <col min="516" max="769" width="11.42578125" style="719"/>
    <col min="770" max="770" width="5.5703125" style="719" customWidth="1"/>
    <col min="771" max="771" width="49.7109375" style="719" customWidth="1"/>
    <col min="772" max="1025" width="11.42578125" style="719"/>
    <col min="1026" max="1026" width="5.5703125" style="719" customWidth="1"/>
    <col min="1027" max="1027" width="49.7109375" style="719" customWidth="1"/>
    <col min="1028" max="1281" width="11.42578125" style="719"/>
    <col min="1282" max="1282" width="5.5703125" style="719" customWidth="1"/>
    <col min="1283" max="1283" width="49.7109375" style="719" customWidth="1"/>
    <col min="1284" max="1537" width="11.42578125" style="719"/>
    <col min="1538" max="1538" width="5.5703125" style="719" customWidth="1"/>
    <col min="1539" max="1539" width="49.7109375" style="719" customWidth="1"/>
    <col min="1540" max="1793" width="11.42578125" style="719"/>
    <col min="1794" max="1794" width="5.5703125" style="719" customWidth="1"/>
    <col min="1795" max="1795" width="49.7109375" style="719" customWidth="1"/>
    <col min="1796" max="2049" width="11.42578125" style="719"/>
    <col min="2050" max="2050" width="5.5703125" style="719" customWidth="1"/>
    <col min="2051" max="2051" width="49.7109375" style="719" customWidth="1"/>
    <col min="2052" max="2305" width="11.42578125" style="719"/>
    <col min="2306" max="2306" width="5.5703125" style="719" customWidth="1"/>
    <col min="2307" max="2307" width="49.7109375" style="719" customWidth="1"/>
    <col min="2308" max="2561" width="11.42578125" style="719"/>
    <col min="2562" max="2562" width="5.5703125" style="719" customWidth="1"/>
    <col min="2563" max="2563" width="49.7109375" style="719" customWidth="1"/>
    <col min="2564" max="2817" width="11.42578125" style="719"/>
    <col min="2818" max="2818" width="5.5703125" style="719" customWidth="1"/>
    <col min="2819" max="2819" width="49.7109375" style="719" customWidth="1"/>
    <col min="2820" max="3073" width="11.42578125" style="719"/>
    <col min="3074" max="3074" width="5.5703125" style="719" customWidth="1"/>
    <col min="3075" max="3075" width="49.7109375" style="719" customWidth="1"/>
    <col min="3076" max="3329" width="11.42578125" style="719"/>
    <col min="3330" max="3330" width="5.5703125" style="719" customWidth="1"/>
    <col min="3331" max="3331" width="49.7109375" style="719" customWidth="1"/>
    <col min="3332" max="3585" width="11.42578125" style="719"/>
    <col min="3586" max="3586" width="5.5703125" style="719" customWidth="1"/>
    <col min="3587" max="3587" width="49.7109375" style="719" customWidth="1"/>
    <col min="3588" max="3841" width="11.42578125" style="719"/>
    <col min="3842" max="3842" width="5.5703125" style="719" customWidth="1"/>
    <col min="3843" max="3843" width="49.7109375" style="719" customWidth="1"/>
    <col min="3844" max="4097" width="11.42578125" style="719"/>
    <col min="4098" max="4098" width="5.5703125" style="719" customWidth="1"/>
    <col min="4099" max="4099" width="49.7109375" style="719" customWidth="1"/>
    <col min="4100" max="4353" width="11.42578125" style="719"/>
    <col min="4354" max="4354" width="5.5703125" style="719" customWidth="1"/>
    <col min="4355" max="4355" width="49.7109375" style="719" customWidth="1"/>
    <col min="4356" max="4609" width="11.42578125" style="719"/>
    <col min="4610" max="4610" width="5.5703125" style="719" customWidth="1"/>
    <col min="4611" max="4611" width="49.7109375" style="719" customWidth="1"/>
    <col min="4612" max="4865" width="11.42578125" style="719"/>
    <col min="4866" max="4866" width="5.5703125" style="719" customWidth="1"/>
    <col min="4867" max="4867" width="49.7109375" style="719" customWidth="1"/>
    <col min="4868" max="5121" width="11.42578125" style="719"/>
    <col min="5122" max="5122" width="5.5703125" style="719" customWidth="1"/>
    <col min="5123" max="5123" width="49.7109375" style="719" customWidth="1"/>
    <col min="5124" max="5377" width="11.42578125" style="719"/>
    <col min="5378" max="5378" width="5.5703125" style="719" customWidth="1"/>
    <col min="5379" max="5379" width="49.7109375" style="719" customWidth="1"/>
    <col min="5380" max="5633" width="11.42578125" style="719"/>
    <col min="5634" max="5634" width="5.5703125" style="719" customWidth="1"/>
    <col min="5635" max="5635" width="49.7109375" style="719" customWidth="1"/>
    <col min="5636" max="5889" width="11.42578125" style="719"/>
    <col min="5890" max="5890" width="5.5703125" style="719" customWidth="1"/>
    <col min="5891" max="5891" width="49.7109375" style="719" customWidth="1"/>
    <col min="5892" max="6145" width="11.42578125" style="719"/>
    <col min="6146" max="6146" width="5.5703125" style="719" customWidth="1"/>
    <col min="6147" max="6147" width="49.7109375" style="719" customWidth="1"/>
    <col min="6148" max="6401" width="11.42578125" style="719"/>
    <col min="6402" max="6402" width="5.5703125" style="719" customWidth="1"/>
    <col min="6403" max="6403" width="49.7109375" style="719" customWidth="1"/>
    <col min="6404" max="6657" width="11.42578125" style="719"/>
    <col min="6658" max="6658" width="5.5703125" style="719" customWidth="1"/>
    <col min="6659" max="6659" width="49.7109375" style="719" customWidth="1"/>
    <col min="6660" max="6913" width="11.42578125" style="719"/>
    <col min="6914" max="6914" width="5.5703125" style="719" customWidth="1"/>
    <col min="6915" max="6915" width="49.7109375" style="719" customWidth="1"/>
    <col min="6916" max="7169" width="11.42578125" style="719"/>
    <col min="7170" max="7170" width="5.5703125" style="719" customWidth="1"/>
    <col min="7171" max="7171" width="49.7109375" style="719" customWidth="1"/>
    <col min="7172" max="7425" width="11.42578125" style="719"/>
    <col min="7426" max="7426" width="5.5703125" style="719" customWidth="1"/>
    <col min="7427" max="7427" width="49.7109375" style="719" customWidth="1"/>
    <col min="7428" max="7681" width="11.42578125" style="719"/>
    <col min="7682" max="7682" width="5.5703125" style="719" customWidth="1"/>
    <col min="7683" max="7683" width="49.7109375" style="719" customWidth="1"/>
    <col min="7684" max="7937" width="11.42578125" style="719"/>
    <col min="7938" max="7938" width="5.5703125" style="719" customWidth="1"/>
    <col min="7939" max="7939" width="49.7109375" style="719" customWidth="1"/>
    <col min="7940" max="8193" width="11.42578125" style="719"/>
    <col min="8194" max="8194" width="5.5703125" style="719" customWidth="1"/>
    <col min="8195" max="8195" width="49.7109375" style="719" customWidth="1"/>
    <col min="8196" max="8449" width="11.42578125" style="719"/>
    <col min="8450" max="8450" width="5.5703125" style="719" customWidth="1"/>
    <col min="8451" max="8451" width="49.7109375" style="719" customWidth="1"/>
    <col min="8452" max="8705" width="11.42578125" style="719"/>
    <col min="8706" max="8706" width="5.5703125" style="719" customWidth="1"/>
    <col min="8707" max="8707" width="49.7109375" style="719" customWidth="1"/>
    <col min="8708" max="8961" width="11.42578125" style="719"/>
    <col min="8962" max="8962" width="5.5703125" style="719" customWidth="1"/>
    <col min="8963" max="8963" width="49.7109375" style="719" customWidth="1"/>
    <col min="8964" max="9217" width="11.42578125" style="719"/>
    <col min="9218" max="9218" width="5.5703125" style="719" customWidth="1"/>
    <col min="9219" max="9219" width="49.7109375" style="719" customWidth="1"/>
    <col min="9220" max="9473" width="11.42578125" style="719"/>
    <col min="9474" max="9474" width="5.5703125" style="719" customWidth="1"/>
    <col min="9475" max="9475" width="49.7109375" style="719" customWidth="1"/>
    <col min="9476" max="9729" width="11.42578125" style="719"/>
    <col min="9730" max="9730" width="5.5703125" style="719" customWidth="1"/>
    <col min="9731" max="9731" width="49.7109375" style="719" customWidth="1"/>
    <col min="9732" max="9985" width="11.42578125" style="719"/>
    <col min="9986" max="9986" width="5.5703125" style="719" customWidth="1"/>
    <col min="9987" max="9987" width="49.7109375" style="719" customWidth="1"/>
    <col min="9988" max="10241" width="11.42578125" style="719"/>
    <col min="10242" max="10242" width="5.5703125" style="719" customWidth="1"/>
    <col min="10243" max="10243" width="49.7109375" style="719" customWidth="1"/>
    <col min="10244" max="10497" width="11.42578125" style="719"/>
    <col min="10498" max="10498" width="5.5703125" style="719" customWidth="1"/>
    <col min="10499" max="10499" width="49.7109375" style="719" customWidth="1"/>
    <col min="10500" max="10753" width="11.42578125" style="719"/>
    <col min="10754" max="10754" width="5.5703125" style="719" customWidth="1"/>
    <col min="10755" max="10755" width="49.7109375" style="719" customWidth="1"/>
    <col min="10756" max="11009" width="11.42578125" style="719"/>
    <col min="11010" max="11010" width="5.5703125" style="719" customWidth="1"/>
    <col min="11011" max="11011" width="49.7109375" style="719" customWidth="1"/>
    <col min="11012" max="11265" width="11.42578125" style="719"/>
    <col min="11266" max="11266" width="5.5703125" style="719" customWidth="1"/>
    <col min="11267" max="11267" width="49.7109375" style="719" customWidth="1"/>
    <col min="11268" max="11521" width="11.42578125" style="719"/>
    <col min="11522" max="11522" width="5.5703125" style="719" customWidth="1"/>
    <col min="11523" max="11523" width="49.7109375" style="719" customWidth="1"/>
    <col min="11524" max="11777" width="11.42578125" style="719"/>
    <col min="11778" max="11778" width="5.5703125" style="719" customWidth="1"/>
    <col min="11779" max="11779" width="49.7109375" style="719" customWidth="1"/>
    <col min="11780" max="12033" width="11.42578125" style="719"/>
    <col min="12034" max="12034" width="5.5703125" style="719" customWidth="1"/>
    <col min="12035" max="12035" width="49.7109375" style="719" customWidth="1"/>
    <col min="12036" max="12289" width="11.42578125" style="719"/>
    <col min="12290" max="12290" width="5.5703125" style="719" customWidth="1"/>
    <col min="12291" max="12291" width="49.7109375" style="719" customWidth="1"/>
    <col min="12292" max="12545" width="11.42578125" style="719"/>
    <col min="12546" max="12546" width="5.5703125" style="719" customWidth="1"/>
    <col min="12547" max="12547" width="49.7109375" style="719" customWidth="1"/>
    <col min="12548" max="12801" width="11.42578125" style="719"/>
    <col min="12802" max="12802" width="5.5703125" style="719" customWidth="1"/>
    <col min="12803" max="12803" width="49.7109375" style="719" customWidth="1"/>
    <col min="12804" max="13057" width="11.42578125" style="719"/>
    <col min="13058" max="13058" width="5.5703125" style="719" customWidth="1"/>
    <col min="13059" max="13059" width="49.7109375" style="719" customWidth="1"/>
    <col min="13060" max="13313" width="11.42578125" style="719"/>
    <col min="13314" max="13314" width="5.5703125" style="719" customWidth="1"/>
    <col min="13315" max="13315" width="49.7109375" style="719" customWidth="1"/>
    <col min="13316" max="13569" width="11.42578125" style="719"/>
    <col min="13570" max="13570" width="5.5703125" style="719" customWidth="1"/>
    <col min="13571" max="13571" width="49.7109375" style="719" customWidth="1"/>
    <col min="13572" max="13825" width="11.42578125" style="719"/>
    <col min="13826" max="13826" width="5.5703125" style="719" customWidth="1"/>
    <col min="13827" max="13827" width="49.7109375" style="719" customWidth="1"/>
    <col min="13828" max="14081" width="11.42578125" style="719"/>
    <col min="14082" max="14082" width="5.5703125" style="719" customWidth="1"/>
    <col min="14083" max="14083" width="49.7109375" style="719" customWidth="1"/>
    <col min="14084" max="14337" width="11.42578125" style="719"/>
    <col min="14338" max="14338" width="5.5703125" style="719" customWidth="1"/>
    <col min="14339" max="14339" width="49.7109375" style="719" customWidth="1"/>
    <col min="14340" max="14593" width="11.42578125" style="719"/>
    <col min="14594" max="14594" width="5.5703125" style="719" customWidth="1"/>
    <col min="14595" max="14595" width="49.7109375" style="719" customWidth="1"/>
    <col min="14596" max="14849" width="11.42578125" style="719"/>
    <col min="14850" max="14850" width="5.5703125" style="719" customWidth="1"/>
    <col min="14851" max="14851" width="49.7109375" style="719" customWidth="1"/>
    <col min="14852" max="15105" width="11.42578125" style="719"/>
    <col min="15106" max="15106" width="5.5703125" style="719" customWidth="1"/>
    <col min="15107" max="15107" width="49.7109375" style="719" customWidth="1"/>
    <col min="15108" max="15361" width="11.42578125" style="719"/>
    <col min="15362" max="15362" width="5.5703125" style="719" customWidth="1"/>
    <col min="15363" max="15363" width="49.7109375" style="719" customWidth="1"/>
    <col min="15364" max="15617" width="11.42578125" style="719"/>
    <col min="15618" max="15618" width="5.5703125" style="719" customWidth="1"/>
    <col min="15619" max="15619" width="49.7109375" style="719" customWidth="1"/>
    <col min="15620" max="15873" width="11.42578125" style="719"/>
    <col min="15874" max="15874" width="5.5703125" style="719" customWidth="1"/>
    <col min="15875" max="15875" width="49.7109375" style="719" customWidth="1"/>
    <col min="15876" max="16129" width="11.42578125" style="719"/>
    <col min="16130" max="16130" width="5.5703125" style="719" customWidth="1"/>
    <col min="16131" max="16131" width="49.7109375" style="719" customWidth="1"/>
    <col min="16132" max="16384" width="11.42578125" style="719"/>
  </cols>
  <sheetData>
    <row r="1" spans="1:15" ht="24.75" customHeight="1" x14ac:dyDescent="0.2"/>
    <row r="2" spans="1:15" s="710" customFormat="1" ht="16.5" x14ac:dyDescent="0.3">
      <c r="A2" s="1613" t="s">
        <v>148</v>
      </c>
      <c r="B2" s="1613"/>
      <c r="C2" s="1613"/>
      <c r="D2" s="1613"/>
      <c r="E2" s="1613"/>
      <c r="F2" s="1613"/>
      <c r="G2" s="852"/>
      <c r="H2" s="852"/>
      <c r="I2" s="852"/>
      <c r="J2" s="852"/>
      <c r="K2" s="758"/>
      <c r="L2" s="758"/>
      <c r="M2" s="758"/>
      <c r="N2" s="758"/>
      <c r="O2" s="758"/>
    </row>
    <row r="3" spans="1:15" s="710" customFormat="1" ht="8.25" customHeight="1" x14ac:dyDescent="0.3">
      <c r="A3" s="1382"/>
      <c r="B3" s="1382"/>
      <c r="C3" s="1382"/>
      <c r="D3" s="1382"/>
      <c r="E3" s="1382"/>
      <c r="F3" s="1382"/>
      <c r="G3" s="852"/>
      <c r="H3" s="852"/>
      <c r="I3" s="852"/>
      <c r="J3" s="852"/>
    </row>
    <row r="4" spans="1:15" s="724" customFormat="1" ht="16.5" x14ac:dyDescent="0.2">
      <c r="A4" s="1552" t="s">
        <v>561</v>
      </c>
      <c r="B4" s="1552"/>
      <c r="C4" s="1552"/>
      <c r="D4" s="1552"/>
      <c r="E4" s="1552"/>
      <c r="F4" s="1552"/>
      <c r="G4" s="544"/>
      <c r="H4" s="544"/>
      <c r="I4" s="544"/>
      <c r="J4" s="544"/>
    </row>
    <row r="5" spans="1:15" s="724" customFormat="1" ht="16.5" x14ac:dyDescent="0.2">
      <c r="A5" s="1614" t="s">
        <v>847</v>
      </c>
      <c r="B5" s="1614"/>
      <c r="C5" s="1614"/>
      <c r="D5" s="1614"/>
      <c r="E5" s="1614"/>
      <c r="F5" s="1614"/>
      <c r="G5" s="544"/>
      <c r="H5" s="544"/>
      <c r="I5" s="544"/>
      <c r="J5" s="544"/>
    </row>
    <row r="6" spans="1:15" s="724" customFormat="1" ht="8.25" customHeight="1" x14ac:dyDescent="0.2">
      <c r="A6" s="1615"/>
      <c r="B6" s="1615"/>
      <c r="C6" s="1615"/>
      <c r="D6" s="1615"/>
      <c r="E6" s="1615"/>
      <c r="F6" s="1615"/>
      <c r="G6" s="544"/>
      <c r="H6" s="544"/>
      <c r="I6" s="544"/>
      <c r="J6" s="544"/>
    </row>
    <row r="7" spans="1:15" s="1039" customFormat="1" ht="20.25" customHeight="1" x14ac:dyDescent="0.25">
      <c r="A7" s="1544" t="s">
        <v>38</v>
      </c>
      <c r="B7" s="1545"/>
      <c r="C7" s="1546"/>
      <c r="D7" s="961" t="s">
        <v>385</v>
      </c>
      <c r="E7" s="961" t="s">
        <v>153</v>
      </c>
      <c r="F7" s="961" t="s">
        <v>463</v>
      </c>
    </row>
    <row r="8" spans="1:15" ht="26.25" customHeight="1" x14ac:dyDescent="0.2">
      <c r="A8" s="1616" t="s">
        <v>455</v>
      </c>
      <c r="B8" s="1617"/>
      <c r="C8" s="1617"/>
      <c r="D8" s="1037">
        <v>107428879</v>
      </c>
      <c r="E8" s="1037">
        <v>96710257</v>
      </c>
      <c r="F8" s="1037">
        <v>66913123</v>
      </c>
    </row>
    <row r="9" spans="1:15" ht="26.25" customHeight="1" x14ac:dyDescent="0.2">
      <c r="A9" s="1029"/>
      <c r="B9" s="1030" t="s">
        <v>464</v>
      </c>
      <c r="C9" s="847"/>
      <c r="D9" s="1035"/>
      <c r="E9" s="1035"/>
      <c r="F9" s="1035"/>
    </row>
    <row r="10" spans="1:15" ht="26.25" customHeight="1" x14ac:dyDescent="0.2">
      <c r="A10" s="1029"/>
      <c r="B10" s="1030" t="s">
        <v>465</v>
      </c>
      <c r="C10" s="847"/>
      <c r="D10" s="1035">
        <v>107428879</v>
      </c>
      <c r="E10" s="1035">
        <v>96710257</v>
      </c>
      <c r="F10" s="1035">
        <v>66913123</v>
      </c>
      <c r="G10" s="614"/>
      <c r="H10" s="614"/>
      <c r="I10" s="680"/>
    </row>
    <row r="11" spans="1:15" x14ac:dyDescent="0.2">
      <c r="A11" s="856"/>
      <c r="B11" s="960"/>
      <c r="C11" s="960"/>
      <c r="D11" s="857"/>
      <c r="E11" s="857"/>
      <c r="F11" s="857"/>
      <c r="G11" s="614"/>
      <c r="H11" s="614"/>
    </row>
    <row r="12" spans="1:15" ht="26.25" customHeight="1" x14ac:dyDescent="0.2">
      <c r="A12" s="1611" t="s">
        <v>454</v>
      </c>
      <c r="B12" s="1612"/>
      <c r="C12" s="1612"/>
      <c r="D12" s="857">
        <v>105660778</v>
      </c>
      <c r="E12" s="857">
        <v>65555533</v>
      </c>
      <c r="F12" s="857">
        <v>65542023</v>
      </c>
      <c r="G12" s="614"/>
      <c r="H12" s="614"/>
    </row>
    <row r="13" spans="1:15" ht="26.25" customHeight="1" x14ac:dyDescent="0.2">
      <c r="A13" s="1029"/>
      <c r="B13" s="1030" t="s">
        <v>466</v>
      </c>
      <c r="C13" s="847"/>
      <c r="D13" s="1035"/>
      <c r="E13" s="1035"/>
      <c r="F13" s="1035"/>
      <c r="G13" s="614"/>
      <c r="H13" s="614"/>
    </row>
    <row r="14" spans="1:15" ht="26.25" customHeight="1" x14ac:dyDescent="0.2">
      <c r="A14" s="1029"/>
      <c r="B14" s="1030" t="s">
        <v>467</v>
      </c>
      <c r="C14" s="847"/>
      <c r="D14" s="1035">
        <v>105660778</v>
      </c>
      <c r="E14" s="1035">
        <v>65555533</v>
      </c>
      <c r="F14" s="1035">
        <v>65542023</v>
      </c>
      <c r="G14" s="614"/>
      <c r="H14" s="614"/>
      <c r="I14" s="680"/>
    </row>
    <row r="15" spans="1:15" ht="26.25" customHeight="1" x14ac:dyDescent="0.2">
      <c r="A15" s="858"/>
      <c r="B15" s="859"/>
      <c r="C15" s="859"/>
      <c r="D15" s="1035"/>
      <c r="E15" s="1035"/>
      <c r="F15" s="1035"/>
      <c r="G15" s="614"/>
    </row>
    <row r="16" spans="1:15" ht="26.25" customHeight="1" x14ac:dyDescent="0.2">
      <c r="A16" s="1609" t="s">
        <v>453</v>
      </c>
      <c r="B16" s="1610"/>
      <c r="C16" s="1610"/>
      <c r="D16" s="1038">
        <v>1768101</v>
      </c>
      <c r="E16" s="1038">
        <v>31154724</v>
      </c>
      <c r="F16" s="1038">
        <v>1371100</v>
      </c>
      <c r="I16" s="680"/>
      <c r="J16" s="609"/>
      <c r="K16" s="659"/>
    </row>
    <row r="17" spans="1:8" x14ac:dyDescent="0.2">
      <c r="A17" s="847"/>
      <c r="B17" s="847"/>
      <c r="C17" s="847"/>
      <c r="D17" s="1031"/>
      <c r="E17" s="1031"/>
      <c r="F17" s="1031"/>
      <c r="H17" s="609"/>
    </row>
    <row r="18" spans="1:8" s="1039" customFormat="1" ht="20.25" customHeight="1" x14ac:dyDescent="0.25">
      <c r="A18" s="1544" t="s">
        <v>38</v>
      </c>
      <c r="B18" s="1545"/>
      <c r="C18" s="1545"/>
      <c r="D18" s="961" t="s">
        <v>385</v>
      </c>
      <c r="E18" s="961" t="s">
        <v>153</v>
      </c>
      <c r="F18" s="961" t="s">
        <v>463</v>
      </c>
    </row>
    <row r="19" spans="1:8" x14ac:dyDescent="0.2">
      <c r="A19" s="856"/>
      <c r="B19" s="960"/>
      <c r="C19" s="960"/>
      <c r="D19" s="857"/>
      <c r="E19" s="857"/>
      <c r="F19" s="857"/>
    </row>
    <row r="20" spans="1:8" ht="15.75" customHeight="1" x14ac:dyDescent="0.2">
      <c r="A20" s="1611" t="s">
        <v>452</v>
      </c>
      <c r="B20" s="1612"/>
      <c r="C20" s="1612"/>
      <c r="D20" s="1176">
        <v>1768101</v>
      </c>
      <c r="E20" s="857">
        <v>31154724</v>
      </c>
      <c r="F20" s="857">
        <v>1371100</v>
      </c>
    </row>
    <row r="21" spans="1:8" x14ac:dyDescent="0.2">
      <c r="A21" s="856"/>
      <c r="B21" s="960"/>
      <c r="C21" s="960"/>
      <c r="D21" s="547"/>
      <c r="E21" s="857"/>
      <c r="F21" s="857"/>
    </row>
    <row r="22" spans="1:8" ht="15.75" customHeight="1" x14ac:dyDescent="0.2">
      <c r="A22" s="1611" t="s">
        <v>451</v>
      </c>
      <c r="B22" s="1612"/>
      <c r="C22" s="1612"/>
      <c r="D22" s="1034"/>
      <c r="E22" s="1035"/>
      <c r="F22" s="1035"/>
    </row>
    <row r="23" spans="1:8" x14ac:dyDescent="0.2">
      <c r="A23" s="858"/>
      <c r="B23" s="859"/>
      <c r="C23" s="859"/>
      <c r="D23" s="547"/>
      <c r="E23" s="857"/>
      <c r="F23" s="857"/>
    </row>
    <row r="24" spans="1:8" ht="15.75" customHeight="1" x14ac:dyDescent="0.2">
      <c r="A24" s="1609" t="s">
        <v>450</v>
      </c>
      <c r="B24" s="1610"/>
      <c r="C24" s="1610"/>
      <c r="D24" s="1036">
        <v>1768101</v>
      </c>
      <c r="E24" s="1036">
        <v>31154724</v>
      </c>
      <c r="F24" s="1036">
        <v>1371100</v>
      </c>
    </row>
    <row r="25" spans="1:8" x14ac:dyDescent="0.2">
      <c r="A25" s="847"/>
      <c r="B25" s="847"/>
      <c r="C25" s="847"/>
      <c r="D25" s="847"/>
      <c r="E25" s="847"/>
      <c r="F25" s="847"/>
    </row>
    <row r="26" spans="1:8" s="1039" customFormat="1" ht="20.25" customHeight="1" x14ac:dyDescent="0.25">
      <c r="A26" s="1544" t="s">
        <v>38</v>
      </c>
      <c r="B26" s="1545"/>
      <c r="C26" s="1545"/>
      <c r="D26" s="961" t="s">
        <v>385</v>
      </c>
      <c r="E26" s="961" t="s">
        <v>153</v>
      </c>
      <c r="F26" s="961" t="s">
        <v>463</v>
      </c>
    </row>
    <row r="27" spans="1:8" x14ac:dyDescent="0.2">
      <c r="A27" s="856"/>
      <c r="B27" s="960"/>
      <c r="C27" s="960"/>
      <c r="D27" s="1032"/>
      <c r="E27" s="1032"/>
      <c r="F27" s="1032"/>
    </row>
    <row r="28" spans="1:8" ht="16.5" customHeight="1" x14ac:dyDescent="0.2">
      <c r="A28" s="1611" t="s">
        <v>449</v>
      </c>
      <c r="B28" s="1612"/>
      <c r="C28" s="1612"/>
      <c r="D28" s="545">
        <v>0</v>
      </c>
      <c r="E28" s="545">
        <v>0</v>
      </c>
      <c r="F28" s="545">
        <v>0</v>
      </c>
    </row>
    <row r="29" spans="1:8" x14ac:dyDescent="0.2">
      <c r="A29" s="856"/>
      <c r="B29" s="960"/>
      <c r="C29" s="960"/>
      <c r="D29" s="545"/>
      <c r="E29" s="545"/>
      <c r="F29" s="545"/>
    </row>
    <row r="30" spans="1:8" ht="16.5" customHeight="1" x14ac:dyDescent="0.2">
      <c r="A30" s="1611" t="s">
        <v>448</v>
      </c>
      <c r="B30" s="1612"/>
      <c r="C30" s="1612"/>
      <c r="D30" s="545">
        <v>0</v>
      </c>
      <c r="E30" s="545">
        <v>0</v>
      </c>
      <c r="F30" s="545">
        <v>0</v>
      </c>
    </row>
    <row r="31" spans="1:8" x14ac:dyDescent="0.2">
      <c r="A31" s="858"/>
      <c r="B31" s="859"/>
      <c r="C31" s="859"/>
      <c r="D31" s="546"/>
      <c r="E31" s="546"/>
      <c r="F31" s="546"/>
    </row>
    <row r="32" spans="1:8" ht="16.5" customHeight="1" x14ac:dyDescent="0.2">
      <c r="A32" s="1609" t="s">
        <v>447</v>
      </c>
      <c r="B32" s="1610"/>
      <c r="C32" s="1610"/>
      <c r="D32" s="1033">
        <v>0</v>
      </c>
      <c r="E32" s="1033">
        <v>0</v>
      </c>
      <c r="F32" s="1033">
        <v>0</v>
      </c>
    </row>
    <row r="33" spans="1:6" ht="8.25" customHeight="1" x14ac:dyDescent="0.2"/>
    <row r="34" spans="1:6" s="738" customFormat="1" ht="15" x14ac:dyDescent="0.25"/>
    <row r="35" spans="1:6" s="738" customFormat="1" ht="15" x14ac:dyDescent="0.25"/>
    <row r="36" spans="1:6" s="738" customFormat="1" ht="15" x14ac:dyDescent="0.25"/>
    <row r="37" spans="1:6" s="738" customFormat="1" ht="15" x14ac:dyDescent="0.25"/>
    <row r="38" spans="1:6" s="738" customFormat="1" ht="15" x14ac:dyDescent="0.25"/>
    <row r="39" spans="1:6" s="738" customFormat="1" ht="15" x14ac:dyDescent="0.25"/>
    <row r="40" spans="1:6" s="738" customFormat="1" ht="15" x14ac:dyDescent="0.25"/>
    <row r="48" spans="1:6" s="851" customFormat="1" ht="24.75" customHeight="1" x14ac:dyDescent="0.25">
      <c r="A48" s="1608" t="s">
        <v>446</v>
      </c>
      <c r="B48" s="1608"/>
      <c r="C48" s="1608"/>
      <c r="D48" s="1608"/>
      <c r="E48" s="1608"/>
      <c r="F48" s="1608"/>
    </row>
    <row r="49" spans="1:6" s="851" customFormat="1" ht="27" customHeight="1" x14ac:dyDescent="0.25">
      <c r="A49" s="1608" t="s">
        <v>445</v>
      </c>
      <c r="B49" s="1608"/>
      <c r="C49" s="1608"/>
      <c r="D49" s="1608"/>
      <c r="E49" s="1608"/>
      <c r="F49" s="1608"/>
    </row>
    <row r="50" spans="1:6" s="851" customFormat="1" ht="13.5" x14ac:dyDescent="0.25">
      <c r="A50" s="1608" t="s">
        <v>444</v>
      </c>
      <c r="B50" s="1608"/>
      <c r="C50" s="1608"/>
      <c r="D50" s="1608"/>
      <c r="E50" s="1608"/>
      <c r="F50" s="1608"/>
    </row>
  </sheetData>
  <mergeCells count="20">
    <mergeCell ref="A22:C22"/>
    <mergeCell ref="A2:F2"/>
    <mergeCell ref="A3:F3"/>
    <mergeCell ref="A4:F4"/>
    <mergeCell ref="A5:F5"/>
    <mergeCell ref="A6:F6"/>
    <mergeCell ref="A7:C7"/>
    <mergeCell ref="A8:C8"/>
    <mergeCell ref="A12:C12"/>
    <mergeCell ref="A16:C16"/>
    <mergeCell ref="A18:C18"/>
    <mergeCell ref="A20:C20"/>
    <mergeCell ref="A49:F49"/>
    <mergeCell ref="A50:F50"/>
    <mergeCell ref="A24:C24"/>
    <mergeCell ref="A26:C26"/>
    <mergeCell ref="A28:C28"/>
    <mergeCell ref="A30:C30"/>
    <mergeCell ref="A32:C32"/>
    <mergeCell ref="A48:F48"/>
  </mergeCells>
  <pageMargins left="0.47244094488188981" right="0.27559055118110237" top="0.59055118110236227" bottom="0.39370078740157483" header="0.31496062992125984" footer="0.31496062992125984"/>
  <pageSetup scale="9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R35"/>
  <sheetViews>
    <sheetView showGridLines="0" zoomScaleNormal="100" workbookViewId="0"/>
  </sheetViews>
  <sheetFormatPr baseColWidth="10" defaultColWidth="0" defaultRowHeight="14.25" x14ac:dyDescent="0.2"/>
  <cols>
    <col min="1" max="1" width="3.7109375" style="863" customWidth="1"/>
    <col min="2" max="2" width="13.7109375" style="863" customWidth="1"/>
    <col min="3" max="3" width="27.5703125" style="863" customWidth="1"/>
    <col min="4" max="4" width="11.42578125" style="863" customWidth="1"/>
    <col min="5" max="5" width="14" style="863" customWidth="1"/>
    <col min="6" max="6" width="12.5703125" style="863" customWidth="1"/>
    <col min="7" max="9" width="11.42578125" style="863" customWidth="1"/>
    <col min="10" max="10" width="3.85546875" style="863" customWidth="1"/>
    <col min="11" max="256" width="11.42578125" style="863" hidden="1"/>
    <col min="257" max="257" width="2.7109375" style="863" customWidth="1"/>
    <col min="258" max="258" width="13.7109375" style="863" customWidth="1"/>
    <col min="259" max="259" width="19.140625" style="863" customWidth="1"/>
    <col min="260" max="265" width="11.42578125" style="863" customWidth="1"/>
    <col min="266" max="266" width="3.85546875" style="863" customWidth="1"/>
    <col min="267" max="512" width="11.42578125" style="863" hidden="1"/>
    <col min="513" max="513" width="2.7109375" style="863" customWidth="1"/>
    <col min="514" max="514" width="13.7109375" style="863" customWidth="1"/>
    <col min="515" max="515" width="19.140625" style="863" customWidth="1"/>
    <col min="516" max="521" width="11.42578125" style="863" customWidth="1"/>
    <col min="522" max="522" width="3.85546875" style="863" customWidth="1"/>
    <col min="523" max="768" width="11.42578125" style="863" hidden="1"/>
    <col min="769" max="769" width="2.7109375" style="863" customWidth="1"/>
    <col min="770" max="770" width="13.7109375" style="863" customWidth="1"/>
    <col min="771" max="771" width="19.140625" style="863" customWidth="1"/>
    <col min="772" max="777" width="11.42578125" style="863" customWidth="1"/>
    <col min="778" max="778" width="3.85546875" style="863" customWidth="1"/>
    <col min="779" max="1024" width="11.42578125" style="863" hidden="1"/>
    <col min="1025" max="1025" width="2.7109375" style="863" customWidth="1"/>
    <col min="1026" max="1026" width="13.7109375" style="863" customWidth="1"/>
    <col min="1027" max="1027" width="19.140625" style="863" customWidth="1"/>
    <col min="1028" max="1033" width="11.42578125" style="863" customWidth="1"/>
    <col min="1034" max="1034" width="3.85546875" style="863" customWidth="1"/>
    <col min="1035" max="1280" width="11.42578125" style="863" hidden="1"/>
    <col min="1281" max="1281" width="2.7109375" style="863" customWidth="1"/>
    <col min="1282" max="1282" width="13.7109375" style="863" customWidth="1"/>
    <col min="1283" max="1283" width="19.140625" style="863" customWidth="1"/>
    <col min="1284" max="1289" width="11.42578125" style="863" customWidth="1"/>
    <col min="1290" max="1290" width="3.85546875" style="863" customWidth="1"/>
    <col min="1291" max="1536" width="11.42578125" style="863" hidden="1"/>
    <col min="1537" max="1537" width="2.7109375" style="863" customWidth="1"/>
    <col min="1538" max="1538" width="13.7109375" style="863" customWidth="1"/>
    <col min="1539" max="1539" width="19.140625" style="863" customWidth="1"/>
    <col min="1540" max="1545" width="11.42578125" style="863" customWidth="1"/>
    <col min="1546" max="1546" width="3.85546875" style="863" customWidth="1"/>
    <col min="1547" max="1792" width="11.42578125" style="863" hidden="1"/>
    <col min="1793" max="1793" width="2.7109375" style="863" customWidth="1"/>
    <col min="1794" max="1794" width="13.7109375" style="863" customWidth="1"/>
    <col min="1795" max="1795" width="19.140625" style="863" customWidth="1"/>
    <col min="1796" max="1801" width="11.42578125" style="863" customWidth="1"/>
    <col min="1802" max="1802" width="3.85546875" style="863" customWidth="1"/>
    <col min="1803" max="2048" width="11.42578125" style="863" hidden="1"/>
    <col min="2049" max="2049" width="2.7109375" style="863" customWidth="1"/>
    <col min="2050" max="2050" width="13.7109375" style="863" customWidth="1"/>
    <col min="2051" max="2051" width="19.140625" style="863" customWidth="1"/>
    <col min="2052" max="2057" width="11.42578125" style="863" customWidth="1"/>
    <col min="2058" max="2058" width="3.85546875" style="863" customWidth="1"/>
    <col min="2059" max="2304" width="11.42578125" style="863" hidden="1"/>
    <col min="2305" max="2305" width="2.7109375" style="863" customWidth="1"/>
    <col min="2306" max="2306" width="13.7109375" style="863" customWidth="1"/>
    <col min="2307" max="2307" width="19.140625" style="863" customWidth="1"/>
    <col min="2308" max="2313" width="11.42578125" style="863" customWidth="1"/>
    <col min="2314" max="2314" width="3.85546875" style="863" customWidth="1"/>
    <col min="2315" max="2560" width="11.42578125" style="863" hidden="1"/>
    <col min="2561" max="2561" width="2.7109375" style="863" customWidth="1"/>
    <col min="2562" max="2562" width="13.7109375" style="863" customWidth="1"/>
    <col min="2563" max="2563" width="19.140625" style="863" customWidth="1"/>
    <col min="2564" max="2569" width="11.42578125" style="863" customWidth="1"/>
    <col min="2570" max="2570" width="3.85546875" style="863" customWidth="1"/>
    <col min="2571" max="2816" width="11.42578125" style="863" hidden="1"/>
    <col min="2817" max="2817" width="2.7109375" style="863" customWidth="1"/>
    <col min="2818" max="2818" width="13.7109375" style="863" customWidth="1"/>
    <col min="2819" max="2819" width="19.140625" style="863" customWidth="1"/>
    <col min="2820" max="2825" width="11.42578125" style="863" customWidth="1"/>
    <col min="2826" max="2826" width="3.85546875" style="863" customWidth="1"/>
    <col min="2827" max="3072" width="11.42578125" style="863" hidden="1"/>
    <col min="3073" max="3073" width="2.7109375" style="863" customWidth="1"/>
    <col min="3074" max="3074" width="13.7109375" style="863" customWidth="1"/>
    <col min="3075" max="3075" width="19.140625" style="863" customWidth="1"/>
    <col min="3076" max="3081" width="11.42578125" style="863" customWidth="1"/>
    <col min="3082" max="3082" width="3.85546875" style="863" customWidth="1"/>
    <col min="3083" max="3328" width="11.42578125" style="863" hidden="1"/>
    <col min="3329" max="3329" width="2.7109375" style="863" customWidth="1"/>
    <col min="3330" max="3330" width="13.7109375" style="863" customWidth="1"/>
    <col min="3331" max="3331" width="19.140625" style="863" customWidth="1"/>
    <col min="3332" max="3337" width="11.42578125" style="863" customWidth="1"/>
    <col min="3338" max="3338" width="3.85546875" style="863" customWidth="1"/>
    <col min="3339" max="3584" width="11.42578125" style="863" hidden="1"/>
    <col min="3585" max="3585" width="2.7109375" style="863" customWidth="1"/>
    <col min="3586" max="3586" width="13.7109375" style="863" customWidth="1"/>
    <col min="3587" max="3587" width="19.140625" style="863" customWidth="1"/>
    <col min="3588" max="3593" width="11.42578125" style="863" customWidth="1"/>
    <col min="3594" max="3594" width="3.85546875" style="863" customWidth="1"/>
    <col min="3595" max="3840" width="11.42578125" style="863" hidden="1"/>
    <col min="3841" max="3841" width="2.7109375" style="863" customWidth="1"/>
    <col min="3842" max="3842" width="13.7109375" style="863" customWidth="1"/>
    <col min="3843" max="3843" width="19.140625" style="863" customWidth="1"/>
    <col min="3844" max="3849" width="11.42578125" style="863" customWidth="1"/>
    <col min="3850" max="3850" width="3.85546875" style="863" customWidth="1"/>
    <col min="3851" max="4096" width="11.42578125" style="863" hidden="1"/>
    <col min="4097" max="4097" width="2.7109375" style="863" customWidth="1"/>
    <col min="4098" max="4098" width="13.7109375" style="863" customWidth="1"/>
    <col min="4099" max="4099" width="19.140625" style="863" customWidth="1"/>
    <col min="4100" max="4105" width="11.42578125" style="863" customWidth="1"/>
    <col min="4106" max="4106" width="3.85546875" style="863" customWidth="1"/>
    <col min="4107" max="4352" width="11.42578125" style="863" hidden="1"/>
    <col min="4353" max="4353" width="2.7109375" style="863" customWidth="1"/>
    <col min="4354" max="4354" width="13.7109375" style="863" customWidth="1"/>
    <col min="4355" max="4355" width="19.140625" style="863" customWidth="1"/>
    <col min="4356" max="4361" width="11.42578125" style="863" customWidth="1"/>
    <col min="4362" max="4362" width="3.85546875" style="863" customWidth="1"/>
    <col min="4363" max="4608" width="11.42578125" style="863" hidden="1"/>
    <col min="4609" max="4609" width="2.7109375" style="863" customWidth="1"/>
    <col min="4610" max="4610" width="13.7109375" style="863" customWidth="1"/>
    <col min="4611" max="4611" width="19.140625" style="863" customWidth="1"/>
    <col min="4612" max="4617" width="11.42578125" style="863" customWidth="1"/>
    <col min="4618" max="4618" width="3.85546875" style="863" customWidth="1"/>
    <col min="4619" max="4864" width="11.42578125" style="863" hidden="1"/>
    <col min="4865" max="4865" width="2.7109375" style="863" customWidth="1"/>
    <col min="4866" max="4866" width="13.7109375" style="863" customWidth="1"/>
    <col min="4867" max="4867" width="19.140625" style="863" customWidth="1"/>
    <col min="4868" max="4873" width="11.42578125" style="863" customWidth="1"/>
    <col min="4874" max="4874" width="3.85546875" style="863" customWidth="1"/>
    <col min="4875" max="5120" width="11.42578125" style="863" hidden="1"/>
    <col min="5121" max="5121" width="2.7109375" style="863" customWidth="1"/>
    <col min="5122" max="5122" width="13.7109375" style="863" customWidth="1"/>
    <col min="5123" max="5123" width="19.140625" style="863" customWidth="1"/>
    <col min="5124" max="5129" width="11.42578125" style="863" customWidth="1"/>
    <col min="5130" max="5130" width="3.85546875" style="863" customWidth="1"/>
    <col min="5131" max="5376" width="11.42578125" style="863" hidden="1"/>
    <col min="5377" max="5377" width="2.7109375" style="863" customWidth="1"/>
    <col min="5378" max="5378" width="13.7109375" style="863" customWidth="1"/>
    <col min="5379" max="5379" width="19.140625" style="863" customWidth="1"/>
    <col min="5380" max="5385" width="11.42578125" style="863" customWidth="1"/>
    <col min="5386" max="5386" width="3.85546875" style="863" customWidth="1"/>
    <col min="5387" max="5632" width="11.42578125" style="863" hidden="1"/>
    <col min="5633" max="5633" width="2.7109375" style="863" customWidth="1"/>
    <col min="5634" max="5634" width="13.7109375" style="863" customWidth="1"/>
    <col min="5635" max="5635" width="19.140625" style="863" customWidth="1"/>
    <col min="5636" max="5641" width="11.42578125" style="863" customWidth="1"/>
    <col min="5642" max="5642" width="3.85546875" style="863" customWidth="1"/>
    <col min="5643" max="5888" width="11.42578125" style="863" hidden="1"/>
    <col min="5889" max="5889" width="2.7109375" style="863" customWidth="1"/>
    <col min="5890" max="5890" width="13.7109375" style="863" customWidth="1"/>
    <col min="5891" max="5891" width="19.140625" style="863" customWidth="1"/>
    <col min="5892" max="5897" width="11.42578125" style="863" customWidth="1"/>
    <col min="5898" max="5898" width="3.85546875" style="863" customWidth="1"/>
    <col min="5899" max="6144" width="11.42578125" style="863" hidden="1"/>
    <col min="6145" max="6145" width="2.7109375" style="863" customWidth="1"/>
    <col min="6146" max="6146" width="13.7109375" style="863" customWidth="1"/>
    <col min="6147" max="6147" width="19.140625" style="863" customWidth="1"/>
    <col min="6148" max="6153" width="11.42578125" style="863" customWidth="1"/>
    <col min="6154" max="6154" width="3.85546875" style="863" customWidth="1"/>
    <col min="6155" max="6400" width="11.42578125" style="863" hidden="1"/>
    <col min="6401" max="6401" width="2.7109375" style="863" customWidth="1"/>
    <col min="6402" max="6402" width="13.7109375" style="863" customWidth="1"/>
    <col min="6403" max="6403" width="19.140625" style="863" customWidth="1"/>
    <col min="6404" max="6409" width="11.42578125" style="863" customWidth="1"/>
    <col min="6410" max="6410" width="3.85546875" style="863" customWidth="1"/>
    <col min="6411" max="6656" width="11.42578125" style="863" hidden="1"/>
    <col min="6657" max="6657" width="2.7109375" style="863" customWidth="1"/>
    <col min="6658" max="6658" width="13.7109375" style="863" customWidth="1"/>
    <col min="6659" max="6659" width="19.140625" style="863" customWidth="1"/>
    <col min="6660" max="6665" width="11.42578125" style="863" customWidth="1"/>
    <col min="6666" max="6666" width="3.85546875" style="863" customWidth="1"/>
    <col min="6667" max="6912" width="11.42578125" style="863" hidden="1"/>
    <col min="6913" max="6913" width="2.7109375" style="863" customWidth="1"/>
    <col min="6914" max="6914" width="13.7109375" style="863" customWidth="1"/>
    <col min="6915" max="6915" width="19.140625" style="863" customWidth="1"/>
    <col min="6916" max="6921" width="11.42578125" style="863" customWidth="1"/>
    <col min="6922" max="6922" width="3.85546875" style="863" customWidth="1"/>
    <col min="6923" max="7168" width="11.42578125" style="863" hidden="1"/>
    <col min="7169" max="7169" width="2.7109375" style="863" customWidth="1"/>
    <col min="7170" max="7170" width="13.7109375" style="863" customWidth="1"/>
    <col min="7171" max="7171" width="19.140625" style="863" customWidth="1"/>
    <col min="7172" max="7177" width="11.42578125" style="863" customWidth="1"/>
    <col min="7178" max="7178" width="3.85546875" style="863" customWidth="1"/>
    <col min="7179" max="7424" width="11.42578125" style="863" hidden="1"/>
    <col min="7425" max="7425" width="2.7109375" style="863" customWidth="1"/>
    <col min="7426" max="7426" width="13.7109375" style="863" customWidth="1"/>
    <col min="7427" max="7427" width="19.140625" style="863" customWidth="1"/>
    <col min="7428" max="7433" width="11.42578125" style="863" customWidth="1"/>
    <col min="7434" max="7434" width="3.85546875" style="863" customWidth="1"/>
    <col min="7435" max="7680" width="11.42578125" style="863" hidden="1"/>
    <col min="7681" max="7681" width="2.7109375" style="863" customWidth="1"/>
    <col min="7682" max="7682" width="13.7109375" style="863" customWidth="1"/>
    <col min="7683" max="7683" width="19.140625" style="863" customWidth="1"/>
    <col min="7684" max="7689" width="11.42578125" style="863" customWidth="1"/>
    <col min="7690" max="7690" width="3.85546875" style="863" customWidth="1"/>
    <col min="7691" max="7936" width="11.42578125" style="863" hidden="1"/>
    <col min="7937" max="7937" width="2.7109375" style="863" customWidth="1"/>
    <col min="7938" max="7938" width="13.7109375" style="863" customWidth="1"/>
    <col min="7939" max="7939" width="19.140625" style="863" customWidth="1"/>
    <col min="7940" max="7945" width="11.42578125" style="863" customWidth="1"/>
    <col min="7946" max="7946" width="3.85546875" style="863" customWidth="1"/>
    <col min="7947" max="8192" width="11.42578125" style="863" hidden="1"/>
    <col min="8193" max="8193" width="2.7109375" style="863" customWidth="1"/>
    <col min="8194" max="8194" width="13.7109375" style="863" customWidth="1"/>
    <col min="8195" max="8195" width="19.140625" style="863" customWidth="1"/>
    <col min="8196" max="8201" width="11.42578125" style="863" customWidth="1"/>
    <col min="8202" max="8202" width="3.85546875" style="863" customWidth="1"/>
    <col min="8203" max="8448" width="11.42578125" style="863" hidden="1"/>
    <col min="8449" max="8449" width="2.7109375" style="863" customWidth="1"/>
    <col min="8450" max="8450" width="13.7109375" style="863" customWidth="1"/>
    <col min="8451" max="8451" width="19.140625" style="863" customWidth="1"/>
    <col min="8452" max="8457" width="11.42578125" style="863" customWidth="1"/>
    <col min="8458" max="8458" width="3.85546875" style="863" customWidth="1"/>
    <col min="8459" max="8704" width="11.42578125" style="863" hidden="1"/>
    <col min="8705" max="8705" width="2.7109375" style="863" customWidth="1"/>
    <col min="8706" max="8706" width="13.7109375" style="863" customWidth="1"/>
    <col min="8707" max="8707" width="19.140625" style="863" customWidth="1"/>
    <col min="8708" max="8713" width="11.42578125" style="863" customWidth="1"/>
    <col min="8714" max="8714" width="3.85546875" style="863" customWidth="1"/>
    <col min="8715" max="8960" width="11.42578125" style="863" hidden="1"/>
    <col min="8961" max="8961" width="2.7109375" style="863" customWidth="1"/>
    <col min="8962" max="8962" width="13.7109375" style="863" customWidth="1"/>
    <col min="8963" max="8963" width="19.140625" style="863" customWidth="1"/>
    <col min="8964" max="8969" width="11.42578125" style="863" customWidth="1"/>
    <col min="8970" max="8970" width="3.85546875" style="863" customWidth="1"/>
    <col min="8971" max="9216" width="11.42578125" style="863" hidden="1"/>
    <col min="9217" max="9217" width="2.7109375" style="863" customWidth="1"/>
    <col min="9218" max="9218" width="13.7109375" style="863" customWidth="1"/>
    <col min="9219" max="9219" width="19.140625" style="863" customWidth="1"/>
    <col min="9220" max="9225" width="11.42578125" style="863" customWidth="1"/>
    <col min="9226" max="9226" width="3.85546875" style="863" customWidth="1"/>
    <col min="9227" max="9472" width="11.42578125" style="863" hidden="1"/>
    <col min="9473" max="9473" width="2.7109375" style="863" customWidth="1"/>
    <col min="9474" max="9474" width="13.7109375" style="863" customWidth="1"/>
    <col min="9475" max="9475" width="19.140625" style="863" customWidth="1"/>
    <col min="9476" max="9481" width="11.42578125" style="863" customWidth="1"/>
    <col min="9482" max="9482" width="3.85546875" style="863" customWidth="1"/>
    <col min="9483" max="9728" width="11.42578125" style="863" hidden="1"/>
    <col min="9729" max="9729" width="2.7109375" style="863" customWidth="1"/>
    <col min="9730" max="9730" width="13.7109375" style="863" customWidth="1"/>
    <col min="9731" max="9731" width="19.140625" style="863" customWidth="1"/>
    <col min="9732" max="9737" width="11.42578125" style="863" customWidth="1"/>
    <col min="9738" max="9738" width="3.85546875" style="863" customWidth="1"/>
    <col min="9739" max="9984" width="11.42578125" style="863" hidden="1"/>
    <col min="9985" max="9985" width="2.7109375" style="863" customWidth="1"/>
    <col min="9986" max="9986" width="13.7109375" style="863" customWidth="1"/>
    <col min="9987" max="9987" width="19.140625" style="863" customWidth="1"/>
    <col min="9988" max="9993" width="11.42578125" style="863" customWidth="1"/>
    <col min="9994" max="9994" width="3.85546875" style="863" customWidth="1"/>
    <col min="9995" max="10240" width="11.42578125" style="863" hidden="1"/>
    <col min="10241" max="10241" width="2.7109375" style="863" customWidth="1"/>
    <col min="10242" max="10242" width="13.7109375" style="863" customWidth="1"/>
    <col min="10243" max="10243" width="19.140625" style="863" customWidth="1"/>
    <col min="10244" max="10249" width="11.42578125" style="863" customWidth="1"/>
    <col min="10250" max="10250" width="3.85546875" style="863" customWidth="1"/>
    <col min="10251" max="10496" width="11.42578125" style="863" hidden="1"/>
    <col min="10497" max="10497" width="2.7109375" style="863" customWidth="1"/>
    <col min="10498" max="10498" width="13.7109375" style="863" customWidth="1"/>
    <col min="10499" max="10499" width="19.140625" style="863" customWidth="1"/>
    <col min="10500" max="10505" width="11.42578125" style="863" customWidth="1"/>
    <col min="10506" max="10506" width="3.85546875" style="863" customWidth="1"/>
    <col min="10507" max="10752" width="11.42578125" style="863" hidden="1"/>
    <col min="10753" max="10753" width="2.7109375" style="863" customWidth="1"/>
    <col min="10754" max="10754" width="13.7109375" style="863" customWidth="1"/>
    <col min="10755" max="10755" width="19.140625" style="863" customWidth="1"/>
    <col min="10756" max="10761" width="11.42578125" style="863" customWidth="1"/>
    <col min="10762" max="10762" width="3.85546875" style="863" customWidth="1"/>
    <col min="10763" max="11008" width="11.42578125" style="863" hidden="1"/>
    <col min="11009" max="11009" width="2.7109375" style="863" customWidth="1"/>
    <col min="11010" max="11010" width="13.7109375" style="863" customWidth="1"/>
    <col min="11011" max="11011" width="19.140625" style="863" customWidth="1"/>
    <col min="11012" max="11017" width="11.42578125" style="863" customWidth="1"/>
    <col min="11018" max="11018" width="3.85546875" style="863" customWidth="1"/>
    <col min="11019" max="11264" width="11.42578125" style="863" hidden="1"/>
    <col min="11265" max="11265" width="2.7109375" style="863" customWidth="1"/>
    <col min="11266" max="11266" width="13.7109375" style="863" customWidth="1"/>
    <col min="11267" max="11267" width="19.140625" style="863" customWidth="1"/>
    <col min="11268" max="11273" width="11.42578125" style="863" customWidth="1"/>
    <col min="11274" max="11274" width="3.85546875" style="863" customWidth="1"/>
    <col min="11275" max="11520" width="11.42578125" style="863" hidden="1"/>
    <col min="11521" max="11521" width="2.7109375" style="863" customWidth="1"/>
    <col min="11522" max="11522" width="13.7109375" style="863" customWidth="1"/>
    <col min="11523" max="11523" width="19.140625" style="863" customWidth="1"/>
    <col min="11524" max="11529" width="11.42578125" style="863" customWidth="1"/>
    <col min="11530" max="11530" width="3.85546875" style="863" customWidth="1"/>
    <col min="11531" max="11776" width="11.42578125" style="863" hidden="1"/>
    <col min="11777" max="11777" width="2.7109375" style="863" customWidth="1"/>
    <col min="11778" max="11778" width="13.7109375" style="863" customWidth="1"/>
    <col min="11779" max="11779" width="19.140625" style="863" customWidth="1"/>
    <col min="11780" max="11785" width="11.42578125" style="863" customWidth="1"/>
    <col min="11786" max="11786" width="3.85546875" style="863" customWidth="1"/>
    <col min="11787" max="12032" width="11.42578125" style="863" hidden="1"/>
    <col min="12033" max="12033" width="2.7109375" style="863" customWidth="1"/>
    <col min="12034" max="12034" width="13.7109375" style="863" customWidth="1"/>
    <col min="12035" max="12035" width="19.140625" style="863" customWidth="1"/>
    <col min="12036" max="12041" width="11.42578125" style="863" customWidth="1"/>
    <col min="12042" max="12042" width="3.85546875" style="863" customWidth="1"/>
    <col min="12043" max="12288" width="11.42578125" style="863" hidden="1"/>
    <col min="12289" max="12289" width="2.7109375" style="863" customWidth="1"/>
    <col min="12290" max="12290" width="13.7109375" style="863" customWidth="1"/>
    <col min="12291" max="12291" width="19.140625" style="863" customWidth="1"/>
    <col min="12292" max="12297" width="11.42578125" style="863" customWidth="1"/>
    <col min="12298" max="12298" width="3.85546875" style="863" customWidth="1"/>
    <col min="12299" max="12544" width="11.42578125" style="863" hidden="1"/>
    <col min="12545" max="12545" width="2.7109375" style="863" customWidth="1"/>
    <col min="12546" max="12546" width="13.7109375" style="863" customWidth="1"/>
    <col min="12547" max="12547" width="19.140625" style="863" customWidth="1"/>
    <col min="12548" max="12553" width="11.42578125" style="863" customWidth="1"/>
    <col min="12554" max="12554" width="3.85546875" style="863" customWidth="1"/>
    <col min="12555" max="12800" width="11.42578125" style="863" hidden="1"/>
    <col min="12801" max="12801" width="2.7109375" style="863" customWidth="1"/>
    <col min="12802" max="12802" width="13.7109375" style="863" customWidth="1"/>
    <col min="12803" max="12803" width="19.140625" style="863" customWidth="1"/>
    <col min="12804" max="12809" width="11.42578125" style="863" customWidth="1"/>
    <col min="12810" max="12810" width="3.85546875" style="863" customWidth="1"/>
    <col min="12811" max="13056" width="11.42578125" style="863" hidden="1"/>
    <col min="13057" max="13057" width="2.7109375" style="863" customWidth="1"/>
    <col min="13058" max="13058" width="13.7109375" style="863" customWidth="1"/>
    <col min="13059" max="13059" width="19.140625" style="863" customWidth="1"/>
    <col min="13060" max="13065" width="11.42578125" style="863" customWidth="1"/>
    <col min="13066" max="13066" width="3.85546875" style="863" customWidth="1"/>
    <col min="13067" max="13312" width="11.42578125" style="863" hidden="1"/>
    <col min="13313" max="13313" width="2.7109375" style="863" customWidth="1"/>
    <col min="13314" max="13314" width="13.7109375" style="863" customWidth="1"/>
    <col min="13315" max="13315" width="19.140625" style="863" customWidth="1"/>
    <col min="13316" max="13321" width="11.42578125" style="863" customWidth="1"/>
    <col min="13322" max="13322" width="3.85546875" style="863" customWidth="1"/>
    <col min="13323" max="13568" width="11.42578125" style="863" hidden="1"/>
    <col min="13569" max="13569" width="2.7109375" style="863" customWidth="1"/>
    <col min="13570" max="13570" width="13.7109375" style="863" customWidth="1"/>
    <col min="13571" max="13571" width="19.140625" style="863" customWidth="1"/>
    <col min="13572" max="13577" width="11.42578125" style="863" customWidth="1"/>
    <col min="13578" max="13578" width="3.85546875" style="863" customWidth="1"/>
    <col min="13579" max="13824" width="11.42578125" style="863" hidden="1"/>
    <col min="13825" max="13825" width="2.7109375" style="863" customWidth="1"/>
    <col min="13826" max="13826" width="13.7109375" style="863" customWidth="1"/>
    <col min="13827" max="13827" width="19.140625" style="863" customWidth="1"/>
    <col min="13828" max="13833" width="11.42578125" style="863" customWidth="1"/>
    <col min="13834" max="13834" width="3.85546875" style="863" customWidth="1"/>
    <col min="13835" max="14080" width="11.42578125" style="863" hidden="1"/>
    <col min="14081" max="14081" width="2.7109375" style="863" customWidth="1"/>
    <col min="14082" max="14082" width="13.7109375" style="863" customWidth="1"/>
    <col min="14083" max="14083" width="19.140625" style="863" customWidth="1"/>
    <col min="14084" max="14089" width="11.42578125" style="863" customWidth="1"/>
    <col min="14090" max="14090" width="3.85546875" style="863" customWidth="1"/>
    <col min="14091" max="14336" width="11.42578125" style="863" hidden="1"/>
    <col min="14337" max="14337" width="2.7109375" style="863" customWidth="1"/>
    <col min="14338" max="14338" width="13.7109375" style="863" customWidth="1"/>
    <col min="14339" max="14339" width="19.140625" style="863" customWidth="1"/>
    <col min="14340" max="14345" width="11.42578125" style="863" customWidth="1"/>
    <col min="14346" max="14346" width="3.85546875" style="863" customWidth="1"/>
    <col min="14347" max="14592" width="11.42578125" style="863" hidden="1"/>
    <col min="14593" max="14593" width="2.7109375" style="863" customWidth="1"/>
    <col min="14594" max="14594" width="13.7109375" style="863" customWidth="1"/>
    <col min="14595" max="14595" width="19.140625" style="863" customWidth="1"/>
    <col min="14596" max="14601" width="11.42578125" style="863" customWidth="1"/>
    <col min="14602" max="14602" width="3.85546875" style="863" customWidth="1"/>
    <col min="14603" max="14848" width="11.42578125" style="863" hidden="1"/>
    <col min="14849" max="14849" width="2.7109375" style="863" customWidth="1"/>
    <col min="14850" max="14850" width="13.7109375" style="863" customWidth="1"/>
    <col min="14851" max="14851" width="19.140625" style="863" customWidth="1"/>
    <col min="14852" max="14857" width="11.42578125" style="863" customWidth="1"/>
    <col min="14858" max="14858" width="3.85546875" style="863" customWidth="1"/>
    <col min="14859" max="15104" width="11.42578125" style="863" hidden="1"/>
    <col min="15105" max="15105" width="2.7109375" style="863" customWidth="1"/>
    <col min="15106" max="15106" width="13.7109375" style="863" customWidth="1"/>
    <col min="15107" max="15107" width="19.140625" style="863" customWidth="1"/>
    <col min="15108" max="15113" width="11.42578125" style="863" customWidth="1"/>
    <col min="15114" max="15114" width="3.85546875" style="863" customWidth="1"/>
    <col min="15115" max="15360" width="11.42578125" style="863" hidden="1"/>
    <col min="15361" max="15361" width="2.7109375" style="863" customWidth="1"/>
    <col min="15362" max="15362" width="13.7109375" style="863" customWidth="1"/>
    <col min="15363" max="15363" width="19.140625" style="863" customWidth="1"/>
    <col min="15364" max="15369" width="11.42578125" style="863" customWidth="1"/>
    <col min="15370" max="15370" width="3.85546875" style="863" customWidth="1"/>
    <col min="15371" max="15616" width="11.42578125" style="863" hidden="1"/>
    <col min="15617" max="15617" width="2.7109375" style="863" customWidth="1"/>
    <col min="15618" max="15618" width="13.7109375" style="863" customWidth="1"/>
    <col min="15619" max="15619" width="19.140625" style="863" customWidth="1"/>
    <col min="15620" max="15625" width="11.42578125" style="863" customWidth="1"/>
    <col min="15626" max="15626" width="3.85546875" style="863" customWidth="1"/>
    <col min="15627" max="15872" width="11.42578125" style="863" hidden="1"/>
    <col min="15873" max="15873" width="2.7109375" style="863" customWidth="1"/>
    <col min="15874" max="15874" width="13.7109375" style="863" customWidth="1"/>
    <col min="15875" max="15875" width="19.140625" style="863" customWidth="1"/>
    <col min="15876" max="15881" width="11.42578125" style="863" customWidth="1"/>
    <col min="15882" max="15882" width="3.85546875" style="863" customWidth="1"/>
    <col min="15883" max="16128" width="11.42578125" style="863" hidden="1"/>
    <col min="16129" max="16129" width="2.7109375" style="863" customWidth="1"/>
    <col min="16130" max="16130" width="13.7109375" style="863" customWidth="1"/>
    <col min="16131" max="16131" width="19.140625" style="863" customWidth="1"/>
    <col min="16132" max="16137" width="11.42578125" style="863" customWidth="1"/>
    <col min="16138" max="16138" width="3.85546875" style="863" customWidth="1"/>
    <col min="16139" max="16384" width="11.42578125" style="863" hidden="1"/>
  </cols>
  <sheetData>
    <row r="1" spans="1:14" s="743" customFormat="1" ht="16.5" x14ac:dyDescent="0.3">
      <c r="B1" s="1551" t="s">
        <v>148</v>
      </c>
      <c r="C1" s="1551"/>
      <c r="D1" s="1551"/>
      <c r="E1" s="1551"/>
      <c r="F1" s="1551"/>
      <c r="G1" s="1551"/>
      <c r="H1" s="1551"/>
      <c r="I1" s="1551"/>
      <c r="J1" s="1092"/>
      <c r="K1" s="1092"/>
      <c r="L1" s="1092"/>
      <c r="M1" s="1092"/>
      <c r="N1" s="1092"/>
    </row>
    <row r="2" spans="1:14" s="743" customFormat="1" ht="22.5" customHeight="1" x14ac:dyDescent="0.3">
      <c r="A2" s="1092"/>
      <c r="B2" s="1551"/>
      <c r="C2" s="1551"/>
      <c r="D2" s="1551"/>
      <c r="E2" s="1551"/>
      <c r="F2" s="1551"/>
      <c r="G2" s="1551"/>
      <c r="H2" s="1551"/>
      <c r="I2" s="1551"/>
    </row>
    <row r="3" spans="1:14" s="743" customFormat="1" ht="16.5" x14ac:dyDescent="0.3">
      <c r="A3" s="1092"/>
      <c r="B3" s="1551"/>
      <c r="C3" s="1551"/>
      <c r="D3" s="1551"/>
      <c r="E3" s="1551"/>
      <c r="F3" s="1551"/>
      <c r="G3" s="1551"/>
      <c r="H3" s="1551"/>
      <c r="I3" s="1551"/>
    </row>
    <row r="4" spans="1:14" ht="27.75" customHeight="1" x14ac:dyDescent="0.2">
      <c r="B4" s="1618" t="s">
        <v>822</v>
      </c>
      <c r="C4" s="1618"/>
      <c r="D4" s="1618"/>
      <c r="E4" s="1618"/>
      <c r="F4" s="1618"/>
      <c r="G4" s="1618"/>
      <c r="H4" s="1618"/>
      <c r="I4" s="1618"/>
    </row>
    <row r="5" spans="1:14" ht="27.75" customHeight="1" x14ac:dyDescent="0.2">
      <c r="B5" s="1618" t="s">
        <v>847</v>
      </c>
      <c r="C5" s="1618"/>
      <c r="D5" s="1618"/>
      <c r="E5" s="1618"/>
      <c r="F5" s="1618"/>
      <c r="G5" s="1618"/>
      <c r="H5" s="1618"/>
      <c r="I5" s="1618"/>
    </row>
    <row r="6" spans="1:14" ht="15" thickBot="1" x14ac:dyDescent="0.25"/>
    <row r="7" spans="1:14" ht="15" x14ac:dyDescent="0.25">
      <c r="B7" s="1098"/>
      <c r="C7" s="1099"/>
      <c r="D7" s="1099"/>
      <c r="E7" s="1099"/>
      <c r="F7" s="1099"/>
      <c r="G7" s="1099"/>
      <c r="H7" s="1099"/>
      <c r="I7" s="1100"/>
    </row>
    <row r="8" spans="1:14" ht="15" x14ac:dyDescent="0.25">
      <c r="B8" s="1101"/>
      <c r="C8" s="725"/>
      <c r="D8" s="725"/>
      <c r="E8" s="725"/>
      <c r="F8" s="725"/>
      <c r="G8" s="725"/>
      <c r="H8" s="725"/>
      <c r="I8" s="1102"/>
    </row>
    <row r="9" spans="1:14" ht="70.5" customHeight="1" x14ac:dyDescent="0.25">
      <c r="B9" s="1101"/>
      <c r="C9" s="725"/>
      <c r="D9" s="725"/>
      <c r="E9" s="725"/>
      <c r="F9" s="725"/>
      <c r="G9" s="725"/>
      <c r="H9" s="725"/>
      <c r="I9" s="1102"/>
    </row>
    <row r="10" spans="1:14" ht="70.5" customHeight="1" x14ac:dyDescent="0.25">
      <c r="B10" s="1101"/>
      <c r="C10" s="725"/>
      <c r="D10" s="725"/>
      <c r="E10" s="725"/>
      <c r="F10" s="725"/>
      <c r="G10" s="725"/>
      <c r="H10" s="725"/>
      <c r="I10" s="1102"/>
    </row>
    <row r="11" spans="1:14" ht="27.75" customHeight="1" x14ac:dyDescent="0.25">
      <c r="B11" s="1101"/>
      <c r="C11" s="725"/>
      <c r="D11" s="725"/>
      <c r="E11" s="725"/>
      <c r="F11" s="725"/>
      <c r="G11" s="725"/>
      <c r="H11" s="725"/>
      <c r="I11" s="1102"/>
    </row>
    <row r="12" spans="1:14" ht="15" x14ac:dyDescent="0.25">
      <c r="B12" s="1101"/>
      <c r="C12" s="725"/>
      <c r="D12" s="725"/>
      <c r="E12" s="725"/>
      <c r="F12" s="725"/>
      <c r="G12" s="725"/>
      <c r="H12" s="725"/>
      <c r="I12" s="1102"/>
    </row>
    <row r="13" spans="1:14" ht="18" x14ac:dyDescent="0.25">
      <c r="B13" s="1619"/>
      <c r="C13" s="1620"/>
      <c r="D13" s="1620"/>
      <c r="E13" s="1620"/>
      <c r="F13" s="1620"/>
      <c r="G13" s="1620"/>
      <c r="H13" s="1620"/>
      <c r="I13" s="1621"/>
    </row>
    <row r="14" spans="1:14" ht="15" x14ac:dyDescent="0.25">
      <c r="B14" s="1101"/>
      <c r="C14" s="725"/>
      <c r="D14" s="725"/>
      <c r="E14" s="725"/>
      <c r="F14" s="725"/>
      <c r="G14" s="725"/>
      <c r="H14" s="725"/>
      <c r="I14" s="1102"/>
    </row>
    <row r="15" spans="1:14" ht="70.5" customHeight="1" x14ac:dyDescent="0.25">
      <c r="B15" s="1101"/>
      <c r="C15" s="725"/>
      <c r="D15" s="725"/>
      <c r="E15" s="725"/>
      <c r="F15" s="725"/>
      <c r="G15" s="725"/>
      <c r="H15" s="725"/>
      <c r="I15" s="1102"/>
    </row>
    <row r="16" spans="1:14" ht="70.5" customHeight="1" x14ac:dyDescent="0.25">
      <c r="B16" s="1101"/>
      <c r="C16" s="725"/>
      <c r="D16" s="725"/>
      <c r="E16" s="725"/>
      <c r="F16" s="725"/>
      <c r="G16" s="725"/>
      <c r="H16" s="725"/>
      <c r="I16" s="1102"/>
    </row>
    <row r="17" spans="2:9" ht="27.75" customHeight="1" x14ac:dyDescent="0.25">
      <c r="B17" s="1101"/>
      <c r="C17" s="725"/>
      <c r="D17" s="725"/>
      <c r="E17" s="725"/>
      <c r="F17" s="725"/>
      <c r="G17" s="725"/>
      <c r="H17" s="725"/>
      <c r="I17" s="1102"/>
    </row>
    <row r="18" spans="2:9" ht="15" x14ac:dyDescent="0.25">
      <c r="B18" s="1101"/>
      <c r="C18" s="725"/>
      <c r="D18" s="725"/>
      <c r="E18" s="725"/>
      <c r="F18" s="725"/>
      <c r="G18" s="725"/>
      <c r="H18" s="725"/>
      <c r="I18" s="1102"/>
    </row>
    <row r="19" spans="2:9" ht="15" x14ac:dyDescent="0.25">
      <c r="B19" s="1101"/>
      <c r="C19" s="725"/>
      <c r="D19" s="725"/>
      <c r="E19" s="725"/>
      <c r="F19" s="725"/>
      <c r="G19" s="725"/>
      <c r="H19" s="725"/>
      <c r="I19" s="1102"/>
    </row>
    <row r="20" spans="2:9" ht="15" thickBot="1" x14ac:dyDescent="0.25">
      <c r="B20" s="1103"/>
      <c r="C20" s="1104"/>
      <c r="D20" s="1104"/>
      <c r="E20" s="1104"/>
      <c r="F20" s="1104"/>
      <c r="G20" s="1104"/>
      <c r="H20" s="1104"/>
      <c r="I20" s="1105"/>
    </row>
    <row r="25" spans="2:9" s="725" customFormat="1" ht="15" x14ac:dyDescent="0.25"/>
    <row r="26" spans="2:9" s="725" customFormat="1" ht="15" x14ac:dyDescent="0.25"/>
    <row r="27" spans="2:9" s="725" customFormat="1" ht="15" x14ac:dyDescent="0.25"/>
    <row r="28" spans="2:9" s="725" customFormat="1" ht="15" x14ac:dyDescent="0.25"/>
    <row r="29" spans="2:9" s="725" customFormat="1" ht="15" x14ac:dyDescent="0.25"/>
    <row r="30" spans="2:9" s="725" customFormat="1" ht="15" x14ac:dyDescent="0.25"/>
    <row r="31" spans="2:9" s="725" customFormat="1" ht="15" x14ac:dyDescent="0.25"/>
    <row r="32" spans="2:9" s="725" customFormat="1" ht="15" x14ac:dyDescent="0.25"/>
    <row r="33" s="725" customFormat="1" ht="15" x14ac:dyDescent="0.25"/>
    <row r="34" s="725" customFormat="1" ht="15" x14ac:dyDescent="0.25"/>
    <row r="35" s="725" customFormat="1" ht="15" x14ac:dyDescent="0.25"/>
  </sheetData>
  <mergeCells count="5">
    <mergeCell ref="B1:I2"/>
    <mergeCell ref="B3:I3"/>
    <mergeCell ref="B4:I4"/>
    <mergeCell ref="B5:I5"/>
    <mergeCell ref="B13:I13"/>
  </mergeCells>
  <pageMargins left="0.31496062992125984" right="0.31496062992125984" top="0.94488188976377963" bottom="0.74803149606299213" header="0.31496062992125984" footer="0.31496062992125984"/>
  <pageSetup scale="82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R35"/>
  <sheetViews>
    <sheetView showGridLines="0" zoomScaleNormal="100" workbookViewId="0"/>
  </sheetViews>
  <sheetFormatPr baseColWidth="10" defaultColWidth="0" defaultRowHeight="14.25" x14ac:dyDescent="0.2"/>
  <cols>
    <col min="1" max="1" width="3.7109375" style="863" customWidth="1"/>
    <col min="2" max="2" width="13.7109375" style="863" customWidth="1"/>
    <col min="3" max="3" width="27.5703125" style="863" customWidth="1"/>
    <col min="4" max="4" width="11.42578125" style="863" customWidth="1"/>
    <col min="5" max="5" width="14" style="863" customWidth="1"/>
    <col min="6" max="6" width="12.5703125" style="863" customWidth="1"/>
    <col min="7" max="9" width="11.42578125" style="863" customWidth="1"/>
    <col min="10" max="10" width="3.85546875" style="863" customWidth="1"/>
    <col min="11" max="256" width="11.42578125" style="863" hidden="1"/>
    <col min="257" max="257" width="2.7109375" style="863" customWidth="1"/>
    <col min="258" max="258" width="13.7109375" style="863" customWidth="1"/>
    <col min="259" max="259" width="19.140625" style="863" customWidth="1"/>
    <col min="260" max="265" width="11.42578125" style="863" customWidth="1"/>
    <col min="266" max="266" width="3.85546875" style="863" customWidth="1"/>
    <col min="267" max="512" width="11.42578125" style="863" hidden="1"/>
    <col min="513" max="513" width="2.7109375" style="863" customWidth="1"/>
    <col min="514" max="514" width="13.7109375" style="863" customWidth="1"/>
    <col min="515" max="515" width="19.140625" style="863" customWidth="1"/>
    <col min="516" max="521" width="11.42578125" style="863" customWidth="1"/>
    <col min="522" max="522" width="3.85546875" style="863" customWidth="1"/>
    <col min="523" max="768" width="11.42578125" style="863" hidden="1"/>
    <col min="769" max="769" width="2.7109375" style="863" customWidth="1"/>
    <col min="770" max="770" width="13.7109375" style="863" customWidth="1"/>
    <col min="771" max="771" width="19.140625" style="863" customWidth="1"/>
    <col min="772" max="777" width="11.42578125" style="863" customWidth="1"/>
    <col min="778" max="778" width="3.85546875" style="863" customWidth="1"/>
    <col min="779" max="1024" width="11.42578125" style="863" hidden="1"/>
    <col min="1025" max="1025" width="2.7109375" style="863" customWidth="1"/>
    <col min="1026" max="1026" width="13.7109375" style="863" customWidth="1"/>
    <col min="1027" max="1027" width="19.140625" style="863" customWidth="1"/>
    <col min="1028" max="1033" width="11.42578125" style="863" customWidth="1"/>
    <col min="1034" max="1034" width="3.85546875" style="863" customWidth="1"/>
    <col min="1035" max="1280" width="11.42578125" style="863" hidden="1"/>
    <col min="1281" max="1281" width="2.7109375" style="863" customWidth="1"/>
    <col min="1282" max="1282" width="13.7109375" style="863" customWidth="1"/>
    <col min="1283" max="1283" width="19.140625" style="863" customWidth="1"/>
    <col min="1284" max="1289" width="11.42578125" style="863" customWidth="1"/>
    <col min="1290" max="1290" width="3.85546875" style="863" customWidth="1"/>
    <col min="1291" max="1536" width="11.42578125" style="863" hidden="1"/>
    <col min="1537" max="1537" width="2.7109375" style="863" customWidth="1"/>
    <col min="1538" max="1538" width="13.7109375" style="863" customWidth="1"/>
    <col min="1539" max="1539" width="19.140625" style="863" customWidth="1"/>
    <col min="1540" max="1545" width="11.42578125" style="863" customWidth="1"/>
    <col min="1546" max="1546" width="3.85546875" style="863" customWidth="1"/>
    <col min="1547" max="1792" width="11.42578125" style="863" hidden="1"/>
    <col min="1793" max="1793" width="2.7109375" style="863" customWidth="1"/>
    <col min="1794" max="1794" width="13.7109375" style="863" customWidth="1"/>
    <col min="1795" max="1795" width="19.140625" style="863" customWidth="1"/>
    <col min="1796" max="1801" width="11.42578125" style="863" customWidth="1"/>
    <col min="1802" max="1802" width="3.85546875" style="863" customWidth="1"/>
    <col min="1803" max="2048" width="11.42578125" style="863" hidden="1"/>
    <col min="2049" max="2049" width="2.7109375" style="863" customWidth="1"/>
    <col min="2050" max="2050" width="13.7109375" style="863" customWidth="1"/>
    <col min="2051" max="2051" width="19.140625" style="863" customWidth="1"/>
    <col min="2052" max="2057" width="11.42578125" style="863" customWidth="1"/>
    <col min="2058" max="2058" width="3.85546875" style="863" customWidth="1"/>
    <col min="2059" max="2304" width="11.42578125" style="863" hidden="1"/>
    <col min="2305" max="2305" width="2.7109375" style="863" customWidth="1"/>
    <col min="2306" max="2306" width="13.7109375" style="863" customWidth="1"/>
    <col min="2307" max="2307" width="19.140625" style="863" customWidth="1"/>
    <col min="2308" max="2313" width="11.42578125" style="863" customWidth="1"/>
    <col min="2314" max="2314" width="3.85546875" style="863" customWidth="1"/>
    <col min="2315" max="2560" width="11.42578125" style="863" hidden="1"/>
    <col min="2561" max="2561" width="2.7109375" style="863" customWidth="1"/>
    <col min="2562" max="2562" width="13.7109375" style="863" customWidth="1"/>
    <col min="2563" max="2563" width="19.140625" style="863" customWidth="1"/>
    <col min="2564" max="2569" width="11.42578125" style="863" customWidth="1"/>
    <col min="2570" max="2570" width="3.85546875" style="863" customWidth="1"/>
    <col min="2571" max="2816" width="11.42578125" style="863" hidden="1"/>
    <col min="2817" max="2817" width="2.7109375" style="863" customWidth="1"/>
    <col min="2818" max="2818" width="13.7109375" style="863" customWidth="1"/>
    <col min="2819" max="2819" width="19.140625" style="863" customWidth="1"/>
    <col min="2820" max="2825" width="11.42578125" style="863" customWidth="1"/>
    <col min="2826" max="2826" width="3.85546875" style="863" customWidth="1"/>
    <col min="2827" max="3072" width="11.42578125" style="863" hidden="1"/>
    <col min="3073" max="3073" width="2.7109375" style="863" customWidth="1"/>
    <col min="3074" max="3074" width="13.7109375" style="863" customWidth="1"/>
    <col min="3075" max="3075" width="19.140625" style="863" customWidth="1"/>
    <col min="3076" max="3081" width="11.42578125" style="863" customWidth="1"/>
    <col min="3082" max="3082" width="3.85546875" style="863" customWidth="1"/>
    <col min="3083" max="3328" width="11.42578125" style="863" hidden="1"/>
    <col min="3329" max="3329" width="2.7109375" style="863" customWidth="1"/>
    <col min="3330" max="3330" width="13.7109375" style="863" customWidth="1"/>
    <col min="3331" max="3331" width="19.140625" style="863" customWidth="1"/>
    <col min="3332" max="3337" width="11.42578125" style="863" customWidth="1"/>
    <col min="3338" max="3338" width="3.85546875" style="863" customWidth="1"/>
    <col min="3339" max="3584" width="11.42578125" style="863" hidden="1"/>
    <col min="3585" max="3585" width="2.7109375" style="863" customWidth="1"/>
    <col min="3586" max="3586" width="13.7109375" style="863" customWidth="1"/>
    <col min="3587" max="3587" width="19.140625" style="863" customWidth="1"/>
    <col min="3588" max="3593" width="11.42578125" style="863" customWidth="1"/>
    <col min="3594" max="3594" width="3.85546875" style="863" customWidth="1"/>
    <col min="3595" max="3840" width="11.42578125" style="863" hidden="1"/>
    <col min="3841" max="3841" width="2.7109375" style="863" customWidth="1"/>
    <col min="3842" max="3842" width="13.7109375" style="863" customWidth="1"/>
    <col min="3843" max="3843" width="19.140625" style="863" customWidth="1"/>
    <col min="3844" max="3849" width="11.42578125" style="863" customWidth="1"/>
    <col min="3850" max="3850" width="3.85546875" style="863" customWidth="1"/>
    <col min="3851" max="4096" width="11.42578125" style="863" hidden="1"/>
    <col min="4097" max="4097" width="2.7109375" style="863" customWidth="1"/>
    <col min="4098" max="4098" width="13.7109375" style="863" customWidth="1"/>
    <col min="4099" max="4099" width="19.140625" style="863" customWidth="1"/>
    <col min="4100" max="4105" width="11.42578125" style="863" customWidth="1"/>
    <col min="4106" max="4106" width="3.85546875" style="863" customWidth="1"/>
    <col min="4107" max="4352" width="11.42578125" style="863" hidden="1"/>
    <col min="4353" max="4353" width="2.7109375" style="863" customWidth="1"/>
    <col min="4354" max="4354" width="13.7109375" style="863" customWidth="1"/>
    <col min="4355" max="4355" width="19.140625" style="863" customWidth="1"/>
    <col min="4356" max="4361" width="11.42578125" style="863" customWidth="1"/>
    <col min="4362" max="4362" width="3.85546875" style="863" customWidth="1"/>
    <col min="4363" max="4608" width="11.42578125" style="863" hidden="1"/>
    <col min="4609" max="4609" width="2.7109375" style="863" customWidth="1"/>
    <col min="4610" max="4610" width="13.7109375" style="863" customWidth="1"/>
    <col min="4611" max="4611" width="19.140625" style="863" customWidth="1"/>
    <col min="4612" max="4617" width="11.42578125" style="863" customWidth="1"/>
    <col min="4618" max="4618" width="3.85546875" style="863" customWidth="1"/>
    <col min="4619" max="4864" width="11.42578125" style="863" hidden="1"/>
    <col min="4865" max="4865" width="2.7109375" style="863" customWidth="1"/>
    <col min="4866" max="4866" width="13.7109375" style="863" customWidth="1"/>
    <col min="4867" max="4867" width="19.140625" style="863" customWidth="1"/>
    <col min="4868" max="4873" width="11.42578125" style="863" customWidth="1"/>
    <col min="4874" max="4874" width="3.85546875" style="863" customWidth="1"/>
    <col min="4875" max="5120" width="11.42578125" style="863" hidden="1"/>
    <col min="5121" max="5121" width="2.7109375" style="863" customWidth="1"/>
    <col min="5122" max="5122" width="13.7109375" style="863" customWidth="1"/>
    <col min="5123" max="5123" width="19.140625" style="863" customWidth="1"/>
    <col min="5124" max="5129" width="11.42578125" style="863" customWidth="1"/>
    <col min="5130" max="5130" width="3.85546875" style="863" customWidth="1"/>
    <col min="5131" max="5376" width="11.42578125" style="863" hidden="1"/>
    <col min="5377" max="5377" width="2.7109375" style="863" customWidth="1"/>
    <col min="5378" max="5378" width="13.7109375" style="863" customWidth="1"/>
    <col min="5379" max="5379" width="19.140625" style="863" customWidth="1"/>
    <col min="5380" max="5385" width="11.42578125" style="863" customWidth="1"/>
    <col min="5386" max="5386" width="3.85546875" style="863" customWidth="1"/>
    <col min="5387" max="5632" width="11.42578125" style="863" hidden="1"/>
    <col min="5633" max="5633" width="2.7109375" style="863" customWidth="1"/>
    <col min="5634" max="5634" width="13.7109375" style="863" customWidth="1"/>
    <col min="5635" max="5635" width="19.140625" style="863" customWidth="1"/>
    <col min="5636" max="5641" width="11.42578125" style="863" customWidth="1"/>
    <col min="5642" max="5642" width="3.85546875" style="863" customWidth="1"/>
    <col min="5643" max="5888" width="11.42578125" style="863" hidden="1"/>
    <col min="5889" max="5889" width="2.7109375" style="863" customWidth="1"/>
    <col min="5890" max="5890" width="13.7109375" style="863" customWidth="1"/>
    <col min="5891" max="5891" width="19.140625" style="863" customWidth="1"/>
    <col min="5892" max="5897" width="11.42578125" style="863" customWidth="1"/>
    <col min="5898" max="5898" width="3.85546875" style="863" customWidth="1"/>
    <col min="5899" max="6144" width="11.42578125" style="863" hidden="1"/>
    <col min="6145" max="6145" width="2.7109375" style="863" customWidth="1"/>
    <col min="6146" max="6146" width="13.7109375" style="863" customWidth="1"/>
    <col min="6147" max="6147" width="19.140625" style="863" customWidth="1"/>
    <col min="6148" max="6153" width="11.42578125" style="863" customWidth="1"/>
    <col min="6154" max="6154" width="3.85546875" style="863" customWidth="1"/>
    <col min="6155" max="6400" width="11.42578125" style="863" hidden="1"/>
    <col min="6401" max="6401" width="2.7109375" style="863" customWidth="1"/>
    <col min="6402" max="6402" width="13.7109375" style="863" customWidth="1"/>
    <col min="6403" max="6403" width="19.140625" style="863" customWidth="1"/>
    <col min="6404" max="6409" width="11.42578125" style="863" customWidth="1"/>
    <col min="6410" max="6410" width="3.85546875" style="863" customWidth="1"/>
    <col min="6411" max="6656" width="11.42578125" style="863" hidden="1"/>
    <col min="6657" max="6657" width="2.7109375" style="863" customWidth="1"/>
    <col min="6658" max="6658" width="13.7109375" style="863" customWidth="1"/>
    <col min="6659" max="6659" width="19.140625" style="863" customWidth="1"/>
    <col min="6660" max="6665" width="11.42578125" style="863" customWidth="1"/>
    <col min="6666" max="6666" width="3.85546875" style="863" customWidth="1"/>
    <col min="6667" max="6912" width="11.42578125" style="863" hidden="1"/>
    <col min="6913" max="6913" width="2.7109375" style="863" customWidth="1"/>
    <col min="6914" max="6914" width="13.7109375" style="863" customWidth="1"/>
    <col min="6915" max="6915" width="19.140625" style="863" customWidth="1"/>
    <col min="6916" max="6921" width="11.42578125" style="863" customWidth="1"/>
    <col min="6922" max="6922" width="3.85546875" style="863" customWidth="1"/>
    <col min="6923" max="7168" width="11.42578125" style="863" hidden="1"/>
    <col min="7169" max="7169" width="2.7109375" style="863" customWidth="1"/>
    <col min="7170" max="7170" width="13.7109375" style="863" customWidth="1"/>
    <col min="7171" max="7171" width="19.140625" style="863" customWidth="1"/>
    <col min="7172" max="7177" width="11.42578125" style="863" customWidth="1"/>
    <col min="7178" max="7178" width="3.85546875" style="863" customWidth="1"/>
    <col min="7179" max="7424" width="11.42578125" style="863" hidden="1"/>
    <col min="7425" max="7425" width="2.7109375" style="863" customWidth="1"/>
    <col min="7426" max="7426" width="13.7109375" style="863" customWidth="1"/>
    <col min="7427" max="7427" width="19.140625" style="863" customWidth="1"/>
    <col min="7428" max="7433" width="11.42578125" style="863" customWidth="1"/>
    <col min="7434" max="7434" width="3.85546875" style="863" customWidth="1"/>
    <col min="7435" max="7680" width="11.42578125" style="863" hidden="1"/>
    <col min="7681" max="7681" width="2.7109375" style="863" customWidth="1"/>
    <col min="7682" max="7682" width="13.7109375" style="863" customWidth="1"/>
    <col min="7683" max="7683" width="19.140625" style="863" customWidth="1"/>
    <col min="7684" max="7689" width="11.42578125" style="863" customWidth="1"/>
    <col min="7690" max="7690" width="3.85546875" style="863" customWidth="1"/>
    <col min="7691" max="7936" width="11.42578125" style="863" hidden="1"/>
    <col min="7937" max="7937" width="2.7109375" style="863" customWidth="1"/>
    <col min="7938" max="7938" width="13.7109375" style="863" customWidth="1"/>
    <col min="7939" max="7939" width="19.140625" style="863" customWidth="1"/>
    <col min="7940" max="7945" width="11.42578125" style="863" customWidth="1"/>
    <col min="7946" max="7946" width="3.85546875" style="863" customWidth="1"/>
    <col min="7947" max="8192" width="11.42578125" style="863" hidden="1"/>
    <col min="8193" max="8193" width="2.7109375" style="863" customWidth="1"/>
    <col min="8194" max="8194" width="13.7109375" style="863" customWidth="1"/>
    <col min="8195" max="8195" width="19.140625" style="863" customWidth="1"/>
    <col min="8196" max="8201" width="11.42578125" style="863" customWidth="1"/>
    <col min="8202" max="8202" width="3.85546875" style="863" customWidth="1"/>
    <col min="8203" max="8448" width="11.42578125" style="863" hidden="1"/>
    <col min="8449" max="8449" width="2.7109375" style="863" customWidth="1"/>
    <col min="8450" max="8450" width="13.7109375" style="863" customWidth="1"/>
    <col min="8451" max="8451" width="19.140625" style="863" customWidth="1"/>
    <col min="8452" max="8457" width="11.42578125" style="863" customWidth="1"/>
    <col min="8458" max="8458" width="3.85546875" style="863" customWidth="1"/>
    <col min="8459" max="8704" width="11.42578125" style="863" hidden="1"/>
    <col min="8705" max="8705" width="2.7109375" style="863" customWidth="1"/>
    <col min="8706" max="8706" width="13.7109375" style="863" customWidth="1"/>
    <col min="8707" max="8707" width="19.140625" style="863" customWidth="1"/>
    <col min="8708" max="8713" width="11.42578125" style="863" customWidth="1"/>
    <col min="8714" max="8714" width="3.85546875" style="863" customWidth="1"/>
    <col min="8715" max="8960" width="11.42578125" style="863" hidden="1"/>
    <col min="8961" max="8961" width="2.7109375" style="863" customWidth="1"/>
    <col min="8962" max="8962" width="13.7109375" style="863" customWidth="1"/>
    <col min="8963" max="8963" width="19.140625" style="863" customWidth="1"/>
    <col min="8964" max="8969" width="11.42578125" style="863" customWidth="1"/>
    <col min="8970" max="8970" width="3.85546875" style="863" customWidth="1"/>
    <col min="8971" max="9216" width="11.42578125" style="863" hidden="1"/>
    <col min="9217" max="9217" width="2.7109375" style="863" customWidth="1"/>
    <col min="9218" max="9218" width="13.7109375" style="863" customWidth="1"/>
    <col min="9219" max="9219" width="19.140625" style="863" customWidth="1"/>
    <col min="9220" max="9225" width="11.42578125" style="863" customWidth="1"/>
    <col min="9226" max="9226" width="3.85546875" style="863" customWidth="1"/>
    <col min="9227" max="9472" width="11.42578125" style="863" hidden="1"/>
    <col min="9473" max="9473" width="2.7109375" style="863" customWidth="1"/>
    <col min="9474" max="9474" width="13.7109375" style="863" customWidth="1"/>
    <col min="9475" max="9475" width="19.140625" style="863" customWidth="1"/>
    <col min="9476" max="9481" width="11.42578125" style="863" customWidth="1"/>
    <col min="9482" max="9482" width="3.85546875" style="863" customWidth="1"/>
    <col min="9483" max="9728" width="11.42578125" style="863" hidden="1"/>
    <col min="9729" max="9729" width="2.7109375" style="863" customWidth="1"/>
    <col min="9730" max="9730" width="13.7109375" style="863" customWidth="1"/>
    <col min="9731" max="9731" width="19.140625" style="863" customWidth="1"/>
    <col min="9732" max="9737" width="11.42578125" style="863" customWidth="1"/>
    <col min="9738" max="9738" width="3.85546875" style="863" customWidth="1"/>
    <col min="9739" max="9984" width="11.42578125" style="863" hidden="1"/>
    <col min="9985" max="9985" width="2.7109375" style="863" customWidth="1"/>
    <col min="9986" max="9986" width="13.7109375" style="863" customWidth="1"/>
    <col min="9987" max="9987" width="19.140625" style="863" customWidth="1"/>
    <col min="9988" max="9993" width="11.42578125" style="863" customWidth="1"/>
    <col min="9994" max="9994" width="3.85546875" style="863" customWidth="1"/>
    <col min="9995" max="10240" width="11.42578125" style="863" hidden="1"/>
    <col min="10241" max="10241" width="2.7109375" style="863" customWidth="1"/>
    <col min="10242" max="10242" width="13.7109375" style="863" customWidth="1"/>
    <col min="10243" max="10243" width="19.140625" style="863" customWidth="1"/>
    <col min="10244" max="10249" width="11.42578125" style="863" customWidth="1"/>
    <col min="10250" max="10250" width="3.85546875" style="863" customWidth="1"/>
    <col min="10251" max="10496" width="11.42578125" style="863" hidden="1"/>
    <col min="10497" max="10497" width="2.7109375" style="863" customWidth="1"/>
    <col min="10498" max="10498" width="13.7109375" style="863" customWidth="1"/>
    <col min="10499" max="10499" width="19.140625" style="863" customWidth="1"/>
    <col min="10500" max="10505" width="11.42578125" style="863" customWidth="1"/>
    <col min="10506" max="10506" width="3.85546875" style="863" customWidth="1"/>
    <col min="10507" max="10752" width="11.42578125" style="863" hidden="1"/>
    <col min="10753" max="10753" width="2.7109375" style="863" customWidth="1"/>
    <col min="10754" max="10754" width="13.7109375" style="863" customWidth="1"/>
    <col min="10755" max="10755" width="19.140625" style="863" customWidth="1"/>
    <col min="10756" max="10761" width="11.42578125" style="863" customWidth="1"/>
    <col min="10762" max="10762" width="3.85546875" style="863" customWidth="1"/>
    <col min="10763" max="11008" width="11.42578125" style="863" hidden="1"/>
    <col min="11009" max="11009" width="2.7109375" style="863" customWidth="1"/>
    <col min="11010" max="11010" width="13.7109375" style="863" customWidth="1"/>
    <col min="11011" max="11011" width="19.140625" style="863" customWidth="1"/>
    <col min="11012" max="11017" width="11.42578125" style="863" customWidth="1"/>
    <col min="11018" max="11018" width="3.85546875" style="863" customWidth="1"/>
    <col min="11019" max="11264" width="11.42578125" style="863" hidden="1"/>
    <col min="11265" max="11265" width="2.7109375" style="863" customWidth="1"/>
    <col min="11266" max="11266" width="13.7109375" style="863" customWidth="1"/>
    <col min="11267" max="11267" width="19.140625" style="863" customWidth="1"/>
    <col min="11268" max="11273" width="11.42578125" style="863" customWidth="1"/>
    <col min="11274" max="11274" width="3.85546875" style="863" customWidth="1"/>
    <col min="11275" max="11520" width="11.42578125" style="863" hidden="1"/>
    <col min="11521" max="11521" width="2.7109375" style="863" customWidth="1"/>
    <col min="11522" max="11522" width="13.7109375" style="863" customWidth="1"/>
    <col min="11523" max="11523" width="19.140625" style="863" customWidth="1"/>
    <col min="11524" max="11529" width="11.42578125" style="863" customWidth="1"/>
    <col min="11530" max="11530" width="3.85546875" style="863" customWidth="1"/>
    <col min="11531" max="11776" width="11.42578125" style="863" hidden="1"/>
    <col min="11777" max="11777" width="2.7109375" style="863" customWidth="1"/>
    <col min="11778" max="11778" width="13.7109375" style="863" customWidth="1"/>
    <col min="11779" max="11779" width="19.140625" style="863" customWidth="1"/>
    <col min="11780" max="11785" width="11.42578125" style="863" customWidth="1"/>
    <col min="11786" max="11786" width="3.85546875" style="863" customWidth="1"/>
    <col min="11787" max="12032" width="11.42578125" style="863" hidden="1"/>
    <col min="12033" max="12033" width="2.7109375" style="863" customWidth="1"/>
    <col min="12034" max="12034" width="13.7109375" style="863" customWidth="1"/>
    <col min="12035" max="12035" width="19.140625" style="863" customWidth="1"/>
    <col min="12036" max="12041" width="11.42578125" style="863" customWidth="1"/>
    <col min="12042" max="12042" width="3.85546875" style="863" customWidth="1"/>
    <col min="12043" max="12288" width="11.42578125" style="863" hidden="1"/>
    <col min="12289" max="12289" width="2.7109375" style="863" customWidth="1"/>
    <col min="12290" max="12290" width="13.7109375" style="863" customWidth="1"/>
    <col min="12291" max="12291" width="19.140625" style="863" customWidth="1"/>
    <col min="12292" max="12297" width="11.42578125" style="863" customWidth="1"/>
    <col min="12298" max="12298" width="3.85546875" style="863" customWidth="1"/>
    <col min="12299" max="12544" width="11.42578125" style="863" hidden="1"/>
    <col min="12545" max="12545" width="2.7109375" style="863" customWidth="1"/>
    <col min="12546" max="12546" width="13.7109375" style="863" customWidth="1"/>
    <col min="12547" max="12547" width="19.140625" style="863" customWidth="1"/>
    <col min="12548" max="12553" width="11.42578125" style="863" customWidth="1"/>
    <col min="12554" max="12554" width="3.85546875" style="863" customWidth="1"/>
    <col min="12555" max="12800" width="11.42578125" style="863" hidden="1"/>
    <col min="12801" max="12801" width="2.7109375" style="863" customWidth="1"/>
    <col min="12802" max="12802" width="13.7109375" style="863" customWidth="1"/>
    <col min="12803" max="12803" width="19.140625" style="863" customWidth="1"/>
    <col min="12804" max="12809" width="11.42578125" style="863" customWidth="1"/>
    <col min="12810" max="12810" width="3.85546875" style="863" customWidth="1"/>
    <col min="12811" max="13056" width="11.42578125" style="863" hidden="1"/>
    <col min="13057" max="13057" width="2.7109375" style="863" customWidth="1"/>
    <col min="13058" max="13058" width="13.7109375" style="863" customWidth="1"/>
    <col min="13059" max="13059" width="19.140625" style="863" customWidth="1"/>
    <col min="13060" max="13065" width="11.42578125" style="863" customWidth="1"/>
    <col min="13066" max="13066" width="3.85546875" style="863" customWidth="1"/>
    <col min="13067" max="13312" width="11.42578125" style="863" hidden="1"/>
    <col min="13313" max="13313" width="2.7109375" style="863" customWidth="1"/>
    <col min="13314" max="13314" width="13.7109375" style="863" customWidth="1"/>
    <col min="13315" max="13315" width="19.140625" style="863" customWidth="1"/>
    <col min="13316" max="13321" width="11.42578125" style="863" customWidth="1"/>
    <col min="13322" max="13322" width="3.85546875" style="863" customWidth="1"/>
    <col min="13323" max="13568" width="11.42578125" style="863" hidden="1"/>
    <col min="13569" max="13569" width="2.7109375" style="863" customWidth="1"/>
    <col min="13570" max="13570" width="13.7109375" style="863" customWidth="1"/>
    <col min="13571" max="13571" width="19.140625" style="863" customWidth="1"/>
    <col min="13572" max="13577" width="11.42578125" style="863" customWidth="1"/>
    <col min="13578" max="13578" width="3.85546875" style="863" customWidth="1"/>
    <col min="13579" max="13824" width="11.42578125" style="863" hidden="1"/>
    <col min="13825" max="13825" width="2.7109375" style="863" customWidth="1"/>
    <col min="13826" max="13826" width="13.7109375" style="863" customWidth="1"/>
    <col min="13827" max="13827" width="19.140625" style="863" customWidth="1"/>
    <col min="13828" max="13833" width="11.42578125" style="863" customWidth="1"/>
    <col min="13834" max="13834" width="3.85546875" style="863" customWidth="1"/>
    <col min="13835" max="14080" width="11.42578125" style="863" hidden="1"/>
    <col min="14081" max="14081" width="2.7109375" style="863" customWidth="1"/>
    <col min="14082" max="14082" width="13.7109375" style="863" customWidth="1"/>
    <col min="14083" max="14083" width="19.140625" style="863" customWidth="1"/>
    <col min="14084" max="14089" width="11.42578125" style="863" customWidth="1"/>
    <col min="14090" max="14090" width="3.85546875" style="863" customWidth="1"/>
    <col min="14091" max="14336" width="11.42578125" style="863" hidden="1"/>
    <col min="14337" max="14337" width="2.7109375" style="863" customWidth="1"/>
    <col min="14338" max="14338" width="13.7109375" style="863" customWidth="1"/>
    <col min="14339" max="14339" width="19.140625" style="863" customWidth="1"/>
    <col min="14340" max="14345" width="11.42578125" style="863" customWidth="1"/>
    <col min="14346" max="14346" width="3.85546875" style="863" customWidth="1"/>
    <col min="14347" max="14592" width="11.42578125" style="863" hidden="1"/>
    <col min="14593" max="14593" width="2.7109375" style="863" customWidth="1"/>
    <col min="14594" max="14594" width="13.7109375" style="863" customWidth="1"/>
    <col min="14595" max="14595" width="19.140625" style="863" customWidth="1"/>
    <col min="14596" max="14601" width="11.42578125" style="863" customWidth="1"/>
    <col min="14602" max="14602" width="3.85546875" style="863" customWidth="1"/>
    <col min="14603" max="14848" width="11.42578125" style="863" hidden="1"/>
    <col min="14849" max="14849" width="2.7109375" style="863" customWidth="1"/>
    <col min="14850" max="14850" width="13.7109375" style="863" customWidth="1"/>
    <col min="14851" max="14851" width="19.140625" style="863" customWidth="1"/>
    <col min="14852" max="14857" width="11.42578125" style="863" customWidth="1"/>
    <col min="14858" max="14858" width="3.85546875" style="863" customWidth="1"/>
    <col min="14859" max="15104" width="11.42578125" style="863" hidden="1"/>
    <col min="15105" max="15105" width="2.7109375" style="863" customWidth="1"/>
    <col min="15106" max="15106" width="13.7109375" style="863" customWidth="1"/>
    <col min="15107" max="15107" width="19.140625" style="863" customWidth="1"/>
    <col min="15108" max="15113" width="11.42578125" style="863" customWidth="1"/>
    <col min="15114" max="15114" width="3.85546875" style="863" customWidth="1"/>
    <col min="15115" max="15360" width="11.42578125" style="863" hidden="1"/>
    <col min="15361" max="15361" width="2.7109375" style="863" customWidth="1"/>
    <col min="15362" max="15362" width="13.7109375" style="863" customWidth="1"/>
    <col min="15363" max="15363" width="19.140625" style="863" customWidth="1"/>
    <col min="15364" max="15369" width="11.42578125" style="863" customWidth="1"/>
    <col min="15370" max="15370" width="3.85546875" style="863" customWidth="1"/>
    <col min="15371" max="15616" width="11.42578125" style="863" hidden="1"/>
    <col min="15617" max="15617" width="2.7109375" style="863" customWidth="1"/>
    <col min="15618" max="15618" width="13.7109375" style="863" customWidth="1"/>
    <col min="15619" max="15619" width="19.140625" style="863" customWidth="1"/>
    <col min="15620" max="15625" width="11.42578125" style="863" customWidth="1"/>
    <col min="15626" max="15626" width="3.85546875" style="863" customWidth="1"/>
    <col min="15627" max="15872" width="11.42578125" style="863" hidden="1"/>
    <col min="15873" max="15873" width="2.7109375" style="863" customWidth="1"/>
    <col min="15874" max="15874" width="13.7109375" style="863" customWidth="1"/>
    <col min="15875" max="15875" width="19.140625" style="863" customWidth="1"/>
    <col min="15876" max="15881" width="11.42578125" style="863" customWidth="1"/>
    <col min="15882" max="15882" width="3.85546875" style="863" customWidth="1"/>
    <col min="15883" max="16128" width="11.42578125" style="863" hidden="1"/>
    <col min="16129" max="16129" width="2.7109375" style="863" customWidth="1"/>
    <col min="16130" max="16130" width="13.7109375" style="863" customWidth="1"/>
    <col min="16131" max="16131" width="19.140625" style="863" customWidth="1"/>
    <col min="16132" max="16137" width="11.42578125" style="863" customWidth="1"/>
    <col min="16138" max="16138" width="3.85546875" style="863" customWidth="1"/>
    <col min="16139" max="16384" width="11.42578125" style="863" hidden="1"/>
  </cols>
  <sheetData>
    <row r="1" spans="1:14" s="743" customFormat="1" ht="16.5" x14ac:dyDescent="0.3">
      <c r="B1" s="1622" t="s">
        <v>148</v>
      </c>
      <c r="C1" s="1622"/>
      <c r="D1" s="1622"/>
      <c r="E1" s="1622"/>
      <c r="F1" s="1622"/>
      <c r="G1" s="1622"/>
      <c r="H1" s="1622"/>
      <c r="I1" s="1622"/>
      <c r="J1" s="1092"/>
      <c r="K1" s="1092"/>
      <c r="L1" s="1092"/>
      <c r="M1" s="1092"/>
      <c r="N1" s="1092"/>
    </row>
    <row r="2" spans="1:14" s="743" customFormat="1" ht="22.5" customHeight="1" x14ac:dyDescent="0.3">
      <c r="A2" s="1092"/>
      <c r="B2" s="1622"/>
      <c r="C2" s="1622"/>
      <c r="D2" s="1622"/>
      <c r="E2" s="1622"/>
      <c r="F2" s="1622"/>
      <c r="G2" s="1622"/>
      <c r="H2" s="1622"/>
      <c r="I2" s="1622"/>
    </row>
    <row r="3" spans="1:14" s="743" customFormat="1" ht="16.5" x14ac:dyDescent="0.3">
      <c r="A3" s="1092"/>
      <c r="B3" s="1551"/>
      <c r="C3" s="1551"/>
      <c r="D3" s="1551"/>
      <c r="E3" s="1551"/>
      <c r="F3" s="1551"/>
      <c r="G3" s="1551"/>
      <c r="H3" s="1551"/>
      <c r="I3" s="1551"/>
    </row>
    <row r="4" spans="1:14" ht="27.75" customHeight="1" x14ac:dyDescent="0.2">
      <c r="B4" s="1618" t="s">
        <v>457</v>
      </c>
      <c r="C4" s="1618"/>
      <c r="D4" s="1618"/>
      <c r="E4" s="1618"/>
      <c r="F4" s="1618"/>
      <c r="G4" s="1618"/>
      <c r="H4" s="1618"/>
      <c r="I4" s="1618"/>
    </row>
    <row r="5" spans="1:14" ht="27.75" customHeight="1" x14ac:dyDescent="0.2">
      <c r="B5" s="1618" t="s">
        <v>847</v>
      </c>
      <c r="C5" s="1618"/>
      <c r="D5" s="1618"/>
      <c r="E5" s="1618"/>
      <c r="F5" s="1618"/>
      <c r="G5" s="1618"/>
      <c r="H5" s="1618"/>
      <c r="I5" s="1618"/>
    </row>
    <row r="6" spans="1:14" ht="15" thickBot="1" x14ac:dyDescent="0.25"/>
    <row r="7" spans="1:14" ht="15" x14ac:dyDescent="0.25">
      <c r="B7" s="1098"/>
      <c r="C7" s="1099"/>
      <c r="D7" s="1099"/>
      <c r="E7" s="1099"/>
      <c r="F7" s="1099"/>
      <c r="G7" s="1099"/>
      <c r="H7" s="1099"/>
      <c r="I7" s="1100"/>
    </row>
    <row r="8" spans="1:14" ht="15" x14ac:dyDescent="0.25">
      <c r="B8" s="1101"/>
      <c r="C8" s="725"/>
      <c r="D8" s="725"/>
      <c r="E8" s="725"/>
      <c r="F8" s="725"/>
      <c r="G8" s="725"/>
      <c r="H8" s="725"/>
      <c r="I8" s="1102"/>
    </row>
    <row r="9" spans="1:14" ht="70.5" customHeight="1" x14ac:dyDescent="0.25">
      <c r="B9" s="1101"/>
      <c r="C9" s="725"/>
      <c r="D9" s="725"/>
      <c r="E9" s="725"/>
      <c r="F9" s="725"/>
      <c r="G9" s="725"/>
      <c r="H9" s="725"/>
      <c r="I9" s="1102"/>
    </row>
    <row r="10" spans="1:14" ht="70.5" customHeight="1" x14ac:dyDescent="0.25">
      <c r="B10" s="1101"/>
      <c r="C10" s="725"/>
      <c r="D10" s="725"/>
      <c r="E10" s="725"/>
      <c r="F10" s="725"/>
      <c r="G10" s="725"/>
      <c r="H10" s="725"/>
      <c r="I10" s="1102"/>
    </row>
    <row r="11" spans="1:14" ht="27.75" customHeight="1" x14ac:dyDescent="0.25">
      <c r="B11" s="1101"/>
      <c r="C11" s="725"/>
      <c r="D11" s="725"/>
      <c r="E11" s="725"/>
      <c r="F11" s="725"/>
      <c r="G11" s="725"/>
      <c r="H11" s="725"/>
      <c r="I11" s="1102"/>
    </row>
    <row r="12" spans="1:14" ht="15" x14ac:dyDescent="0.25">
      <c r="B12" s="1101"/>
      <c r="C12" s="725"/>
      <c r="D12" s="725"/>
      <c r="E12" s="725"/>
      <c r="F12" s="725"/>
      <c r="G12" s="725"/>
      <c r="H12" s="725"/>
      <c r="I12" s="1102"/>
    </row>
    <row r="13" spans="1:14" ht="18" x14ac:dyDescent="0.25">
      <c r="B13" s="1619"/>
      <c r="C13" s="1620"/>
      <c r="D13" s="1620"/>
      <c r="E13" s="1620"/>
      <c r="F13" s="1620"/>
      <c r="G13" s="1620"/>
      <c r="H13" s="1620"/>
      <c r="I13" s="1621"/>
    </row>
    <row r="14" spans="1:14" ht="15" x14ac:dyDescent="0.25">
      <c r="B14" s="1101"/>
      <c r="C14" s="725"/>
      <c r="D14" s="725"/>
      <c r="E14" s="725"/>
      <c r="F14" s="725"/>
      <c r="G14" s="725"/>
      <c r="H14" s="725"/>
      <c r="I14" s="1102"/>
    </row>
    <row r="15" spans="1:14" ht="70.5" customHeight="1" x14ac:dyDescent="0.25">
      <c r="B15" s="1101"/>
      <c r="C15" s="725"/>
      <c r="D15" s="725"/>
      <c r="E15" s="725"/>
      <c r="F15" s="725"/>
      <c r="G15" s="725"/>
      <c r="H15" s="725"/>
      <c r="I15" s="1102"/>
    </row>
    <row r="16" spans="1:14" ht="70.5" customHeight="1" x14ac:dyDescent="0.25">
      <c r="B16" s="1101"/>
      <c r="C16" s="725"/>
      <c r="D16" s="725"/>
      <c r="E16" s="725"/>
      <c r="F16" s="725"/>
      <c r="G16" s="725"/>
      <c r="H16" s="725"/>
      <c r="I16" s="1102"/>
    </row>
    <row r="17" spans="2:9" ht="27.75" customHeight="1" x14ac:dyDescent="0.25">
      <c r="B17" s="1101"/>
      <c r="C17" s="725"/>
      <c r="D17" s="725"/>
      <c r="E17" s="725"/>
      <c r="F17" s="725"/>
      <c r="G17" s="725"/>
      <c r="H17" s="725"/>
      <c r="I17" s="1102"/>
    </row>
    <row r="18" spans="2:9" ht="15" x14ac:dyDescent="0.25">
      <c r="B18" s="1101"/>
      <c r="C18" s="725"/>
      <c r="D18" s="725"/>
      <c r="E18" s="725"/>
      <c r="F18" s="725"/>
      <c r="G18" s="725"/>
      <c r="H18" s="725"/>
      <c r="I18" s="1102"/>
    </row>
    <row r="19" spans="2:9" ht="15" x14ac:dyDescent="0.25">
      <c r="B19" s="1101"/>
      <c r="C19" s="725"/>
      <c r="D19" s="725"/>
      <c r="E19" s="725"/>
      <c r="F19" s="725"/>
      <c r="G19" s="725"/>
      <c r="H19" s="725"/>
      <c r="I19" s="1102"/>
    </row>
    <row r="20" spans="2:9" ht="15" thickBot="1" x14ac:dyDescent="0.25">
      <c r="B20" s="1103"/>
      <c r="C20" s="1104"/>
      <c r="D20" s="1104"/>
      <c r="E20" s="1104"/>
      <c r="F20" s="1104"/>
      <c r="G20" s="1104"/>
      <c r="H20" s="1104"/>
      <c r="I20" s="1105"/>
    </row>
    <row r="25" spans="2:9" s="725" customFormat="1" ht="15" x14ac:dyDescent="0.25"/>
    <row r="26" spans="2:9" s="725" customFormat="1" ht="15" x14ac:dyDescent="0.25"/>
    <row r="27" spans="2:9" s="725" customFormat="1" ht="15" x14ac:dyDescent="0.25"/>
    <row r="28" spans="2:9" s="725" customFormat="1" ht="15" x14ac:dyDescent="0.25"/>
    <row r="29" spans="2:9" s="725" customFormat="1" ht="15" x14ac:dyDescent="0.25"/>
    <row r="30" spans="2:9" s="725" customFormat="1" ht="15" x14ac:dyDescent="0.25"/>
    <row r="31" spans="2:9" s="725" customFormat="1" ht="15" x14ac:dyDescent="0.25"/>
    <row r="32" spans="2:9" s="725" customFormat="1" ht="15" x14ac:dyDescent="0.25"/>
    <row r="33" s="725" customFormat="1" ht="15" x14ac:dyDescent="0.25"/>
    <row r="34" s="725" customFormat="1" ht="15" x14ac:dyDescent="0.25"/>
    <row r="35" s="725" customFormat="1" ht="15" x14ac:dyDescent="0.25"/>
  </sheetData>
  <mergeCells count="5">
    <mergeCell ref="B1:I2"/>
    <mergeCell ref="B3:I3"/>
    <mergeCell ref="B4:I4"/>
    <mergeCell ref="B5:I5"/>
    <mergeCell ref="B13:I13"/>
  </mergeCells>
  <pageMargins left="0.31496062992125984" right="0.31496062992125984" top="1.1417322834645669" bottom="0.74803149606299213" header="0.31496062992125984" footer="0.31496062992125984"/>
  <pageSetup scale="82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R65546"/>
  <sheetViews>
    <sheetView showGridLines="0" zoomScaleNormal="100" zoomScaleSheetLayoutView="130" workbookViewId="0"/>
  </sheetViews>
  <sheetFormatPr baseColWidth="10" defaultColWidth="0" defaultRowHeight="14.25" x14ac:dyDescent="0.2"/>
  <cols>
    <col min="1" max="1" width="0.140625" style="863" customWidth="1"/>
    <col min="2" max="2" width="7.5703125" style="863" customWidth="1"/>
    <col min="3" max="3" width="28.42578125" style="863" customWidth="1"/>
    <col min="4" max="4" width="12.140625" style="863" customWidth="1"/>
    <col min="5" max="5" width="10.5703125" style="863" customWidth="1"/>
    <col min="6" max="6" width="11.5703125" style="863" customWidth="1"/>
    <col min="7" max="7" width="10" style="863" customWidth="1"/>
    <col min="8" max="8" width="9.140625" style="863" customWidth="1"/>
    <col min="9" max="9" width="10.7109375" style="863" customWidth="1"/>
    <col min="10" max="10" width="1.7109375" style="863" customWidth="1"/>
    <col min="11" max="256" width="11.42578125" style="863" hidden="1"/>
    <col min="257" max="257" width="2.7109375" style="863" customWidth="1"/>
    <col min="258" max="258" width="13.7109375" style="863" customWidth="1"/>
    <col min="259" max="259" width="19.140625" style="863" customWidth="1"/>
    <col min="260" max="265" width="11.42578125" style="863" customWidth="1"/>
    <col min="266" max="266" width="3.85546875" style="863" customWidth="1"/>
    <col min="267" max="512" width="11.42578125" style="863" hidden="1"/>
    <col min="513" max="513" width="2.7109375" style="863" customWidth="1"/>
    <col min="514" max="514" width="13.7109375" style="863" customWidth="1"/>
    <col min="515" max="515" width="19.140625" style="863" customWidth="1"/>
    <col min="516" max="521" width="11.42578125" style="863" customWidth="1"/>
    <col min="522" max="522" width="3.85546875" style="863" customWidth="1"/>
    <col min="523" max="768" width="11.42578125" style="863" hidden="1"/>
    <col min="769" max="769" width="2.7109375" style="863" customWidth="1"/>
    <col min="770" max="770" width="13.7109375" style="863" customWidth="1"/>
    <col min="771" max="771" width="19.140625" style="863" customWidth="1"/>
    <col min="772" max="777" width="11.42578125" style="863" customWidth="1"/>
    <col min="778" max="778" width="3.85546875" style="863" customWidth="1"/>
    <col min="779" max="1024" width="11.42578125" style="863" hidden="1"/>
    <col min="1025" max="1025" width="2.7109375" style="863" customWidth="1"/>
    <col min="1026" max="1026" width="13.7109375" style="863" customWidth="1"/>
    <col min="1027" max="1027" width="19.140625" style="863" customWidth="1"/>
    <col min="1028" max="1033" width="11.42578125" style="863" customWidth="1"/>
    <col min="1034" max="1034" width="3.85546875" style="863" customWidth="1"/>
    <col min="1035" max="1280" width="11.42578125" style="863" hidden="1"/>
    <col min="1281" max="1281" width="2.7109375" style="863" customWidth="1"/>
    <col min="1282" max="1282" width="13.7109375" style="863" customWidth="1"/>
    <col min="1283" max="1283" width="19.140625" style="863" customWidth="1"/>
    <col min="1284" max="1289" width="11.42578125" style="863" customWidth="1"/>
    <col min="1290" max="1290" width="3.85546875" style="863" customWidth="1"/>
    <col min="1291" max="1536" width="11.42578125" style="863" hidden="1"/>
    <col min="1537" max="1537" width="2.7109375" style="863" customWidth="1"/>
    <col min="1538" max="1538" width="13.7109375" style="863" customWidth="1"/>
    <col min="1539" max="1539" width="19.140625" style="863" customWidth="1"/>
    <col min="1540" max="1545" width="11.42578125" style="863" customWidth="1"/>
    <col min="1546" max="1546" width="3.85546875" style="863" customWidth="1"/>
    <col min="1547" max="1792" width="11.42578125" style="863" hidden="1"/>
    <col min="1793" max="1793" width="2.7109375" style="863" customWidth="1"/>
    <col min="1794" max="1794" width="13.7109375" style="863" customWidth="1"/>
    <col min="1795" max="1795" width="19.140625" style="863" customWidth="1"/>
    <col min="1796" max="1801" width="11.42578125" style="863" customWidth="1"/>
    <col min="1802" max="1802" width="3.85546875" style="863" customWidth="1"/>
    <col min="1803" max="2048" width="11.42578125" style="863" hidden="1"/>
    <col min="2049" max="2049" width="2.7109375" style="863" customWidth="1"/>
    <col min="2050" max="2050" width="13.7109375" style="863" customWidth="1"/>
    <col min="2051" max="2051" width="19.140625" style="863" customWidth="1"/>
    <col min="2052" max="2057" width="11.42578125" style="863" customWidth="1"/>
    <col min="2058" max="2058" width="3.85546875" style="863" customWidth="1"/>
    <col min="2059" max="2304" width="11.42578125" style="863" hidden="1"/>
    <col min="2305" max="2305" width="2.7109375" style="863" customWidth="1"/>
    <col min="2306" max="2306" width="13.7109375" style="863" customWidth="1"/>
    <col min="2307" max="2307" width="19.140625" style="863" customWidth="1"/>
    <col min="2308" max="2313" width="11.42578125" style="863" customWidth="1"/>
    <col min="2314" max="2314" width="3.85546875" style="863" customWidth="1"/>
    <col min="2315" max="2560" width="11.42578125" style="863" hidden="1"/>
    <col min="2561" max="2561" width="2.7109375" style="863" customWidth="1"/>
    <col min="2562" max="2562" width="13.7109375" style="863" customWidth="1"/>
    <col min="2563" max="2563" width="19.140625" style="863" customWidth="1"/>
    <col min="2564" max="2569" width="11.42578125" style="863" customWidth="1"/>
    <col min="2570" max="2570" width="3.85546875" style="863" customWidth="1"/>
    <col min="2571" max="2816" width="11.42578125" style="863" hidden="1"/>
    <col min="2817" max="2817" width="2.7109375" style="863" customWidth="1"/>
    <col min="2818" max="2818" width="13.7109375" style="863" customWidth="1"/>
    <col min="2819" max="2819" width="19.140625" style="863" customWidth="1"/>
    <col min="2820" max="2825" width="11.42578125" style="863" customWidth="1"/>
    <col min="2826" max="2826" width="3.85546875" style="863" customWidth="1"/>
    <col min="2827" max="3072" width="11.42578125" style="863" hidden="1"/>
    <col min="3073" max="3073" width="2.7109375" style="863" customWidth="1"/>
    <col min="3074" max="3074" width="13.7109375" style="863" customWidth="1"/>
    <col min="3075" max="3075" width="19.140625" style="863" customWidth="1"/>
    <col min="3076" max="3081" width="11.42578125" style="863" customWidth="1"/>
    <col min="3082" max="3082" width="3.85546875" style="863" customWidth="1"/>
    <col min="3083" max="3328" width="11.42578125" style="863" hidden="1"/>
    <col min="3329" max="3329" width="2.7109375" style="863" customWidth="1"/>
    <col min="3330" max="3330" width="13.7109375" style="863" customWidth="1"/>
    <col min="3331" max="3331" width="19.140625" style="863" customWidth="1"/>
    <col min="3332" max="3337" width="11.42578125" style="863" customWidth="1"/>
    <col min="3338" max="3338" width="3.85546875" style="863" customWidth="1"/>
    <col min="3339" max="3584" width="11.42578125" style="863" hidden="1"/>
    <col min="3585" max="3585" width="2.7109375" style="863" customWidth="1"/>
    <col min="3586" max="3586" width="13.7109375" style="863" customWidth="1"/>
    <col min="3587" max="3587" width="19.140625" style="863" customWidth="1"/>
    <col min="3588" max="3593" width="11.42578125" style="863" customWidth="1"/>
    <col min="3594" max="3594" width="3.85546875" style="863" customWidth="1"/>
    <col min="3595" max="3840" width="11.42578125" style="863" hidden="1"/>
    <col min="3841" max="3841" width="2.7109375" style="863" customWidth="1"/>
    <col min="3842" max="3842" width="13.7109375" style="863" customWidth="1"/>
    <col min="3843" max="3843" width="19.140625" style="863" customWidth="1"/>
    <col min="3844" max="3849" width="11.42578125" style="863" customWidth="1"/>
    <col min="3850" max="3850" width="3.85546875" style="863" customWidth="1"/>
    <col min="3851" max="4096" width="11.42578125" style="863" hidden="1"/>
    <col min="4097" max="4097" width="2.7109375" style="863" customWidth="1"/>
    <col min="4098" max="4098" width="13.7109375" style="863" customWidth="1"/>
    <col min="4099" max="4099" width="19.140625" style="863" customWidth="1"/>
    <col min="4100" max="4105" width="11.42578125" style="863" customWidth="1"/>
    <col min="4106" max="4106" width="3.85546875" style="863" customWidth="1"/>
    <col min="4107" max="4352" width="11.42578125" style="863" hidden="1"/>
    <col min="4353" max="4353" width="2.7109375" style="863" customWidth="1"/>
    <col min="4354" max="4354" width="13.7109375" style="863" customWidth="1"/>
    <col min="4355" max="4355" width="19.140625" style="863" customWidth="1"/>
    <col min="4356" max="4361" width="11.42578125" style="863" customWidth="1"/>
    <col min="4362" max="4362" width="3.85546875" style="863" customWidth="1"/>
    <col min="4363" max="4608" width="11.42578125" style="863" hidden="1"/>
    <col min="4609" max="4609" width="2.7109375" style="863" customWidth="1"/>
    <col min="4610" max="4610" width="13.7109375" style="863" customWidth="1"/>
    <col min="4611" max="4611" width="19.140625" style="863" customWidth="1"/>
    <col min="4612" max="4617" width="11.42578125" style="863" customWidth="1"/>
    <col min="4618" max="4618" width="3.85546875" style="863" customWidth="1"/>
    <col min="4619" max="4864" width="11.42578125" style="863" hidden="1"/>
    <col min="4865" max="4865" width="2.7109375" style="863" customWidth="1"/>
    <col min="4866" max="4866" width="13.7109375" style="863" customWidth="1"/>
    <col min="4867" max="4867" width="19.140625" style="863" customWidth="1"/>
    <col min="4868" max="4873" width="11.42578125" style="863" customWidth="1"/>
    <col min="4874" max="4874" width="3.85546875" style="863" customWidth="1"/>
    <col min="4875" max="5120" width="11.42578125" style="863" hidden="1"/>
    <col min="5121" max="5121" width="2.7109375" style="863" customWidth="1"/>
    <col min="5122" max="5122" width="13.7109375" style="863" customWidth="1"/>
    <col min="5123" max="5123" width="19.140625" style="863" customWidth="1"/>
    <col min="5124" max="5129" width="11.42578125" style="863" customWidth="1"/>
    <col min="5130" max="5130" width="3.85546875" style="863" customWidth="1"/>
    <col min="5131" max="5376" width="11.42578125" style="863" hidden="1"/>
    <col min="5377" max="5377" width="2.7109375" style="863" customWidth="1"/>
    <col min="5378" max="5378" width="13.7109375" style="863" customWidth="1"/>
    <col min="5379" max="5379" width="19.140625" style="863" customWidth="1"/>
    <col min="5380" max="5385" width="11.42578125" style="863" customWidth="1"/>
    <col min="5386" max="5386" width="3.85546875" style="863" customWidth="1"/>
    <col min="5387" max="5632" width="11.42578125" style="863" hidden="1"/>
    <col min="5633" max="5633" width="2.7109375" style="863" customWidth="1"/>
    <col min="5634" max="5634" width="13.7109375" style="863" customWidth="1"/>
    <col min="5635" max="5635" width="19.140625" style="863" customWidth="1"/>
    <col min="5636" max="5641" width="11.42578125" style="863" customWidth="1"/>
    <col min="5642" max="5642" width="3.85546875" style="863" customWidth="1"/>
    <col min="5643" max="5888" width="11.42578125" style="863" hidden="1"/>
    <col min="5889" max="5889" width="2.7109375" style="863" customWidth="1"/>
    <col min="5890" max="5890" width="13.7109375" style="863" customWidth="1"/>
    <col min="5891" max="5891" width="19.140625" style="863" customWidth="1"/>
    <col min="5892" max="5897" width="11.42578125" style="863" customWidth="1"/>
    <col min="5898" max="5898" width="3.85546875" style="863" customWidth="1"/>
    <col min="5899" max="6144" width="11.42578125" style="863" hidden="1"/>
    <col min="6145" max="6145" width="2.7109375" style="863" customWidth="1"/>
    <col min="6146" max="6146" width="13.7109375" style="863" customWidth="1"/>
    <col min="6147" max="6147" width="19.140625" style="863" customWidth="1"/>
    <col min="6148" max="6153" width="11.42578125" style="863" customWidth="1"/>
    <col min="6154" max="6154" width="3.85546875" style="863" customWidth="1"/>
    <col min="6155" max="6400" width="11.42578125" style="863" hidden="1"/>
    <col min="6401" max="6401" width="2.7109375" style="863" customWidth="1"/>
    <col min="6402" max="6402" width="13.7109375" style="863" customWidth="1"/>
    <col min="6403" max="6403" width="19.140625" style="863" customWidth="1"/>
    <col min="6404" max="6409" width="11.42578125" style="863" customWidth="1"/>
    <col min="6410" max="6410" width="3.85546875" style="863" customWidth="1"/>
    <col min="6411" max="6656" width="11.42578125" style="863" hidden="1"/>
    <col min="6657" max="6657" width="2.7109375" style="863" customWidth="1"/>
    <col min="6658" max="6658" width="13.7109375" style="863" customWidth="1"/>
    <col min="6659" max="6659" width="19.140625" style="863" customWidth="1"/>
    <col min="6660" max="6665" width="11.42578125" style="863" customWidth="1"/>
    <col min="6666" max="6666" width="3.85546875" style="863" customWidth="1"/>
    <col min="6667" max="6912" width="11.42578125" style="863" hidden="1"/>
    <col min="6913" max="6913" width="2.7109375" style="863" customWidth="1"/>
    <col min="6914" max="6914" width="13.7109375" style="863" customWidth="1"/>
    <col min="6915" max="6915" width="19.140625" style="863" customWidth="1"/>
    <col min="6916" max="6921" width="11.42578125" style="863" customWidth="1"/>
    <col min="6922" max="6922" width="3.85546875" style="863" customWidth="1"/>
    <col min="6923" max="7168" width="11.42578125" style="863" hidden="1"/>
    <col min="7169" max="7169" width="2.7109375" style="863" customWidth="1"/>
    <col min="7170" max="7170" width="13.7109375" style="863" customWidth="1"/>
    <col min="7171" max="7171" width="19.140625" style="863" customWidth="1"/>
    <col min="7172" max="7177" width="11.42578125" style="863" customWidth="1"/>
    <col min="7178" max="7178" width="3.85546875" style="863" customWidth="1"/>
    <col min="7179" max="7424" width="11.42578125" style="863" hidden="1"/>
    <col min="7425" max="7425" width="2.7109375" style="863" customWidth="1"/>
    <col min="7426" max="7426" width="13.7109375" style="863" customWidth="1"/>
    <col min="7427" max="7427" width="19.140625" style="863" customWidth="1"/>
    <col min="7428" max="7433" width="11.42578125" style="863" customWidth="1"/>
    <col min="7434" max="7434" width="3.85546875" style="863" customWidth="1"/>
    <col min="7435" max="7680" width="11.42578125" style="863" hidden="1"/>
    <col min="7681" max="7681" width="2.7109375" style="863" customWidth="1"/>
    <col min="7682" max="7682" width="13.7109375" style="863" customWidth="1"/>
    <col min="7683" max="7683" width="19.140625" style="863" customWidth="1"/>
    <col min="7684" max="7689" width="11.42578125" style="863" customWidth="1"/>
    <col min="7690" max="7690" width="3.85546875" style="863" customWidth="1"/>
    <col min="7691" max="7936" width="11.42578125" style="863" hidden="1"/>
    <col min="7937" max="7937" width="2.7109375" style="863" customWidth="1"/>
    <col min="7938" max="7938" width="13.7109375" style="863" customWidth="1"/>
    <col min="7939" max="7939" width="19.140625" style="863" customWidth="1"/>
    <col min="7940" max="7945" width="11.42578125" style="863" customWidth="1"/>
    <col min="7946" max="7946" width="3.85546875" style="863" customWidth="1"/>
    <col min="7947" max="8192" width="11.42578125" style="863" hidden="1"/>
    <col min="8193" max="8193" width="2.7109375" style="863" customWidth="1"/>
    <col min="8194" max="8194" width="13.7109375" style="863" customWidth="1"/>
    <col min="8195" max="8195" width="19.140625" style="863" customWidth="1"/>
    <col min="8196" max="8201" width="11.42578125" style="863" customWidth="1"/>
    <col min="8202" max="8202" width="3.85546875" style="863" customWidth="1"/>
    <col min="8203" max="8448" width="11.42578125" style="863" hidden="1"/>
    <col min="8449" max="8449" width="2.7109375" style="863" customWidth="1"/>
    <col min="8450" max="8450" width="13.7109375" style="863" customWidth="1"/>
    <col min="8451" max="8451" width="19.140625" style="863" customWidth="1"/>
    <col min="8452" max="8457" width="11.42578125" style="863" customWidth="1"/>
    <col min="8458" max="8458" width="3.85546875" style="863" customWidth="1"/>
    <col min="8459" max="8704" width="11.42578125" style="863" hidden="1"/>
    <col min="8705" max="8705" width="2.7109375" style="863" customWidth="1"/>
    <col min="8706" max="8706" width="13.7109375" style="863" customWidth="1"/>
    <col min="8707" max="8707" width="19.140625" style="863" customWidth="1"/>
    <col min="8708" max="8713" width="11.42578125" style="863" customWidth="1"/>
    <col min="8714" max="8714" width="3.85546875" style="863" customWidth="1"/>
    <col min="8715" max="8960" width="11.42578125" style="863" hidden="1"/>
    <col min="8961" max="8961" width="2.7109375" style="863" customWidth="1"/>
    <col min="8962" max="8962" width="13.7109375" style="863" customWidth="1"/>
    <col min="8963" max="8963" width="19.140625" style="863" customWidth="1"/>
    <col min="8964" max="8969" width="11.42578125" style="863" customWidth="1"/>
    <col min="8970" max="8970" width="3.85546875" style="863" customWidth="1"/>
    <col min="8971" max="9216" width="11.42578125" style="863" hidden="1"/>
    <col min="9217" max="9217" width="2.7109375" style="863" customWidth="1"/>
    <col min="9218" max="9218" width="13.7109375" style="863" customWidth="1"/>
    <col min="9219" max="9219" width="19.140625" style="863" customWidth="1"/>
    <col min="9220" max="9225" width="11.42578125" style="863" customWidth="1"/>
    <col min="9226" max="9226" width="3.85546875" style="863" customWidth="1"/>
    <col min="9227" max="9472" width="11.42578125" style="863" hidden="1"/>
    <col min="9473" max="9473" width="2.7109375" style="863" customWidth="1"/>
    <col min="9474" max="9474" width="13.7109375" style="863" customWidth="1"/>
    <col min="9475" max="9475" width="19.140625" style="863" customWidth="1"/>
    <col min="9476" max="9481" width="11.42578125" style="863" customWidth="1"/>
    <col min="9482" max="9482" width="3.85546875" style="863" customWidth="1"/>
    <col min="9483" max="9728" width="11.42578125" style="863" hidden="1"/>
    <col min="9729" max="9729" width="2.7109375" style="863" customWidth="1"/>
    <col min="9730" max="9730" width="13.7109375" style="863" customWidth="1"/>
    <col min="9731" max="9731" width="19.140625" style="863" customWidth="1"/>
    <col min="9732" max="9737" width="11.42578125" style="863" customWidth="1"/>
    <col min="9738" max="9738" width="3.85546875" style="863" customWidth="1"/>
    <col min="9739" max="9984" width="11.42578125" style="863" hidden="1"/>
    <col min="9985" max="9985" width="2.7109375" style="863" customWidth="1"/>
    <col min="9986" max="9986" width="13.7109375" style="863" customWidth="1"/>
    <col min="9987" max="9987" width="19.140625" style="863" customWidth="1"/>
    <col min="9988" max="9993" width="11.42578125" style="863" customWidth="1"/>
    <col min="9994" max="9994" width="3.85546875" style="863" customWidth="1"/>
    <col min="9995" max="10240" width="11.42578125" style="863" hidden="1"/>
    <col min="10241" max="10241" width="2.7109375" style="863" customWidth="1"/>
    <col min="10242" max="10242" width="13.7109375" style="863" customWidth="1"/>
    <col min="10243" max="10243" width="19.140625" style="863" customWidth="1"/>
    <col min="10244" max="10249" width="11.42578125" style="863" customWidth="1"/>
    <col min="10250" max="10250" width="3.85546875" style="863" customWidth="1"/>
    <col min="10251" max="10496" width="11.42578125" style="863" hidden="1"/>
    <col min="10497" max="10497" width="2.7109375" style="863" customWidth="1"/>
    <col min="10498" max="10498" width="13.7109375" style="863" customWidth="1"/>
    <col min="10499" max="10499" width="19.140625" style="863" customWidth="1"/>
    <col min="10500" max="10505" width="11.42578125" style="863" customWidth="1"/>
    <col min="10506" max="10506" width="3.85546875" style="863" customWidth="1"/>
    <col min="10507" max="10752" width="11.42578125" style="863" hidden="1"/>
    <col min="10753" max="10753" width="2.7109375" style="863" customWidth="1"/>
    <col min="10754" max="10754" width="13.7109375" style="863" customWidth="1"/>
    <col min="10755" max="10755" width="19.140625" style="863" customWidth="1"/>
    <col min="10756" max="10761" width="11.42578125" style="863" customWidth="1"/>
    <col min="10762" max="10762" width="3.85546875" style="863" customWidth="1"/>
    <col min="10763" max="11008" width="11.42578125" style="863" hidden="1"/>
    <col min="11009" max="11009" width="2.7109375" style="863" customWidth="1"/>
    <col min="11010" max="11010" width="13.7109375" style="863" customWidth="1"/>
    <col min="11011" max="11011" width="19.140625" style="863" customWidth="1"/>
    <col min="11012" max="11017" width="11.42578125" style="863" customWidth="1"/>
    <col min="11018" max="11018" width="3.85546875" style="863" customWidth="1"/>
    <col min="11019" max="11264" width="11.42578125" style="863" hidden="1"/>
    <col min="11265" max="11265" width="2.7109375" style="863" customWidth="1"/>
    <col min="11266" max="11266" width="13.7109375" style="863" customWidth="1"/>
    <col min="11267" max="11267" width="19.140625" style="863" customWidth="1"/>
    <col min="11268" max="11273" width="11.42578125" style="863" customWidth="1"/>
    <col min="11274" max="11274" width="3.85546875" style="863" customWidth="1"/>
    <col min="11275" max="11520" width="11.42578125" style="863" hidden="1"/>
    <col min="11521" max="11521" width="2.7109375" style="863" customWidth="1"/>
    <col min="11522" max="11522" width="13.7109375" style="863" customWidth="1"/>
    <col min="11523" max="11523" width="19.140625" style="863" customWidth="1"/>
    <col min="11524" max="11529" width="11.42578125" style="863" customWidth="1"/>
    <col min="11530" max="11530" width="3.85546875" style="863" customWidth="1"/>
    <col min="11531" max="11776" width="11.42578125" style="863" hidden="1"/>
    <col min="11777" max="11777" width="2.7109375" style="863" customWidth="1"/>
    <col min="11778" max="11778" width="13.7109375" style="863" customWidth="1"/>
    <col min="11779" max="11779" width="19.140625" style="863" customWidth="1"/>
    <col min="11780" max="11785" width="11.42578125" style="863" customWidth="1"/>
    <col min="11786" max="11786" width="3.85546875" style="863" customWidth="1"/>
    <col min="11787" max="12032" width="11.42578125" style="863" hidden="1"/>
    <col min="12033" max="12033" width="2.7109375" style="863" customWidth="1"/>
    <col min="12034" max="12034" width="13.7109375" style="863" customWidth="1"/>
    <col min="12035" max="12035" width="19.140625" style="863" customWidth="1"/>
    <col min="12036" max="12041" width="11.42578125" style="863" customWidth="1"/>
    <col min="12042" max="12042" width="3.85546875" style="863" customWidth="1"/>
    <col min="12043" max="12288" width="11.42578125" style="863" hidden="1"/>
    <col min="12289" max="12289" width="2.7109375" style="863" customWidth="1"/>
    <col min="12290" max="12290" width="13.7109375" style="863" customWidth="1"/>
    <col min="12291" max="12291" width="19.140625" style="863" customWidth="1"/>
    <col min="12292" max="12297" width="11.42578125" style="863" customWidth="1"/>
    <col min="12298" max="12298" width="3.85546875" style="863" customWidth="1"/>
    <col min="12299" max="12544" width="11.42578125" style="863" hidden="1"/>
    <col min="12545" max="12545" width="2.7109375" style="863" customWidth="1"/>
    <col min="12546" max="12546" width="13.7109375" style="863" customWidth="1"/>
    <col min="12547" max="12547" width="19.140625" style="863" customWidth="1"/>
    <col min="12548" max="12553" width="11.42578125" style="863" customWidth="1"/>
    <col min="12554" max="12554" width="3.85546875" style="863" customWidth="1"/>
    <col min="12555" max="12800" width="11.42578125" style="863" hidden="1"/>
    <col min="12801" max="12801" width="2.7109375" style="863" customWidth="1"/>
    <col min="12802" max="12802" width="13.7109375" style="863" customWidth="1"/>
    <col min="12803" max="12803" width="19.140625" style="863" customWidth="1"/>
    <col min="12804" max="12809" width="11.42578125" style="863" customWidth="1"/>
    <col min="12810" max="12810" width="3.85546875" style="863" customWidth="1"/>
    <col min="12811" max="13056" width="11.42578125" style="863" hidden="1"/>
    <col min="13057" max="13057" width="2.7109375" style="863" customWidth="1"/>
    <col min="13058" max="13058" width="13.7109375" style="863" customWidth="1"/>
    <col min="13059" max="13059" width="19.140625" style="863" customWidth="1"/>
    <col min="13060" max="13065" width="11.42578125" style="863" customWidth="1"/>
    <col min="13066" max="13066" width="3.85546875" style="863" customWidth="1"/>
    <col min="13067" max="13312" width="11.42578125" style="863" hidden="1"/>
    <col min="13313" max="13313" width="2.7109375" style="863" customWidth="1"/>
    <col min="13314" max="13314" width="13.7109375" style="863" customWidth="1"/>
    <col min="13315" max="13315" width="19.140625" style="863" customWidth="1"/>
    <col min="13316" max="13321" width="11.42578125" style="863" customWidth="1"/>
    <col min="13322" max="13322" width="3.85546875" style="863" customWidth="1"/>
    <col min="13323" max="13568" width="11.42578125" style="863" hidden="1"/>
    <col min="13569" max="13569" width="2.7109375" style="863" customWidth="1"/>
    <col min="13570" max="13570" width="13.7109375" style="863" customWidth="1"/>
    <col min="13571" max="13571" width="19.140625" style="863" customWidth="1"/>
    <col min="13572" max="13577" width="11.42578125" style="863" customWidth="1"/>
    <col min="13578" max="13578" width="3.85546875" style="863" customWidth="1"/>
    <col min="13579" max="13824" width="11.42578125" style="863" hidden="1"/>
    <col min="13825" max="13825" width="2.7109375" style="863" customWidth="1"/>
    <col min="13826" max="13826" width="13.7109375" style="863" customWidth="1"/>
    <col min="13827" max="13827" width="19.140625" style="863" customWidth="1"/>
    <col min="13828" max="13833" width="11.42578125" style="863" customWidth="1"/>
    <col min="13834" max="13834" width="3.85546875" style="863" customWidth="1"/>
    <col min="13835" max="14080" width="11.42578125" style="863" hidden="1"/>
    <col min="14081" max="14081" width="2.7109375" style="863" customWidth="1"/>
    <col min="14082" max="14082" width="13.7109375" style="863" customWidth="1"/>
    <col min="14083" max="14083" width="19.140625" style="863" customWidth="1"/>
    <col min="14084" max="14089" width="11.42578125" style="863" customWidth="1"/>
    <col min="14090" max="14090" width="3.85546875" style="863" customWidth="1"/>
    <col min="14091" max="14336" width="11.42578125" style="863" hidden="1"/>
    <col min="14337" max="14337" width="2.7109375" style="863" customWidth="1"/>
    <col min="14338" max="14338" width="13.7109375" style="863" customWidth="1"/>
    <col min="14339" max="14339" width="19.140625" style="863" customWidth="1"/>
    <col min="14340" max="14345" width="11.42578125" style="863" customWidth="1"/>
    <col min="14346" max="14346" width="3.85546875" style="863" customWidth="1"/>
    <col min="14347" max="14592" width="11.42578125" style="863" hidden="1"/>
    <col min="14593" max="14593" width="2.7109375" style="863" customWidth="1"/>
    <col min="14594" max="14594" width="13.7109375" style="863" customWidth="1"/>
    <col min="14595" max="14595" width="19.140625" style="863" customWidth="1"/>
    <col min="14596" max="14601" width="11.42578125" style="863" customWidth="1"/>
    <col min="14602" max="14602" width="3.85546875" style="863" customWidth="1"/>
    <col min="14603" max="14848" width="11.42578125" style="863" hidden="1"/>
    <col min="14849" max="14849" width="2.7109375" style="863" customWidth="1"/>
    <col min="14850" max="14850" width="13.7109375" style="863" customWidth="1"/>
    <col min="14851" max="14851" width="19.140625" style="863" customWidth="1"/>
    <col min="14852" max="14857" width="11.42578125" style="863" customWidth="1"/>
    <col min="14858" max="14858" width="3.85546875" style="863" customWidth="1"/>
    <col min="14859" max="15104" width="11.42578125" style="863" hidden="1"/>
    <col min="15105" max="15105" width="2.7109375" style="863" customWidth="1"/>
    <col min="15106" max="15106" width="13.7109375" style="863" customWidth="1"/>
    <col min="15107" max="15107" width="19.140625" style="863" customWidth="1"/>
    <col min="15108" max="15113" width="11.42578125" style="863" customWidth="1"/>
    <col min="15114" max="15114" width="3.85546875" style="863" customWidth="1"/>
    <col min="15115" max="15360" width="11.42578125" style="863" hidden="1"/>
    <col min="15361" max="15361" width="2.7109375" style="863" customWidth="1"/>
    <col min="15362" max="15362" width="13.7109375" style="863" customWidth="1"/>
    <col min="15363" max="15363" width="19.140625" style="863" customWidth="1"/>
    <col min="15364" max="15369" width="11.42578125" style="863" customWidth="1"/>
    <col min="15370" max="15370" width="3.85546875" style="863" customWidth="1"/>
    <col min="15371" max="15616" width="11.42578125" style="863" hidden="1"/>
    <col min="15617" max="15617" width="2.7109375" style="863" customWidth="1"/>
    <col min="15618" max="15618" width="13.7109375" style="863" customWidth="1"/>
    <col min="15619" max="15619" width="19.140625" style="863" customWidth="1"/>
    <col min="15620" max="15625" width="11.42578125" style="863" customWidth="1"/>
    <col min="15626" max="15626" width="3.85546875" style="863" customWidth="1"/>
    <col min="15627" max="15872" width="11.42578125" style="863" hidden="1"/>
    <col min="15873" max="15873" width="2.7109375" style="863" customWidth="1"/>
    <col min="15874" max="15874" width="13.7109375" style="863" customWidth="1"/>
    <col min="15875" max="15875" width="19.140625" style="863" customWidth="1"/>
    <col min="15876" max="15881" width="11.42578125" style="863" customWidth="1"/>
    <col min="15882" max="15882" width="3.85546875" style="863" customWidth="1"/>
    <col min="15883" max="16128" width="11.42578125" style="863" hidden="1"/>
    <col min="16129" max="16129" width="2.7109375" style="863" customWidth="1"/>
    <col min="16130" max="16130" width="13.7109375" style="863" customWidth="1"/>
    <col min="16131" max="16131" width="19.140625" style="863" customWidth="1"/>
    <col min="16132" max="16137" width="11.42578125" style="863" customWidth="1"/>
    <col min="16138" max="16138" width="3.85546875" style="863" customWidth="1"/>
    <col min="16139" max="16384" width="11.42578125" style="863" hidden="1"/>
  </cols>
  <sheetData>
    <row r="1" spans="1:14" s="743" customFormat="1" ht="16.5" x14ac:dyDescent="0.3">
      <c r="B1" s="1550" t="s">
        <v>148</v>
      </c>
      <c r="C1" s="1550"/>
      <c r="D1" s="1550"/>
      <c r="E1" s="1550"/>
      <c r="F1" s="1550"/>
      <c r="G1" s="1550"/>
      <c r="H1" s="1550"/>
      <c r="I1" s="1550"/>
      <c r="J1" s="1092"/>
      <c r="K1" s="1092"/>
      <c r="L1" s="1092"/>
      <c r="M1" s="1092"/>
      <c r="N1" s="1092"/>
    </row>
    <row r="2" spans="1:14" s="743" customFormat="1" ht="16.5" x14ac:dyDescent="0.3">
      <c r="A2" s="1092"/>
      <c r="B2" s="1550"/>
      <c r="C2" s="1550"/>
      <c r="D2" s="1550"/>
      <c r="E2" s="1550"/>
      <c r="F2" s="1550"/>
      <c r="G2" s="1550"/>
      <c r="H2" s="1550"/>
      <c r="I2" s="1550"/>
    </row>
    <row r="3" spans="1:14" s="743" customFormat="1" ht="16.5" x14ac:dyDescent="0.3">
      <c r="A3" s="1092"/>
      <c r="B3" s="1551"/>
      <c r="C3" s="1551"/>
      <c r="D3" s="1551"/>
      <c r="E3" s="1551"/>
      <c r="F3" s="1551"/>
      <c r="G3" s="1551"/>
      <c r="H3" s="1551"/>
      <c r="I3" s="1551"/>
    </row>
    <row r="4" spans="1:14" ht="16.5" x14ac:dyDescent="0.2">
      <c r="B4" s="1552" t="s">
        <v>462</v>
      </c>
      <c r="C4" s="1552"/>
      <c r="D4" s="1552"/>
      <c r="E4" s="1552"/>
      <c r="F4" s="1552"/>
      <c r="G4" s="1552"/>
      <c r="H4" s="1552"/>
      <c r="I4" s="1552"/>
    </row>
    <row r="5" spans="1:14" ht="16.5" x14ac:dyDescent="0.2">
      <c r="B5" s="1552" t="s">
        <v>847</v>
      </c>
      <c r="C5" s="1552"/>
      <c r="D5" s="1552"/>
      <c r="E5" s="1552"/>
      <c r="F5" s="1552"/>
      <c r="G5" s="1552"/>
      <c r="H5" s="1552"/>
      <c r="I5" s="1552"/>
    </row>
    <row r="7" spans="1:14" ht="24.75" customHeight="1" x14ac:dyDescent="0.2">
      <c r="B7" s="1553" t="s">
        <v>461</v>
      </c>
      <c r="C7" s="1588"/>
      <c r="D7" s="1588"/>
      <c r="E7" s="1554"/>
      <c r="F7" s="1544" t="s">
        <v>460</v>
      </c>
      <c r="G7" s="1545"/>
      <c r="H7" s="1545"/>
      <c r="I7" s="1546"/>
    </row>
    <row r="8" spans="1:14" ht="24.75" customHeight="1" x14ac:dyDescent="0.2">
      <c r="B8" s="1555"/>
      <c r="C8" s="1589"/>
      <c r="D8" s="1589"/>
      <c r="E8" s="1556"/>
      <c r="F8" s="1623" t="s">
        <v>459</v>
      </c>
      <c r="G8" s="1624"/>
      <c r="H8" s="1623" t="s">
        <v>458</v>
      </c>
      <c r="I8" s="1624"/>
    </row>
    <row r="9" spans="1:14" x14ac:dyDescent="0.2">
      <c r="B9" s="1547" t="s">
        <v>13</v>
      </c>
      <c r="C9" s="1590"/>
      <c r="D9" s="1591"/>
      <c r="E9" s="1592"/>
      <c r="F9" s="1549"/>
      <c r="G9" s="1549"/>
      <c r="H9" s="1561"/>
      <c r="I9" s="1561"/>
    </row>
    <row r="10" spans="1:14" s="864" customFormat="1" x14ac:dyDescent="0.25">
      <c r="B10" s="1584"/>
      <c r="C10" s="1585"/>
      <c r="D10" s="1586"/>
      <c r="E10" s="1587"/>
      <c r="F10" s="1566"/>
      <c r="G10" s="1566"/>
      <c r="H10" s="1567"/>
      <c r="I10" s="1567"/>
    </row>
    <row r="11" spans="1:14" x14ac:dyDescent="0.2">
      <c r="B11" s="1568"/>
      <c r="C11" s="1593"/>
      <c r="D11" s="1594"/>
      <c r="E11" s="1595"/>
      <c r="F11" s="1563"/>
      <c r="G11" s="1563"/>
      <c r="H11" s="1564"/>
      <c r="I11" s="1564"/>
    </row>
    <row r="12" spans="1:14" x14ac:dyDescent="0.2">
      <c r="B12" s="1568"/>
      <c r="C12" s="1593"/>
      <c r="D12" s="1594"/>
      <c r="E12" s="1595"/>
      <c r="F12" s="1563"/>
      <c r="G12" s="1563"/>
      <c r="H12" s="1564"/>
      <c r="I12" s="1564"/>
    </row>
    <row r="13" spans="1:14" s="864" customFormat="1" x14ac:dyDescent="0.25">
      <c r="B13" s="1584"/>
      <c r="C13" s="1585"/>
      <c r="D13" s="1586"/>
      <c r="E13" s="1587"/>
      <c r="F13" s="1566"/>
      <c r="G13" s="1566"/>
      <c r="H13" s="1567"/>
      <c r="I13" s="1567"/>
    </row>
    <row r="14" spans="1:14" x14ac:dyDescent="0.2">
      <c r="B14" s="1568"/>
      <c r="C14" s="1593"/>
      <c r="D14" s="1594"/>
      <c r="E14" s="1595"/>
      <c r="F14" s="1563"/>
      <c r="G14" s="1563"/>
      <c r="H14" s="1564"/>
      <c r="I14" s="1564"/>
    </row>
    <row r="15" spans="1:14" x14ac:dyDescent="0.2">
      <c r="B15" s="1568"/>
      <c r="C15" s="1593"/>
      <c r="D15" s="1594"/>
      <c r="E15" s="1595"/>
      <c r="F15" s="1563"/>
      <c r="G15" s="1563"/>
      <c r="H15" s="1564"/>
      <c r="I15" s="1564"/>
    </row>
    <row r="16" spans="1:14" x14ac:dyDescent="0.2">
      <c r="B16" s="1568"/>
      <c r="C16" s="1593"/>
      <c r="D16" s="1594"/>
      <c r="E16" s="1595"/>
      <c r="F16" s="1563"/>
      <c r="G16" s="1563"/>
      <c r="H16" s="1564"/>
      <c r="I16" s="1564"/>
    </row>
    <row r="17" spans="2:9" x14ac:dyDescent="0.2">
      <c r="B17" s="1568"/>
      <c r="C17" s="1593"/>
      <c r="D17" s="1594"/>
      <c r="E17" s="1595"/>
      <c r="F17" s="1563"/>
      <c r="G17" s="1563"/>
      <c r="H17" s="1564"/>
      <c r="I17" s="1564"/>
    </row>
    <row r="18" spans="2:9" x14ac:dyDescent="0.2">
      <c r="B18" s="1568"/>
      <c r="C18" s="1593"/>
      <c r="D18" s="1594"/>
      <c r="E18" s="1595"/>
      <c r="F18" s="1563"/>
      <c r="G18" s="1563"/>
      <c r="H18" s="1564"/>
      <c r="I18" s="1564"/>
    </row>
    <row r="19" spans="2:9" x14ac:dyDescent="0.2">
      <c r="B19" s="1568"/>
      <c r="C19" s="1593"/>
      <c r="D19" s="1594"/>
      <c r="E19" s="1595"/>
      <c r="F19" s="1563"/>
      <c r="G19" s="1563"/>
      <c r="H19" s="1564"/>
      <c r="I19" s="1564"/>
    </row>
    <row r="20" spans="2:9" x14ac:dyDescent="0.2">
      <c r="B20" s="1568"/>
      <c r="C20" s="1593"/>
      <c r="D20" s="1594"/>
      <c r="E20" s="1595"/>
      <c r="F20" s="1563"/>
      <c r="G20" s="1563"/>
      <c r="H20" s="1564"/>
      <c r="I20" s="1564"/>
    </row>
    <row r="21" spans="2:9" x14ac:dyDescent="0.2">
      <c r="B21" s="1568"/>
      <c r="C21" s="1593"/>
      <c r="D21" s="1594"/>
      <c r="E21" s="1595"/>
      <c r="F21" s="1563"/>
      <c r="G21" s="1563"/>
      <c r="H21" s="1564"/>
      <c r="I21" s="1564"/>
    </row>
    <row r="22" spans="2:9" x14ac:dyDescent="0.2">
      <c r="B22" s="1562"/>
      <c r="C22" s="1568"/>
      <c r="D22" s="1595"/>
      <c r="E22" s="1563"/>
      <c r="F22" s="1563"/>
      <c r="G22" s="1563"/>
      <c r="H22" s="1564"/>
      <c r="I22" s="1564"/>
    </row>
    <row r="23" spans="2:9" x14ac:dyDescent="0.2">
      <c r="B23" s="1568"/>
      <c r="C23" s="1593"/>
      <c r="D23" s="1594"/>
      <c r="E23" s="1595"/>
      <c r="F23" s="1563"/>
      <c r="G23" s="1563"/>
      <c r="H23" s="1564"/>
      <c r="I23" s="1564"/>
    </row>
    <row r="24" spans="2:9" x14ac:dyDescent="0.2">
      <c r="B24" s="1568"/>
      <c r="C24" s="1593"/>
      <c r="D24" s="1594"/>
      <c r="E24" s="1595"/>
      <c r="F24" s="1563"/>
      <c r="G24" s="1563"/>
      <c r="H24" s="1564"/>
      <c r="I24" s="1564"/>
    </row>
    <row r="25" spans="2:9" x14ac:dyDescent="0.2">
      <c r="B25" s="1562"/>
      <c r="C25" s="1568"/>
      <c r="D25" s="1595"/>
      <c r="E25" s="1563"/>
      <c r="F25" s="1563"/>
      <c r="G25" s="1563"/>
      <c r="H25" s="1564"/>
      <c r="I25" s="1564"/>
    </row>
    <row r="26" spans="2:9" x14ac:dyDescent="0.2">
      <c r="B26" s="1562"/>
      <c r="C26" s="1568"/>
      <c r="D26" s="1595"/>
      <c r="E26" s="1563"/>
      <c r="F26" s="1563"/>
      <c r="G26" s="1563"/>
      <c r="H26" s="1564"/>
      <c r="I26" s="1564"/>
    </row>
    <row r="27" spans="2:9" x14ac:dyDescent="0.2">
      <c r="B27" s="1562"/>
      <c r="C27" s="1568"/>
      <c r="D27" s="1595"/>
      <c r="E27" s="1563"/>
      <c r="F27" s="1563"/>
      <c r="G27" s="1563"/>
      <c r="H27" s="1564"/>
      <c r="I27" s="1564"/>
    </row>
    <row r="28" spans="2:9" x14ac:dyDescent="0.2">
      <c r="B28" s="1562"/>
      <c r="C28" s="1568"/>
      <c r="D28" s="1595"/>
      <c r="E28" s="1563"/>
      <c r="F28" s="1563"/>
      <c r="G28" s="1563"/>
      <c r="H28" s="1564"/>
      <c r="I28" s="1564"/>
    </row>
    <row r="29" spans="2:9" x14ac:dyDescent="0.2">
      <c r="B29" s="1562"/>
      <c r="C29" s="1568"/>
      <c r="D29" s="1595"/>
      <c r="E29" s="1563"/>
      <c r="F29" s="1563"/>
      <c r="G29" s="1563"/>
      <c r="H29" s="1564"/>
      <c r="I29" s="1564"/>
    </row>
    <row r="30" spans="2:9" x14ac:dyDescent="0.2">
      <c r="B30" s="1562"/>
      <c r="C30" s="1568"/>
      <c r="D30" s="1595"/>
      <c r="E30" s="1563"/>
      <c r="F30" s="1563"/>
      <c r="G30" s="1563"/>
      <c r="H30" s="1564"/>
      <c r="I30" s="1564"/>
    </row>
    <row r="31" spans="2:9" x14ac:dyDescent="0.2">
      <c r="B31" s="1625"/>
      <c r="C31" s="1626"/>
      <c r="D31" s="1627"/>
      <c r="E31" s="1628"/>
      <c r="F31" s="1628"/>
      <c r="G31" s="1628"/>
      <c r="H31" s="1628"/>
      <c r="I31" s="1628"/>
    </row>
    <row r="33" s="725" customFormat="1" ht="15" x14ac:dyDescent="0.25"/>
    <row r="34" s="725" customFormat="1" ht="15" x14ac:dyDescent="0.25"/>
    <row r="35" s="725" customFormat="1" ht="15" x14ac:dyDescent="0.25"/>
    <row r="36" s="725" customFormat="1" ht="15" x14ac:dyDescent="0.25"/>
    <row r="37" s="725" customFormat="1" ht="15" x14ac:dyDescent="0.25"/>
    <row r="38" s="725" customFormat="1" ht="15" x14ac:dyDescent="0.25"/>
    <row r="39" s="725" customFormat="1" ht="15" x14ac:dyDescent="0.25"/>
    <row r="40" s="725" customFormat="1" ht="15" x14ac:dyDescent="0.25"/>
    <row r="41" s="725" customFormat="1" ht="15" x14ac:dyDescent="0.25"/>
    <row r="42" s="725" customFormat="1" ht="15" x14ac:dyDescent="0.25"/>
    <row r="43" s="725" customFormat="1" ht="15" x14ac:dyDescent="0.25"/>
    <row r="65533" spans="2:9" ht="16.5" x14ac:dyDescent="0.3">
      <c r="B65533" s="624" t="s">
        <v>432</v>
      </c>
      <c r="C65533" s="624"/>
      <c r="D65533" s="1093" t="s">
        <v>431</v>
      </c>
      <c r="E65533" s="1093"/>
      <c r="F65533" s="1094"/>
      <c r="G65533" s="624" t="s">
        <v>424</v>
      </c>
      <c r="H65533" s="1094"/>
      <c r="I65533" s="1094"/>
    </row>
    <row r="65534" spans="2:9" ht="16.5" x14ac:dyDescent="0.3">
      <c r="B65534" s="597" t="s">
        <v>430</v>
      </c>
      <c r="C65534" s="597"/>
      <c r="D65534" s="1095" t="s">
        <v>429</v>
      </c>
      <c r="E65534" s="1095"/>
      <c r="F65534" s="1094"/>
      <c r="G65534" s="597" t="s">
        <v>428</v>
      </c>
      <c r="H65534" s="1094"/>
      <c r="I65534" s="1094"/>
    </row>
    <row r="65535" spans="2:9" ht="16.5" x14ac:dyDescent="0.3">
      <c r="B65535" s="597"/>
      <c r="C65535" s="1096"/>
      <c r="D65535" s="1095"/>
      <c r="E65535" s="543"/>
      <c r="F65535" s="1094"/>
      <c r="G65535" s="597"/>
      <c r="H65535" s="1094"/>
      <c r="I65535" s="1094"/>
    </row>
    <row r="65536" spans="2:9" ht="16.5" x14ac:dyDescent="0.3">
      <c r="B65536" s="597"/>
      <c r="C65536" s="1096"/>
      <c r="D65536" s="1095"/>
      <c r="E65536" s="543"/>
      <c r="F65536" s="1094"/>
      <c r="G65536" s="597"/>
      <c r="H65536" s="1094"/>
      <c r="I65536" s="1094"/>
    </row>
    <row r="65537" spans="2:9" ht="16.5" x14ac:dyDescent="0.3">
      <c r="B65537" s="597"/>
      <c r="C65537" s="597"/>
      <c r="D65537" s="1095"/>
      <c r="E65537" s="543"/>
      <c r="F65537" s="1094"/>
      <c r="G65537" s="597"/>
      <c r="H65537" s="1094"/>
      <c r="I65537" s="1094"/>
    </row>
    <row r="65538" spans="2:9" ht="16.5" x14ac:dyDescent="0.3">
      <c r="B65538" s="624" t="s">
        <v>427</v>
      </c>
      <c r="C65538" s="624"/>
      <c r="D65538" s="1093" t="s">
        <v>426</v>
      </c>
      <c r="E65538" s="1093"/>
      <c r="F65538" s="1094"/>
      <c r="G65538" s="624" t="s">
        <v>425</v>
      </c>
      <c r="H65538" s="1094"/>
      <c r="I65538" s="1094"/>
    </row>
    <row r="65539" spans="2:9" ht="16.5" x14ac:dyDescent="0.3">
      <c r="B65539" s="597"/>
      <c r="C65539" s="597"/>
      <c r="D65539" s="1095"/>
      <c r="E65539" s="1097"/>
      <c r="F65539" s="1094"/>
      <c r="G65539" s="1094"/>
      <c r="H65539" s="1094"/>
      <c r="I65539" s="1094"/>
    </row>
    <row r="65540" spans="2:9" ht="16.5" x14ac:dyDescent="0.3">
      <c r="B65540" s="624"/>
      <c r="C65540" s="597"/>
      <c r="D65540" s="1095"/>
      <c r="E65540" s="543"/>
      <c r="F65540" s="1094"/>
      <c r="G65540" s="1094"/>
      <c r="H65540" s="1094"/>
      <c r="I65540" s="1094"/>
    </row>
    <row r="65541" spans="2:9" ht="16.5" x14ac:dyDescent="0.3">
      <c r="B65541" s="1093" t="s">
        <v>424</v>
      </c>
      <c r="C65541" s="624"/>
      <c r="D65541" s="624" t="s">
        <v>423</v>
      </c>
      <c r="E65541" s="1093"/>
      <c r="F65541" s="1094"/>
      <c r="G65541" s="1093" t="s">
        <v>423</v>
      </c>
      <c r="H65541" s="1094"/>
      <c r="I65541" s="1094"/>
    </row>
    <row r="65542" spans="2:9" ht="16.5" x14ac:dyDescent="0.3">
      <c r="B65542" s="597" t="s">
        <v>422</v>
      </c>
      <c r="C65542" s="597"/>
      <c r="D65542" s="597" t="s">
        <v>421</v>
      </c>
      <c r="E65542" s="597"/>
      <c r="F65542" s="1094"/>
      <c r="G65542" s="1095" t="s">
        <v>420</v>
      </c>
      <c r="H65542" s="1094"/>
      <c r="I65542" s="1094"/>
    </row>
    <row r="65543" spans="2:9" ht="16.5" x14ac:dyDescent="0.3">
      <c r="B65543" s="1095"/>
      <c r="C65543" s="597"/>
      <c r="D65543" s="597"/>
      <c r="E65543" s="543"/>
      <c r="F65543" s="1094"/>
      <c r="G65543" s="1095"/>
      <c r="H65543" s="1094"/>
      <c r="I65543" s="1094"/>
    </row>
    <row r="65544" spans="2:9" ht="16.5" x14ac:dyDescent="0.3">
      <c r="B65544" s="1095"/>
      <c r="C65544" s="597"/>
      <c r="D65544" s="597"/>
      <c r="E65544" s="543"/>
      <c r="F65544" s="1094"/>
      <c r="G65544" s="1095"/>
      <c r="H65544" s="1094"/>
      <c r="I65544" s="1094"/>
    </row>
    <row r="65545" spans="2:9" ht="16.5" x14ac:dyDescent="0.3">
      <c r="B65545" s="1095"/>
      <c r="C65545" s="597"/>
      <c r="D65545" s="597"/>
      <c r="E65545" s="543"/>
      <c r="F65545" s="1094"/>
      <c r="G65545" s="1095"/>
      <c r="H65545" s="1094"/>
      <c r="I65545" s="1094"/>
    </row>
    <row r="65546" spans="2:9" ht="16.5" x14ac:dyDescent="0.3">
      <c r="B65546" s="1093" t="s">
        <v>419</v>
      </c>
      <c r="C65546" s="624"/>
      <c r="D65546" s="624" t="s">
        <v>418</v>
      </c>
      <c r="E65546" s="1093"/>
      <c r="F65546" s="1094"/>
      <c r="G65546" s="1093" t="s">
        <v>417</v>
      </c>
      <c r="H65546" s="1094"/>
      <c r="I65546" s="1094"/>
    </row>
  </sheetData>
  <mergeCells count="100">
    <mergeCell ref="B31:C31"/>
    <mergeCell ref="D31:E31"/>
    <mergeCell ref="F31:G31"/>
    <mergeCell ref="H31:I31"/>
    <mergeCell ref="B29:C29"/>
    <mergeCell ref="D29:E29"/>
    <mergeCell ref="F29:G29"/>
    <mergeCell ref="H29:I29"/>
    <mergeCell ref="B30:C30"/>
    <mergeCell ref="D30:E30"/>
    <mergeCell ref="F30:G30"/>
    <mergeCell ref="H30:I30"/>
    <mergeCell ref="B27:C27"/>
    <mergeCell ref="D27:E27"/>
    <mergeCell ref="F27:G27"/>
    <mergeCell ref="H27:I27"/>
    <mergeCell ref="B28:C28"/>
    <mergeCell ref="D28:E28"/>
    <mergeCell ref="F28:G28"/>
    <mergeCell ref="H28:I28"/>
    <mergeCell ref="B25:C25"/>
    <mergeCell ref="D25:E25"/>
    <mergeCell ref="F25:G25"/>
    <mergeCell ref="H25:I25"/>
    <mergeCell ref="B26:C26"/>
    <mergeCell ref="D26:E26"/>
    <mergeCell ref="F26:G26"/>
    <mergeCell ref="H26:I26"/>
    <mergeCell ref="B23:C23"/>
    <mergeCell ref="D23:E23"/>
    <mergeCell ref="F23:G23"/>
    <mergeCell ref="H23:I23"/>
    <mergeCell ref="B24:C24"/>
    <mergeCell ref="D24:E24"/>
    <mergeCell ref="F24:G24"/>
    <mergeCell ref="H24:I24"/>
    <mergeCell ref="B21:C21"/>
    <mergeCell ref="D21:E21"/>
    <mergeCell ref="F21:G21"/>
    <mergeCell ref="H21:I21"/>
    <mergeCell ref="B22:C22"/>
    <mergeCell ref="D22:E22"/>
    <mergeCell ref="F22:G22"/>
    <mergeCell ref="H22:I22"/>
    <mergeCell ref="B19:C19"/>
    <mergeCell ref="D19:E19"/>
    <mergeCell ref="F19:G19"/>
    <mergeCell ref="H19:I19"/>
    <mergeCell ref="B20:C20"/>
    <mergeCell ref="D20:E20"/>
    <mergeCell ref="F20:G20"/>
    <mergeCell ref="H20:I20"/>
    <mergeCell ref="B17:C17"/>
    <mergeCell ref="D17:E17"/>
    <mergeCell ref="F17:G17"/>
    <mergeCell ref="H17:I17"/>
    <mergeCell ref="B18:C18"/>
    <mergeCell ref="D18:E18"/>
    <mergeCell ref="F18:G18"/>
    <mergeCell ref="H18:I18"/>
    <mergeCell ref="B15:C15"/>
    <mergeCell ref="D15:E15"/>
    <mergeCell ref="F15:G15"/>
    <mergeCell ref="H15:I15"/>
    <mergeCell ref="B16:C16"/>
    <mergeCell ref="D16:E16"/>
    <mergeCell ref="F16:G16"/>
    <mergeCell ref="H16:I16"/>
    <mergeCell ref="B13:C13"/>
    <mergeCell ref="D13:E13"/>
    <mergeCell ref="F13:G13"/>
    <mergeCell ref="H13:I13"/>
    <mergeCell ref="B14:C14"/>
    <mergeCell ref="D14:E14"/>
    <mergeCell ref="F14:G14"/>
    <mergeCell ref="H14:I14"/>
    <mergeCell ref="B11:C11"/>
    <mergeCell ref="D11:E11"/>
    <mergeCell ref="F11:G11"/>
    <mergeCell ref="H11:I11"/>
    <mergeCell ref="B12:C12"/>
    <mergeCell ref="D12:E12"/>
    <mergeCell ref="F12:G12"/>
    <mergeCell ref="H12:I12"/>
    <mergeCell ref="B9:C9"/>
    <mergeCell ref="D9:E9"/>
    <mergeCell ref="F9:G9"/>
    <mergeCell ref="H9:I9"/>
    <mergeCell ref="B10:C10"/>
    <mergeCell ref="D10:E10"/>
    <mergeCell ref="F10:G10"/>
    <mergeCell ref="H10:I10"/>
    <mergeCell ref="B1:I2"/>
    <mergeCell ref="B3:I3"/>
    <mergeCell ref="B4:I4"/>
    <mergeCell ref="B5:I5"/>
    <mergeCell ref="B7:E8"/>
    <mergeCell ref="F7:I7"/>
    <mergeCell ref="F8:G8"/>
    <mergeCell ref="H8:I8"/>
  </mergeCells>
  <pageMargins left="0.31496062992125984" right="0.39370078740157483" top="0.94488188976377963" bottom="0.35433070866141736" header="0.31496062992125984" footer="0.31496062992125984"/>
  <pageSetup scale="9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R35"/>
  <sheetViews>
    <sheetView showGridLines="0" zoomScaleNormal="100" workbookViewId="0"/>
  </sheetViews>
  <sheetFormatPr baseColWidth="10" defaultColWidth="0" defaultRowHeight="14.25" x14ac:dyDescent="0.2"/>
  <cols>
    <col min="1" max="1" width="3.7109375" style="863" customWidth="1"/>
    <col min="2" max="2" width="13.7109375" style="863" customWidth="1"/>
    <col min="3" max="3" width="27.5703125" style="863" customWidth="1"/>
    <col min="4" max="4" width="11.42578125" style="863" customWidth="1"/>
    <col min="5" max="5" width="14" style="863" customWidth="1"/>
    <col min="6" max="6" width="12.5703125" style="863" customWidth="1"/>
    <col min="7" max="9" width="11.42578125" style="863" customWidth="1"/>
    <col min="10" max="10" width="3.85546875" style="863" customWidth="1"/>
    <col min="11" max="256" width="11.42578125" style="863" hidden="1"/>
    <col min="257" max="257" width="2.7109375" style="863" customWidth="1"/>
    <col min="258" max="258" width="13.7109375" style="863" customWidth="1"/>
    <col min="259" max="259" width="19.140625" style="863" customWidth="1"/>
    <col min="260" max="262" width="11.42578125" style="863" customWidth="1"/>
    <col min="263" max="263" width="3.85546875" style="863" customWidth="1"/>
    <col min="264" max="509" width="11.42578125" style="863" hidden="1"/>
    <col min="510" max="510" width="2.7109375" style="863" customWidth="1"/>
    <col min="511" max="511" width="13.7109375" style="863" customWidth="1"/>
    <col min="512" max="512" width="19.140625" style="863" customWidth="1"/>
    <col min="513" max="518" width="11.42578125" style="863" customWidth="1"/>
    <col min="519" max="519" width="3.85546875" style="863" customWidth="1"/>
    <col min="520" max="765" width="11.42578125" style="863" hidden="1"/>
    <col min="766" max="766" width="2.7109375" style="863" customWidth="1"/>
    <col min="767" max="767" width="13.7109375" style="863" customWidth="1"/>
    <col min="768" max="768" width="19.140625" style="863" customWidth="1"/>
    <col min="769" max="774" width="11.42578125" style="863" customWidth="1"/>
    <col min="775" max="775" width="3.85546875" style="863" customWidth="1"/>
    <col min="776" max="1021" width="11.42578125" style="863" hidden="1"/>
    <col min="1022" max="1022" width="2.7109375" style="863" customWidth="1"/>
    <col min="1023" max="1023" width="13.7109375" style="863" customWidth="1"/>
    <col min="1024" max="1024" width="19.140625" style="863" customWidth="1"/>
    <col min="1025" max="1030" width="11.42578125" style="863" customWidth="1"/>
    <col min="1031" max="1031" width="3.85546875" style="863" customWidth="1"/>
    <col min="1032" max="1277" width="11.42578125" style="863" hidden="1"/>
    <col min="1278" max="1278" width="2.7109375" style="863" customWidth="1"/>
    <col min="1279" max="1279" width="13.7109375" style="863" customWidth="1"/>
    <col min="1280" max="1280" width="19.140625" style="863" customWidth="1"/>
    <col min="1281" max="1286" width="11.42578125" style="863" customWidth="1"/>
    <col min="1287" max="1287" width="3.85546875" style="863" customWidth="1"/>
    <col min="1288" max="1533" width="11.42578125" style="863" hidden="1"/>
    <col min="1534" max="1534" width="2.7109375" style="863" customWidth="1"/>
    <col min="1535" max="1535" width="13.7109375" style="863" customWidth="1"/>
    <col min="1536" max="1536" width="19.140625" style="863" customWidth="1"/>
    <col min="1537" max="1542" width="11.42578125" style="863" customWidth="1"/>
    <col min="1543" max="1543" width="3.85546875" style="863" customWidth="1"/>
    <col min="1544" max="1789" width="11.42578125" style="863" hidden="1"/>
    <col min="1790" max="1790" width="2.7109375" style="863" customWidth="1"/>
    <col min="1791" max="1791" width="13.7109375" style="863" customWidth="1"/>
    <col min="1792" max="1792" width="19.140625" style="863" customWidth="1"/>
    <col min="1793" max="1798" width="11.42578125" style="863" customWidth="1"/>
    <col min="1799" max="1799" width="3.85546875" style="863" customWidth="1"/>
    <col min="1800" max="2045" width="11.42578125" style="863" hidden="1"/>
    <col min="2046" max="2046" width="2.7109375" style="863" customWidth="1"/>
    <col min="2047" max="2047" width="13.7109375" style="863" customWidth="1"/>
    <col min="2048" max="2048" width="19.140625" style="863" customWidth="1"/>
    <col min="2049" max="2054" width="11.42578125" style="863" customWidth="1"/>
    <col min="2055" max="2055" width="3.85546875" style="863" customWidth="1"/>
    <col min="2056" max="2301" width="11.42578125" style="863" hidden="1"/>
    <col min="2302" max="2302" width="2.7109375" style="863" customWidth="1"/>
    <col min="2303" max="2303" width="13.7109375" style="863" customWidth="1"/>
    <col min="2304" max="2304" width="19.140625" style="863" customWidth="1"/>
    <col min="2305" max="2310" width="11.42578125" style="863" customWidth="1"/>
    <col min="2311" max="2311" width="3.85546875" style="863" customWidth="1"/>
    <col min="2312" max="2557" width="11.42578125" style="863" hidden="1"/>
    <col min="2558" max="2558" width="2.7109375" style="863" customWidth="1"/>
    <col min="2559" max="2559" width="13.7109375" style="863" customWidth="1"/>
    <col min="2560" max="2560" width="19.140625" style="863" customWidth="1"/>
    <col min="2561" max="2566" width="11.42578125" style="863" customWidth="1"/>
    <col min="2567" max="2567" width="3.85546875" style="863" customWidth="1"/>
    <col min="2568" max="2813" width="11.42578125" style="863" hidden="1"/>
    <col min="2814" max="2814" width="2.7109375" style="863" customWidth="1"/>
    <col min="2815" max="2815" width="13.7109375" style="863" customWidth="1"/>
    <col min="2816" max="2816" width="19.140625" style="863" customWidth="1"/>
    <col min="2817" max="2822" width="11.42578125" style="863" customWidth="1"/>
    <col min="2823" max="2823" width="3.85546875" style="863" customWidth="1"/>
    <col min="2824" max="3069" width="11.42578125" style="863" hidden="1"/>
    <col min="3070" max="3070" width="2.7109375" style="863" customWidth="1"/>
    <col min="3071" max="3071" width="13.7109375" style="863" customWidth="1"/>
    <col min="3072" max="3072" width="19.140625" style="863" customWidth="1"/>
    <col min="3073" max="3078" width="11.42578125" style="863" customWidth="1"/>
    <col min="3079" max="3079" width="3.85546875" style="863" customWidth="1"/>
    <col min="3080" max="3325" width="11.42578125" style="863" hidden="1"/>
    <col min="3326" max="3326" width="2.7109375" style="863" customWidth="1"/>
    <col min="3327" max="3327" width="13.7109375" style="863" customWidth="1"/>
    <col min="3328" max="3328" width="19.140625" style="863" customWidth="1"/>
    <col min="3329" max="3334" width="11.42578125" style="863" customWidth="1"/>
    <col min="3335" max="3335" width="3.85546875" style="863" customWidth="1"/>
    <col min="3336" max="3581" width="11.42578125" style="863" hidden="1"/>
    <col min="3582" max="3582" width="2.7109375" style="863" customWidth="1"/>
    <col min="3583" max="3583" width="13.7109375" style="863" customWidth="1"/>
    <col min="3584" max="3584" width="19.140625" style="863" customWidth="1"/>
    <col min="3585" max="3590" width="11.42578125" style="863" customWidth="1"/>
    <col min="3591" max="3591" width="3.85546875" style="863" customWidth="1"/>
    <col min="3592" max="3837" width="11.42578125" style="863" hidden="1"/>
    <col min="3838" max="3838" width="2.7109375" style="863" customWidth="1"/>
    <col min="3839" max="3839" width="13.7109375" style="863" customWidth="1"/>
    <col min="3840" max="3840" width="19.140625" style="863" customWidth="1"/>
    <col min="3841" max="3846" width="11.42578125" style="863" customWidth="1"/>
    <col min="3847" max="3847" width="3.85546875" style="863" customWidth="1"/>
    <col min="3848" max="4093" width="11.42578125" style="863" hidden="1"/>
    <col min="4094" max="4094" width="2.7109375" style="863" customWidth="1"/>
    <col min="4095" max="4095" width="13.7109375" style="863" customWidth="1"/>
    <col min="4096" max="4096" width="19.140625" style="863" customWidth="1"/>
    <col min="4097" max="4102" width="11.42578125" style="863" customWidth="1"/>
    <col min="4103" max="4103" width="3.85546875" style="863" customWidth="1"/>
    <col min="4104" max="4349" width="11.42578125" style="863" hidden="1"/>
    <col min="4350" max="4350" width="2.7109375" style="863" customWidth="1"/>
    <col min="4351" max="4351" width="13.7109375" style="863" customWidth="1"/>
    <col min="4352" max="4352" width="19.140625" style="863" customWidth="1"/>
    <col min="4353" max="4358" width="11.42578125" style="863" customWidth="1"/>
    <col min="4359" max="4359" width="3.85546875" style="863" customWidth="1"/>
    <col min="4360" max="4605" width="11.42578125" style="863" hidden="1"/>
    <col min="4606" max="4606" width="2.7109375" style="863" customWidth="1"/>
    <col min="4607" max="4607" width="13.7109375" style="863" customWidth="1"/>
    <col min="4608" max="4608" width="19.140625" style="863" customWidth="1"/>
    <col min="4609" max="4614" width="11.42578125" style="863" customWidth="1"/>
    <col min="4615" max="4615" width="3.85546875" style="863" customWidth="1"/>
    <col min="4616" max="4861" width="11.42578125" style="863" hidden="1"/>
    <col min="4862" max="4862" width="2.7109375" style="863" customWidth="1"/>
    <col min="4863" max="4863" width="13.7109375" style="863" customWidth="1"/>
    <col min="4864" max="4864" width="19.140625" style="863" customWidth="1"/>
    <col min="4865" max="4870" width="11.42578125" style="863" customWidth="1"/>
    <col min="4871" max="4871" width="3.85546875" style="863" customWidth="1"/>
    <col min="4872" max="5117" width="11.42578125" style="863" hidden="1"/>
    <col min="5118" max="5118" width="2.7109375" style="863" customWidth="1"/>
    <col min="5119" max="5119" width="13.7109375" style="863" customWidth="1"/>
    <col min="5120" max="5120" width="19.140625" style="863" customWidth="1"/>
    <col min="5121" max="5126" width="11.42578125" style="863" customWidth="1"/>
    <col min="5127" max="5127" width="3.85546875" style="863" customWidth="1"/>
    <col min="5128" max="5373" width="11.42578125" style="863" hidden="1"/>
    <col min="5374" max="5374" width="2.7109375" style="863" customWidth="1"/>
    <col min="5375" max="5375" width="13.7109375" style="863" customWidth="1"/>
    <col min="5376" max="5376" width="19.140625" style="863" customWidth="1"/>
    <col min="5377" max="5382" width="11.42578125" style="863" customWidth="1"/>
    <col min="5383" max="5383" width="3.85546875" style="863" customWidth="1"/>
    <col min="5384" max="5629" width="11.42578125" style="863" hidden="1"/>
    <col min="5630" max="5630" width="2.7109375" style="863" customWidth="1"/>
    <col min="5631" max="5631" width="13.7109375" style="863" customWidth="1"/>
    <col min="5632" max="5632" width="19.140625" style="863" customWidth="1"/>
    <col min="5633" max="5638" width="11.42578125" style="863" customWidth="1"/>
    <col min="5639" max="5639" width="3.85546875" style="863" customWidth="1"/>
    <col min="5640" max="5885" width="11.42578125" style="863" hidden="1"/>
    <col min="5886" max="5886" width="2.7109375" style="863" customWidth="1"/>
    <col min="5887" max="5887" width="13.7109375" style="863" customWidth="1"/>
    <col min="5888" max="5888" width="19.140625" style="863" customWidth="1"/>
    <col min="5889" max="5894" width="11.42578125" style="863" customWidth="1"/>
    <col min="5895" max="5895" width="3.85546875" style="863" customWidth="1"/>
    <col min="5896" max="6141" width="11.42578125" style="863" hidden="1"/>
    <col min="6142" max="6142" width="2.7109375" style="863" customWidth="1"/>
    <col min="6143" max="6143" width="13.7109375" style="863" customWidth="1"/>
    <col min="6144" max="6144" width="19.140625" style="863" customWidth="1"/>
    <col min="6145" max="6150" width="11.42578125" style="863" customWidth="1"/>
    <col min="6151" max="6151" width="3.85546875" style="863" customWidth="1"/>
    <col min="6152" max="6397" width="11.42578125" style="863" hidden="1"/>
    <col min="6398" max="6398" width="2.7109375" style="863" customWidth="1"/>
    <col min="6399" max="6399" width="13.7109375" style="863" customWidth="1"/>
    <col min="6400" max="6400" width="19.140625" style="863" customWidth="1"/>
    <col min="6401" max="6406" width="11.42578125" style="863" customWidth="1"/>
    <col min="6407" max="6407" width="3.85546875" style="863" customWidth="1"/>
    <col min="6408" max="6653" width="11.42578125" style="863" hidden="1"/>
    <col min="6654" max="6654" width="2.7109375" style="863" customWidth="1"/>
    <col min="6655" max="6655" width="13.7109375" style="863" customWidth="1"/>
    <col min="6656" max="6656" width="19.140625" style="863" customWidth="1"/>
    <col min="6657" max="6662" width="11.42578125" style="863" customWidth="1"/>
    <col min="6663" max="6663" width="3.85546875" style="863" customWidth="1"/>
    <col min="6664" max="6909" width="11.42578125" style="863" hidden="1"/>
    <col min="6910" max="6910" width="2.7109375" style="863" customWidth="1"/>
    <col min="6911" max="6911" width="13.7109375" style="863" customWidth="1"/>
    <col min="6912" max="6912" width="19.140625" style="863" customWidth="1"/>
    <col min="6913" max="6918" width="11.42578125" style="863" customWidth="1"/>
    <col min="6919" max="6919" width="3.85546875" style="863" customWidth="1"/>
    <col min="6920" max="7165" width="11.42578125" style="863" hidden="1"/>
    <col min="7166" max="7166" width="2.7109375" style="863" customWidth="1"/>
    <col min="7167" max="7167" width="13.7109375" style="863" customWidth="1"/>
    <col min="7168" max="7168" width="19.140625" style="863" customWidth="1"/>
    <col min="7169" max="7174" width="11.42578125" style="863" customWidth="1"/>
    <col min="7175" max="7175" width="3.85546875" style="863" customWidth="1"/>
    <col min="7176" max="7421" width="11.42578125" style="863" hidden="1"/>
    <col min="7422" max="7422" width="2.7109375" style="863" customWidth="1"/>
    <col min="7423" max="7423" width="13.7109375" style="863" customWidth="1"/>
    <col min="7424" max="7424" width="19.140625" style="863" customWidth="1"/>
    <col min="7425" max="7430" width="11.42578125" style="863" customWidth="1"/>
    <col min="7431" max="7431" width="3.85546875" style="863" customWidth="1"/>
    <col min="7432" max="7677" width="11.42578125" style="863" hidden="1"/>
    <col min="7678" max="7678" width="2.7109375" style="863" customWidth="1"/>
    <col min="7679" max="7679" width="13.7109375" style="863" customWidth="1"/>
    <col min="7680" max="7680" width="19.140625" style="863" customWidth="1"/>
    <col min="7681" max="7686" width="11.42578125" style="863" customWidth="1"/>
    <col min="7687" max="7687" width="3.85546875" style="863" customWidth="1"/>
    <col min="7688" max="7933" width="11.42578125" style="863" hidden="1"/>
    <col min="7934" max="7934" width="2.7109375" style="863" customWidth="1"/>
    <col min="7935" max="7935" width="13.7109375" style="863" customWidth="1"/>
    <col min="7936" max="7936" width="19.140625" style="863" customWidth="1"/>
    <col min="7937" max="7942" width="11.42578125" style="863" customWidth="1"/>
    <col min="7943" max="7943" width="3.85546875" style="863" customWidth="1"/>
    <col min="7944" max="8189" width="11.42578125" style="863" hidden="1"/>
    <col min="8190" max="8190" width="2.7109375" style="863" customWidth="1"/>
    <col min="8191" max="8191" width="13.7109375" style="863" customWidth="1"/>
    <col min="8192" max="8192" width="19.140625" style="863" customWidth="1"/>
    <col min="8193" max="8198" width="11.42578125" style="863" customWidth="1"/>
    <col min="8199" max="8199" width="3.85546875" style="863" customWidth="1"/>
    <col min="8200" max="8445" width="11.42578125" style="863" hidden="1"/>
    <col min="8446" max="8446" width="2.7109375" style="863" customWidth="1"/>
    <col min="8447" max="8447" width="13.7109375" style="863" customWidth="1"/>
    <col min="8448" max="8448" width="19.140625" style="863" customWidth="1"/>
    <col min="8449" max="8454" width="11.42578125" style="863" customWidth="1"/>
    <col min="8455" max="8455" width="3.85546875" style="863" customWidth="1"/>
    <col min="8456" max="8701" width="11.42578125" style="863" hidden="1"/>
    <col min="8702" max="8702" width="2.7109375" style="863" customWidth="1"/>
    <col min="8703" max="8703" width="13.7109375" style="863" customWidth="1"/>
    <col min="8704" max="8704" width="19.140625" style="863" customWidth="1"/>
    <col min="8705" max="8710" width="11.42578125" style="863" customWidth="1"/>
    <col min="8711" max="8711" width="3.85546875" style="863" customWidth="1"/>
    <col min="8712" max="8957" width="11.42578125" style="863" hidden="1"/>
    <col min="8958" max="8958" width="2.7109375" style="863" customWidth="1"/>
    <col min="8959" max="8959" width="13.7109375" style="863" customWidth="1"/>
    <col min="8960" max="8960" width="19.140625" style="863" customWidth="1"/>
    <col min="8961" max="8966" width="11.42578125" style="863" customWidth="1"/>
    <col min="8967" max="8967" width="3.85546875" style="863" customWidth="1"/>
    <col min="8968" max="9213" width="11.42578125" style="863" hidden="1"/>
    <col min="9214" max="9214" width="2.7109375" style="863" customWidth="1"/>
    <col min="9215" max="9215" width="13.7109375" style="863" customWidth="1"/>
    <col min="9216" max="9216" width="19.140625" style="863" customWidth="1"/>
    <col min="9217" max="9222" width="11.42578125" style="863" customWidth="1"/>
    <col min="9223" max="9223" width="3.85546875" style="863" customWidth="1"/>
    <col min="9224" max="9469" width="11.42578125" style="863" hidden="1"/>
    <col min="9470" max="9470" width="2.7109375" style="863" customWidth="1"/>
    <col min="9471" max="9471" width="13.7109375" style="863" customWidth="1"/>
    <col min="9472" max="9472" width="19.140625" style="863" customWidth="1"/>
    <col min="9473" max="9478" width="11.42578125" style="863" customWidth="1"/>
    <col min="9479" max="9479" width="3.85546875" style="863" customWidth="1"/>
    <col min="9480" max="9725" width="11.42578125" style="863" hidden="1"/>
    <col min="9726" max="9726" width="2.7109375" style="863" customWidth="1"/>
    <col min="9727" max="9727" width="13.7109375" style="863" customWidth="1"/>
    <col min="9728" max="9728" width="19.140625" style="863" customWidth="1"/>
    <col min="9729" max="9734" width="11.42578125" style="863" customWidth="1"/>
    <col min="9735" max="9735" width="3.85546875" style="863" customWidth="1"/>
    <col min="9736" max="9981" width="11.42578125" style="863" hidden="1"/>
    <col min="9982" max="9982" width="2.7109375" style="863" customWidth="1"/>
    <col min="9983" max="9983" width="13.7109375" style="863" customWidth="1"/>
    <col min="9984" max="9984" width="19.140625" style="863" customWidth="1"/>
    <col min="9985" max="9990" width="11.42578125" style="863" customWidth="1"/>
    <col min="9991" max="9991" width="3.85546875" style="863" customWidth="1"/>
    <col min="9992" max="10237" width="11.42578125" style="863" hidden="1"/>
    <col min="10238" max="10238" width="2.7109375" style="863" customWidth="1"/>
    <col min="10239" max="10239" width="13.7109375" style="863" customWidth="1"/>
    <col min="10240" max="10240" width="19.140625" style="863" customWidth="1"/>
    <col min="10241" max="10246" width="11.42578125" style="863" customWidth="1"/>
    <col min="10247" max="10247" width="3.85546875" style="863" customWidth="1"/>
    <col min="10248" max="10493" width="11.42578125" style="863" hidden="1"/>
    <col min="10494" max="10494" width="2.7109375" style="863" customWidth="1"/>
    <col min="10495" max="10495" width="13.7109375" style="863" customWidth="1"/>
    <col min="10496" max="10496" width="19.140625" style="863" customWidth="1"/>
    <col min="10497" max="10502" width="11.42578125" style="863" customWidth="1"/>
    <col min="10503" max="10503" width="3.85546875" style="863" customWidth="1"/>
    <col min="10504" max="10749" width="11.42578125" style="863" hidden="1"/>
    <col min="10750" max="10750" width="2.7109375" style="863" customWidth="1"/>
    <col min="10751" max="10751" width="13.7109375" style="863" customWidth="1"/>
    <col min="10752" max="10752" width="19.140625" style="863" customWidth="1"/>
    <col min="10753" max="10758" width="11.42578125" style="863" customWidth="1"/>
    <col min="10759" max="10759" width="3.85546875" style="863" customWidth="1"/>
    <col min="10760" max="11005" width="11.42578125" style="863" hidden="1"/>
    <col min="11006" max="11006" width="2.7109375" style="863" customWidth="1"/>
    <col min="11007" max="11007" width="13.7109375" style="863" customWidth="1"/>
    <col min="11008" max="11008" width="19.140625" style="863" customWidth="1"/>
    <col min="11009" max="11014" width="11.42578125" style="863" customWidth="1"/>
    <col min="11015" max="11015" width="3.85546875" style="863" customWidth="1"/>
    <col min="11016" max="11261" width="11.42578125" style="863" hidden="1"/>
    <col min="11262" max="11262" width="2.7109375" style="863" customWidth="1"/>
    <col min="11263" max="11263" width="13.7109375" style="863" customWidth="1"/>
    <col min="11264" max="11264" width="19.140625" style="863" customWidth="1"/>
    <col min="11265" max="11270" width="11.42578125" style="863" customWidth="1"/>
    <col min="11271" max="11271" width="3.85546875" style="863" customWidth="1"/>
    <col min="11272" max="11517" width="11.42578125" style="863" hidden="1"/>
    <col min="11518" max="11518" width="2.7109375" style="863" customWidth="1"/>
    <col min="11519" max="11519" width="13.7109375" style="863" customWidth="1"/>
    <col min="11520" max="11520" width="19.140625" style="863" customWidth="1"/>
    <col min="11521" max="11526" width="11.42578125" style="863" customWidth="1"/>
    <col min="11527" max="11527" width="3.85546875" style="863" customWidth="1"/>
    <col min="11528" max="11773" width="11.42578125" style="863" hidden="1"/>
    <col min="11774" max="11774" width="2.7109375" style="863" customWidth="1"/>
    <col min="11775" max="11775" width="13.7109375" style="863" customWidth="1"/>
    <col min="11776" max="11776" width="19.140625" style="863" customWidth="1"/>
    <col min="11777" max="11782" width="11.42578125" style="863" customWidth="1"/>
    <col min="11783" max="11783" width="3.85546875" style="863" customWidth="1"/>
    <col min="11784" max="12029" width="11.42578125" style="863" hidden="1"/>
    <col min="12030" max="12030" width="2.7109375" style="863" customWidth="1"/>
    <col min="12031" max="12031" width="13.7109375" style="863" customWidth="1"/>
    <col min="12032" max="12032" width="19.140625" style="863" customWidth="1"/>
    <col min="12033" max="12038" width="11.42578125" style="863" customWidth="1"/>
    <col min="12039" max="12039" width="3.85546875" style="863" customWidth="1"/>
    <col min="12040" max="12285" width="11.42578125" style="863" hidden="1"/>
    <col min="12286" max="12286" width="2.7109375" style="863" customWidth="1"/>
    <col min="12287" max="12287" width="13.7109375" style="863" customWidth="1"/>
    <col min="12288" max="12288" width="19.140625" style="863" customWidth="1"/>
    <col min="12289" max="12294" width="11.42578125" style="863" customWidth="1"/>
    <col min="12295" max="12295" width="3.85546875" style="863" customWidth="1"/>
    <col min="12296" max="12541" width="11.42578125" style="863" hidden="1"/>
    <col min="12542" max="12542" width="2.7109375" style="863" customWidth="1"/>
    <col min="12543" max="12543" width="13.7109375" style="863" customWidth="1"/>
    <col min="12544" max="12544" width="19.140625" style="863" customWidth="1"/>
    <col min="12545" max="12550" width="11.42578125" style="863" customWidth="1"/>
    <col min="12551" max="12551" width="3.85546875" style="863" customWidth="1"/>
    <col min="12552" max="12797" width="11.42578125" style="863" hidden="1"/>
    <col min="12798" max="12798" width="2.7109375" style="863" customWidth="1"/>
    <col min="12799" max="12799" width="13.7109375" style="863" customWidth="1"/>
    <col min="12800" max="12800" width="19.140625" style="863" customWidth="1"/>
    <col min="12801" max="12806" width="11.42578125" style="863" customWidth="1"/>
    <col min="12807" max="12807" width="3.85546875" style="863" customWidth="1"/>
    <col min="12808" max="13053" width="11.42578125" style="863" hidden="1"/>
    <col min="13054" max="13054" width="2.7109375" style="863" customWidth="1"/>
    <col min="13055" max="13055" width="13.7109375" style="863" customWidth="1"/>
    <col min="13056" max="13056" width="19.140625" style="863" customWidth="1"/>
    <col min="13057" max="13062" width="11.42578125" style="863" customWidth="1"/>
    <col min="13063" max="13063" width="3.85546875" style="863" customWidth="1"/>
    <col min="13064" max="13309" width="11.42578125" style="863" hidden="1"/>
    <col min="13310" max="13310" width="2.7109375" style="863" customWidth="1"/>
    <col min="13311" max="13311" width="13.7109375" style="863" customWidth="1"/>
    <col min="13312" max="13312" width="19.140625" style="863" customWidth="1"/>
    <col min="13313" max="13318" width="11.42578125" style="863" customWidth="1"/>
    <col min="13319" max="13319" width="3.85546875" style="863" customWidth="1"/>
    <col min="13320" max="13565" width="11.42578125" style="863" hidden="1"/>
    <col min="13566" max="13566" width="2.7109375" style="863" customWidth="1"/>
    <col min="13567" max="13567" width="13.7109375" style="863" customWidth="1"/>
    <col min="13568" max="13568" width="19.140625" style="863" customWidth="1"/>
    <col min="13569" max="13574" width="11.42578125" style="863" customWidth="1"/>
    <col min="13575" max="13575" width="3.85546875" style="863" customWidth="1"/>
    <col min="13576" max="13821" width="11.42578125" style="863" hidden="1"/>
    <col min="13822" max="13822" width="2.7109375" style="863" customWidth="1"/>
    <col min="13823" max="13823" width="13.7109375" style="863" customWidth="1"/>
    <col min="13824" max="13824" width="19.140625" style="863" customWidth="1"/>
    <col min="13825" max="13830" width="11.42578125" style="863" customWidth="1"/>
    <col min="13831" max="13831" width="3.85546875" style="863" customWidth="1"/>
    <col min="13832" max="14077" width="11.42578125" style="863" hidden="1"/>
    <col min="14078" max="14078" width="2.7109375" style="863" customWidth="1"/>
    <col min="14079" max="14079" width="13.7109375" style="863" customWidth="1"/>
    <col min="14080" max="14080" width="19.140625" style="863" customWidth="1"/>
    <col min="14081" max="14086" width="11.42578125" style="863" customWidth="1"/>
    <col min="14087" max="14087" width="3.85546875" style="863" customWidth="1"/>
    <col min="14088" max="14333" width="11.42578125" style="863" hidden="1"/>
    <col min="14334" max="14334" width="2.7109375" style="863" customWidth="1"/>
    <col min="14335" max="14335" width="13.7109375" style="863" customWidth="1"/>
    <col min="14336" max="14336" width="19.140625" style="863" customWidth="1"/>
    <col min="14337" max="14342" width="11.42578125" style="863" customWidth="1"/>
    <col min="14343" max="14343" width="3.85546875" style="863" customWidth="1"/>
    <col min="14344" max="14589" width="11.42578125" style="863" hidden="1"/>
    <col min="14590" max="14590" width="2.7109375" style="863" customWidth="1"/>
    <col min="14591" max="14591" width="13.7109375" style="863" customWidth="1"/>
    <col min="14592" max="14592" width="19.140625" style="863" customWidth="1"/>
    <col min="14593" max="14598" width="11.42578125" style="863" customWidth="1"/>
    <col min="14599" max="14599" width="3.85546875" style="863" customWidth="1"/>
    <col min="14600" max="14845" width="11.42578125" style="863" hidden="1"/>
    <col min="14846" max="14846" width="2.7109375" style="863" customWidth="1"/>
    <col min="14847" max="14847" width="13.7109375" style="863" customWidth="1"/>
    <col min="14848" max="14848" width="19.140625" style="863" customWidth="1"/>
    <col min="14849" max="14854" width="11.42578125" style="863" customWidth="1"/>
    <col min="14855" max="14855" width="3.85546875" style="863" customWidth="1"/>
    <col min="14856" max="15101" width="11.42578125" style="863" hidden="1"/>
    <col min="15102" max="15102" width="2.7109375" style="863" customWidth="1"/>
    <col min="15103" max="15103" width="13.7109375" style="863" customWidth="1"/>
    <col min="15104" max="15104" width="19.140625" style="863" customWidth="1"/>
    <col min="15105" max="15110" width="11.42578125" style="863" customWidth="1"/>
    <col min="15111" max="15111" width="3.85546875" style="863" customWidth="1"/>
    <col min="15112" max="15357" width="11.42578125" style="863" hidden="1"/>
    <col min="15358" max="15358" width="2.7109375" style="863" customWidth="1"/>
    <col min="15359" max="15359" width="13.7109375" style="863" customWidth="1"/>
    <col min="15360" max="15360" width="19.140625" style="863" customWidth="1"/>
    <col min="15361" max="15366" width="11.42578125" style="863" customWidth="1"/>
    <col min="15367" max="15367" width="3.85546875" style="863" customWidth="1"/>
    <col min="15368" max="15613" width="11.42578125" style="863" hidden="1"/>
    <col min="15614" max="15614" width="2.7109375" style="863" customWidth="1"/>
    <col min="15615" max="15615" width="13.7109375" style="863" customWidth="1"/>
    <col min="15616" max="15616" width="19.140625" style="863" customWidth="1"/>
    <col min="15617" max="15622" width="11.42578125" style="863" customWidth="1"/>
    <col min="15623" max="15623" width="3.85546875" style="863" customWidth="1"/>
    <col min="15624" max="15869" width="11.42578125" style="863" hidden="1"/>
    <col min="15870" max="15870" width="2.7109375" style="863" customWidth="1"/>
    <col min="15871" max="15871" width="13.7109375" style="863" customWidth="1"/>
    <col min="15872" max="15872" width="19.140625" style="863" customWidth="1"/>
    <col min="15873" max="15878" width="11.42578125" style="863" customWidth="1"/>
    <col min="15879" max="15879" width="3.85546875" style="863" customWidth="1"/>
    <col min="15880" max="16125" width="11.42578125" style="863" hidden="1"/>
    <col min="16126" max="16126" width="2.7109375" style="863" customWidth="1"/>
    <col min="16127" max="16127" width="13.7109375" style="863" customWidth="1"/>
    <col min="16128" max="16128" width="19.140625" style="863" customWidth="1"/>
    <col min="16129" max="16134" width="11.42578125" style="863" customWidth="1"/>
    <col min="16135" max="16135" width="3.85546875" style="863" customWidth="1"/>
    <col min="16136" max="16138" width="0" style="863" hidden="1"/>
    <col min="16139" max="16384" width="11.42578125" style="863" hidden="1"/>
  </cols>
  <sheetData>
    <row r="1" spans="1:14" s="743" customFormat="1" ht="16.5" x14ac:dyDescent="0.3">
      <c r="B1" s="1551" t="s">
        <v>148</v>
      </c>
      <c r="C1" s="1551"/>
      <c r="D1" s="1551"/>
      <c r="E1" s="1551"/>
      <c r="F1" s="1551"/>
      <c r="G1" s="1551"/>
      <c r="H1" s="1551"/>
      <c r="I1" s="1551"/>
      <c r="J1" s="1092"/>
      <c r="K1" s="1092"/>
      <c r="L1" s="1092"/>
      <c r="M1" s="1092"/>
      <c r="N1" s="1092"/>
    </row>
    <row r="2" spans="1:14" s="743" customFormat="1" ht="22.5" customHeight="1" x14ac:dyDescent="0.3">
      <c r="A2" s="1092"/>
      <c r="B2" s="1551"/>
      <c r="C2" s="1551"/>
      <c r="D2" s="1551"/>
      <c r="E2" s="1551"/>
      <c r="F2" s="1551"/>
      <c r="G2" s="1551"/>
      <c r="H2" s="1551"/>
      <c r="I2" s="1551"/>
    </row>
    <row r="3" spans="1:14" s="743" customFormat="1" ht="16.5" x14ac:dyDescent="0.3">
      <c r="A3" s="1092"/>
      <c r="B3" s="1551"/>
      <c r="C3" s="1551"/>
      <c r="D3" s="1551"/>
      <c r="E3" s="1551"/>
      <c r="F3" s="1551"/>
      <c r="G3" s="1551"/>
      <c r="H3" s="1551"/>
      <c r="I3" s="1551"/>
    </row>
    <row r="4" spans="1:14" ht="27.75" customHeight="1" x14ac:dyDescent="0.2">
      <c r="B4" s="1618" t="s">
        <v>824</v>
      </c>
      <c r="C4" s="1618"/>
      <c r="D4" s="1618"/>
      <c r="E4" s="1618"/>
      <c r="F4" s="1618"/>
      <c r="G4" s="1618"/>
      <c r="H4" s="1618"/>
      <c r="I4" s="1618"/>
    </row>
    <row r="5" spans="1:14" ht="27.75" customHeight="1" x14ac:dyDescent="0.2">
      <c r="B5" s="1618" t="s">
        <v>847</v>
      </c>
      <c r="C5" s="1618"/>
      <c r="D5" s="1618"/>
      <c r="E5" s="1618"/>
      <c r="F5" s="1618"/>
      <c r="G5" s="1618"/>
      <c r="H5" s="1618"/>
      <c r="I5" s="1618"/>
    </row>
    <row r="6" spans="1:14" ht="15" thickBot="1" x14ac:dyDescent="0.25"/>
    <row r="7" spans="1:14" ht="15" x14ac:dyDescent="0.25">
      <c r="B7" s="1098"/>
      <c r="C7" s="1099"/>
      <c r="D7" s="1099"/>
      <c r="E7" s="1099"/>
      <c r="F7" s="1099"/>
      <c r="G7" s="1099"/>
      <c r="H7" s="1099"/>
      <c r="I7" s="1100"/>
    </row>
    <row r="8" spans="1:14" ht="15" x14ac:dyDescent="0.25">
      <c r="B8" s="1101"/>
      <c r="C8" s="725"/>
      <c r="D8" s="725"/>
      <c r="E8" s="725"/>
      <c r="F8" s="725"/>
      <c r="G8" s="725"/>
      <c r="H8" s="725"/>
      <c r="I8" s="1102"/>
    </row>
    <row r="9" spans="1:14" ht="70.5" customHeight="1" x14ac:dyDescent="0.25">
      <c r="B9" s="1101"/>
      <c r="C9" s="1629" t="s">
        <v>831</v>
      </c>
      <c r="D9" s="1629"/>
      <c r="E9" s="1629"/>
      <c r="F9" s="1629"/>
      <c r="G9" s="1629"/>
      <c r="H9" s="1629"/>
      <c r="I9" s="1102"/>
    </row>
    <row r="10" spans="1:14" ht="70.5" customHeight="1" x14ac:dyDescent="0.25">
      <c r="B10" s="1101"/>
      <c r="C10" s="751"/>
      <c r="D10" s="751"/>
      <c r="E10" s="751"/>
      <c r="F10" s="751"/>
      <c r="G10" s="751"/>
      <c r="H10" s="751"/>
      <c r="I10" s="1102"/>
    </row>
    <row r="11" spans="1:14" ht="27.75" customHeight="1" x14ac:dyDescent="0.25">
      <c r="B11" s="1101"/>
      <c r="C11" s="725"/>
      <c r="D11" s="725"/>
      <c r="E11" s="725"/>
      <c r="F11" s="725"/>
      <c r="G11" s="725"/>
      <c r="H11" s="725"/>
      <c r="I11" s="1102"/>
    </row>
    <row r="12" spans="1:14" ht="15" x14ac:dyDescent="0.25">
      <c r="B12" s="1101"/>
      <c r="C12" s="725"/>
      <c r="D12" s="725"/>
      <c r="E12" s="725"/>
      <c r="F12" s="725"/>
      <c r="G12" s="725"/>
      <c r="H12" s="725"/>
      <c r="I12" s="1102"/>
    </row>
    <row r="13" spans="1:14" ht="18" x14ac:dyDescent="0.25">
      <c r="B13" s="1619"/>
      <c r="C13" s="1620"/>
      <c r="D13" s="1620"/>
      <c r="E13" s="1620"/>
      <c r="F13" s="1620"/>
      <c r="G13" s="1620"/>
      <c r="H13" s="1620"/>
      <c r="I13" s="1621"/>
    </row>
    <row r="14" spans="1:14" ht="15" x14ac:dyDescent="0.25">
      <c r="B14" s="1101"/>
      <c r="C14" s="725"/>
      <c r="D14" s="725"/>
      <c r="E14" s="725"/>
      <c r="F14" s="725"/>
      <c r="G14" s="725"/>
      <c r="H14" s="725"/>
      <c r="I14" s="1102"/>
    </row>
    <row r="15" spans="1:14" ht="70.5" customHeight="1" x14ac:dyDescent="0.25">
      <c r="B15" s="1101"/>
      <c r="C15" s="725"/>
      <c r="D15" s="725"/>
      <c r="E15" s="725"/>
      <c r="F15" s="725"/>
      <c r="G15" s="725"/>
      <c r="H15" s="725"/>
      <c r="I15" s="1102"/>
    </row>
    <row r="16" spans="1:14" ht="70.5" customHeight="1" x14ac:dyDescent="0.25">
      <c r="B16" s="1101"/>
      <c r="C16" s="725"/>
      <c r="D16" s="725"/>
      <c r="E16" s="725"/>
      <c r="F16" s="725"/>
      <c r="G16" s="725"/>
      <c r="H16" s="725"/>
      <c r="I16" s="1102"/>
    </row>
    <row r="17" spans="2:9" ht="27.75" customHeight="1" x14ac:dyDescent="0.25">
      <c r="B17" s="1101"/>
      <c r="C17" s="725"/>
      <c r="D17" s="725"/>
      <c r="E17" s="725"/>
      <c r="F17" s="725"/>
      <c r="G17" s="725"/>
      <c r="H17" s="725"/>
      <c r="I17" s="1102"/>
    </row>
    <row r="18" spans="2:9" ht="15" x14ac:dyDescent="0.25">
      <c r="B18" s="1101"/>
      <c r="C18" s="725"/>
      <c r="D18" s="725"/>
      <c r="E18" s="725"/>
      <c r="F18" s="725"/>
      <c r="G18" s="725"/>
      <c r="H18" s="725"/>
      <c r="I18" s="1102"/>
    </row>
    <row r="19" spans="2:9" ht="15" x14ac:dyDescent="0.25">
      <c r="B19" s="1101"/>
      <c r="C19" s="725"/>
      <c r="D19" s="725"/>
      <c r="E19" s="725"/>
      <c r="F19" s="725"/>
      <c r="G19" s="725"/>
      <c r="H19" s="725"/>
      <c r="I19" s="1102"/>
    </row>
    <row r="20" spans="2:9" ht="15" thickBot="1" x14ac:dyDescent="0.25">
      <c r="B20" s="1103"/>
      <c r="C20" s="1104"/>
      <c r="D20" s="1104"/>
      <c r="E20" s="1104"/>
      <c r="F20" s="1104"/>
      <c r="G20" s="1104"/>
      <c r="H20" s="1104"/>
      <c r="I20" s="1105"/>
    </row>
    <row r="25" spans="2:9" s="725" customFormat="1" ht="15" x14ac:dyDescent="0.25"/>
    <row r="26" spans="2:9" s="725" customFormat="1" ht="15" x14ac:dyDescent="0.25"/>
    <row r="27" spans="2:9" s="725" customFormat="1" ht="15" x14ac:dyDescent="0.25"/>
    <row r="28" spans="2:9" s="725" customFormat="1" ht="15" x14ac:dyDescent="0.25"/>
    <row r="29" spans="2:9" s="725" customFormat="1" ht="15" x14ac:dyDescent="0.25"/>
    <row r="30" spans="2:9" s="725" customFormat="1" ht="15" x14ac:dyDescent="0.25"/>
    <row r="31" spans="2:9" s="725" customFormat="1" ht="15" x14ac:dyDescent="0.25"/>
    <row r="32" spans="2:9" s="725" customFormat="1" ht="15" x14ac:dyDescent="0.25"/>
    <row r="33" s="725" customFormat="1" ht="15" x14ac:dyDescent="0.25"/>
    <row r="34" s="725" customFormat="1" ht="15" x14ac:dyDescent="0.25"/>
    <row r="35" s="725" customFormat="1" ht="15" x14ac:dyDescent="0.25"/>
  </sheetData>
  <mergeCells count="6">
    <mergeCell ref="B1:I2"/>
    <mergeCell ref="B3:I3"/>
    <mergeCell ref="B4:I4"/>
    <mergeCell ref="B5:I5"/>
    <mergeCell ref="B13:I13"/>
    <mergeCell ref="C9:H9"/>
  </mergeCells>
  <pageMargins left="0.31496062992125984" right="0.31496062992125984" top="0.74803149606299213" bottom="0.74803149606299213" header="0.31496062992125984" footer="0.31496062992125984"/>
  <pageSetup scale="82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6"/>
  <sheetViews>
    <sheetView showGridLines="0" zoomScale="70" zoomScaleNormal="70" zoomScalePageLayoutView="70" workbookViewId="0">
      <selection activeCell="J1" sqref="J1:J1048576"/>
    </sheetView>
  </sheetViews>
  <sheetFormatPr baseColWidth="10" defaultColWidth="11.42578125" defaultRowHeight="15" x14ac:dyDescent="0.25"/>
  <cols>
    <col min="1" max="1" width="2.5703125" style="725" customWidth="1"/>
    <col min="2" max="2" width="3.85546875" style="725" customWidth="1"/>
    <col min="3" max="3" width="63.28515625" style="725" customWidth="1"/>
    <col min="4" max="4" width="42.7109375" style="725" customWidth="1"/>
    <col min="5" max="5" width="23.140625" style="725" customWidth="1"/>
    <col min="6" max="6" width="22.5703125" style="725" customWidth="1"/>
    <col min="7" max="7" width="19.85546875" style="725" customWidth="1"/>
    <col min="8" max="8" width="19.5703125" style="738" customWidth="1"/>
    <col min="9" max="9" width="16.28515625" style="738" customWidth="1"/>
    <col min="10" max="16384" width="11.42578125" style="725"/>
  </cols>
  <sheetData>
    <row r="1" spans="2:9" ht="30.75" customHeight="1" x14ac:dyDescent="0.3">
      <c r="C1" s="1630" t="s">
        <v>148</v>
      </c>
      <c r="D1" s="1630"/>
      <c r="E1" s="1630"/>
      <c r="F1" s="1630"/>
      <c r="G1" s="1630"/>
      <c r="H1" s="936"/>
    </row>
    <row r="2" spans="2:9" ht="30" customHeight="1" x14ac:dyDescent="0.3">
      <c r="C2" s="1631" t="s">
        <v>825</v>
      </c>
      <c r="D2" s="1631"/>
      <c r="E2" s="1631"/>
      <c r="F2" s="1631"/>
      <c r="G2" s="1631"/>
      <c r="H2" s="729"/>
    </row>
    <row r="3" spans="2:9" ht="30" customHeight="1" x14ac:dyDescent="0.3">
      <c r="C3" s="1632" t="s">
        <v>847</v>
      </c>
      <c r="D3" s="1632"/>
      <c r="E3" s="1632"/>
      <c r="F3" s="1632"/>
      <c r="G3" s="1632"/>
      <c r="H3" s="729"/>
    </row>
    <row r="4" spans="2:9" ht="30" customHeight="1" x14ac:dyDescent="0.3">
      <c r="C4" s="1632" t="s">
        <v>11</v>
      </c>
      <c r="D4" s="1632"/>
      <c r="E4" s="1632"/>
      <c r="F4" s="1632"/>
      <c r="G4" s="1632"/>
      <c r="H4" s="729"/>
    </row>
    <row r="5" spans="2:9" ht="28.5" customHeight="1" x14ac:dyDescent="0.25">
      <c r="C5" s="768"/>
      <c r="D5" s="768"/>
      <c r="E5" s="768"/>
      <c r="F5" s="768"/>
      <c r="G5" s="768"/>
      <c r="H5" s="729"/>
    </row>
    <row r="6" spans="2:9" ht="37.5" customHeight="1" x14ac:dyDescent="0.3">
      <c r="B6" s="1633" t="s">
        <v>826</v>
      </c>
      <c r="C6" s="1633"/>
      <c r="D6" s="1633" t="s">
        <v>830</v>
      </c>
      <c r="E6" s="1634" t="s">
        <v>827</v>
      </c>
      <c r="F6" s="1634"/>
      <c r="G6" s="1634" t="s">
        <v>829</v>
      </c>
      <c r="H6" s="937"/>
    </row>
    <row r="7" spans="2:9" ht="18.75" customHeight="1" x14ac:dyDescent="0.25">
      <c r="B7" s="1633"/>
      <c r="C7" s="1633"/>
      <c r="D7" s="1633"/>
      <c r="E7" s="1253" t="s">
        <v>828</v>
      </c>
      <c r="F7" s="1253" t="s">
        <v>189</v>
      </c>
      <c r="G7" s="1634"/>
      <c r="H7" s="729"/>
    </row>
    <row r="8" spans="2:9" ht="34.5" customHeight="1" x14ac:dyDescent="0.25">
      <c r="B8" s="1070"/>
      <c r="C8" s="1001"/>
      <c r="D8" s="1010"/>
      <c r="E8" s="1010"/>
      <c r="F8" s="1010"/>
      <c r="G8" s="1010"/>
      <c r="H8" s="38"/>
      <c r="I8" s="1254"/>
    </row>
    <row r="9" spans="2:9" ht="34.5" customHeight="1" x14ac:dyDescent="0.3">
      <c r="B9" s="1002"/>
      <c r="C9" s="1069"/>
      <c r="D9" s="1011"/>
      <c r="E9" s="1011"/>
      <c r="F9" s="1011"/>
      <c r="G9" s="1011"/>
    </row>
    <row r="10" spans="2:9" ht="34.5" customHeight="1" x14ac:dyDescent="0.3">
      <c r="B10" s="1002"/>
      <c r="C10" s="1003"/>
      <c r="D10" s="1012"/>
      <c r="E10" s="1012"/>
      <c r="F10" s="1012"/>
      <c r="G10" s="1012"/>
      <c r="H10" s="38"/>
    </row>
    <row r="11" spans="2:9" ht="34.5" customHeight="1" x14ac:dyDescent="0.3">
      <c r="B11" s="1002"/>
      <c r="C11" s="1004"/>
      <c r="D11" s="1012"/>
      <c r="E11" s="1012"/>
      <c r="F11" s="1012"/>
      <c r="G11" s="1012"/>
      <c r="H11" s="38"/>
      <c r="I11" s="946"/>
    </row>
    <row r="12" spans="2:9" ht="34.5" customHeight="1" x14ac:dyDescent="0.3">
      <c r="B12" s="1002"/>
      <c r="C12" s="1004"/>
      <c r="D12" s="1012"/>
      <c r="E12" s="1012"/>
      <c r="F12" s="1012"/>
      <c r="G12" s="1012"/>
      <c r="H12" s="38"/>
      <c r="I12" s="946"/>
    </row>
    <row r="13" spans="2:9" ht="34.5" customHeight="1" x14ac:dyDescent="0.3">
      <c r="B13" s="1002"/>
      <c r="C13" s="1004"/>
      <c r="D13" s="1012"/>
      <c r="E13" s="1012"/>
      <c r="F13" s="1012"/>
      <c r="G13" s="1012"/>
      <c r="H13" s="38"/>
      <c r="I13" s="946"/>
    </row>
    <row r="14" spans="2:9" ht="34.5" customHeight="1" x14ac:dyDescent="0.3">
      <c r="B14" s="1002"/>
      <c r="C14" s="1004"/>
      <c r="D14" s="1012"/>
      <c r="E14" s="1012"/>
      <c r="F14" s="1012"/>
      <c r="G14" s="1012"/>
      <c r="H14" s="38"/>
      <c r="I14" s="946"/>
    </row>
    <row r="15" spans="2:9" ht="34.5" customHeight="1" x14ac:dyDescent="0.3">
      <c r="B15" s="1002"/>
      <c r="C15" s="1004"/>
      <c r="D15" s="1012"/>
      <c r="E15" s="1012"/>
      <c r="F15" s="1012"/>
      <c r="G15" s="1012"/>
      <c r="H15" s="38"/>
      <c r="I15" s="946"/>
    </row>
    <row r="16" spans="2:9" ht="34.5" customHeight="1" x14ac:dyDescent="0.3">
      <c r="B16" s="1002"/>
      <c r="C16" s="1004"/>
      <c r="D16" s="1013"/>
      <c r="E16" s="1013"/>
      <c r="F16" s="1013"/>
      <c r="G16" s="1013"/>
      <c r="H16" s="38"/>
    </row>
    <row r="17" spans="2:11" ht="17.25" hidden="1" x14ac:dyDescent="0.3">
      <c r="B17" s="1005"/>
      <c r="C17" s="1006"/>
      <c r="D17" s="1014"/>
      <c r="E17" s="1014"/>
      <c r="F17" s="1014"/>
      <c r="G17" s="1014"/>
      <c r="H17" s="38"/>
    </row>
    <row r="18" spans="2:11" ht="34.5" customHeight="1" x14ac:dyDescent="0.3">
      <c r="B18" s="1002"/>
      <c r="C18" s="1069"/>
      <c r="D18" s="1013"/>
      <c r="E18" s="1013"/>
      <c r="F18" s="1013"/>
      <c r="G18" s="1013"/>
      <c r="H18" s="38"/>
    </row>
    <row r="19" spans="2:11" ht="34.5" customHeight="1" x14ac:dyDescent="0.3">
      <c r="B19" s="1002"/>
      <c r="C19" s="1007"/>
      <c r="D19" s="1012"/>
      <c r="E19" s="1012"/>
      <c r="F19" s="1012"/>
      <c r="G19" s="1012"/>
      <c r="H19" s="38"/>
    </row>
    <row r="20" spans="2:11" ht="34.5" customHeight="1" x14ac:dyDescent="0.3">
      <c r="B20" s="1002"/>
      <c r="C20" s="1007"/>
      <c r="D20" s="1012"/>
      <c r="E20" s="1012"/>
      <c r="F20" s="1012"/>
      <c r="G20" s="1012"/>
      <c r="H20" s="38"/>
    </row>
    <row r="21" spans="2:11" ht="34.5" customHeight="1" x14ac:dyDescent="0.3">
      <c r="B21" s="1002"/>
      <c r="C21" s="1007"/>
      <c r="D21" s="1012"/>
      <c r="E21" s="1012"/>
      <c r="F21" s="1012"/>
      <c r="G21" s="1012"/>
      <c r="H21" s="38"/>
    </row>
    <row r="22" spans="2:11" ht="34.5" customHeight="1" x14ac:dyDescent="0.3">
      <c r="B22" s="1002"/>
      <c r="C22" s="1007"/>
      <c r="D22" s="1012"/>
      <c r="E22" s="1012"/>
      <c r="F22" s="1012"/>
      <c r="G22" s="1012"/>
      <c r="H22" s="38"/>
    </row>
    <row r="23" spans="2:11" ht="34.5" customHeight="1" x14ac:dyDescent="0.3">
      <c r="B23" s="1002"/>
      <c r="C23" s="1007"/>
      <c r="D23" s="1012"/>
      <c r="E23" s="1012"/>
      <c r="F23" s="1012"/>
      <c r="G23" s="1012"/>
      <c r="H23" s="38"/>
    </row>
    <row r="24" spans="2:11" ht="34.5" customHeight="1" x14ac:dyDescent="0.3">
      <c r="B24" s="1002"/>
      <c r="C24" s="1007"/>
      <c r="D24" s="1012"/>
      <c r="E24" s="1012"/>
      <c r="F24" s="1012"/>
      <c r="G24" s="1012"/>
      <c r="H24" s="38"/>
    </row>
    <row r="25" spans="2:11" ht="34.5" customHeight="1" x14ac:dyDescent="0.3">
      <c r="B25" s="1002"/>
      <c r="C25" s="1007"/>
      <c r="D25" s="1012"/>
      <c r="E25" s="1012"/>
      <c r="F25" s="1012"/>
      <c r="G25" s="1012"/>
      <c r="H25" s="38"/>
    </row>
    <row r="26" spans="2:11" ht="34.5" customHeight="1" x14ac:dyDescent="0.3">
      <c r="B26" s="1002"/>
      <c r="C26" s="1007"/>
      <c r="D26" s="1012"/>
      <c r="E26" s="1012"/>
      <c r="F26" s="1012"/>
      <c r="G26" s="1013"/>
      <c r="H26" s="38"/>
      <c r="J26" s="1016"/>
      <c r="K26" s="1016"/>
    </row>
    <row r="27" spans="2:11" ht="34.5" customHeight="1" x14ac:dyDescent="0.3">
      <c r="B27" s="1002"/>
      <c r="C27" s="1007"/>
      <c r="D27" s="1012"/>
      <c r="E27" s="1012"/>
      <c r="F27" s="1012"/>
      <c r="G27" s="1012"/>
      <c r="H27" s="38"/>
      <c r="J27" s="1016"/>
      <c r="K27" s="1016"/>
    </row>
    <row r="28" spans="2:11" ht="17.25" hidden="1" x14ac:dyDescent="0.3">
      <c r="B28" s="1005"/>
      <c r="C28" s="1006" t="s">
        <v>9</v>
      </c>
      <c r="D28" s="1015"/>
      <c r="E28" s="1015"/>
      <c r="F28" s="1015"/>
      <c r="G28" s="1015"/>
      <c r="H28" s="38"/>
      <c r="J28" s="1016"/>
      <c r="K28" s="1016"/>
    </row>
    <row r="29" spans="2:11" ht="17.25" x14ac:dyDescent="0.3">
      <c r="B29" s="1008"/>
      <c r="C29" s="1009"/>
      <c r="D29" s="828"/>
      <c r="E29" s="828"/>
      <c r="F29" s="828"/>
      <c r="G29" s="828"/>
      <c r="H29" s="38"/>
      <c r="J29" s="1016"/>
      <c r="K29" s="1016"/>
    </row>
    <row r="30" spans="2:11" ht="15.75" x14ac:dyDescent="0.25">
      <c r="C30" s="1274"/>
      <c r="D30" s="1274"/>
      <c r="E30" s="1274"/>
      <c r="F30" s="706"/>
      <c r="G30" s="41"/>
      <c r="J30" s="1016"/>
      <c r="K30" s="1016"/>
    </row>
    <row r="31" spans="2:11" s="1016" customFormat="1" ht="15.75" x14ac:dyDescent="0.25">
      <c r="C31" s="1281"/>
      <c r="D31" s="1281"/>
      <c r="E31" s="1281"/>
      <c r="F31" s="1281"/>
      <c r="G31" s="1281"/>
      <c r="H31" s="1017"/>
      <c r="I31" s="1017"/>
      <c r="J31" s="725"/>
      <c r="K31" s="725"/>
    </row>
    <row r="32" spans="2:11" s="1016" customFormat="1" ht="16.5" x14ac:dyDescent="0.3">
      <c r="C32" s="1281"/>
      <c r="D32" s="1281"/>
      <c r="E32" s="1281"/>
      <c r="F32" s="1281"/>
      <c r="G32" s="1281"/>
      <c r="H32" s="1017"/>
      <c r="I32" s="1017"/>
      <c r="J32" s="743"/>
      <c r="K32" s="725"/>
    </row>
    <row r="33" spans="3:12" s="1016" customFormat="1" ht="15.75" x14ac:dyDescent="0.25">
      <c r="C33" s="1281"/>
      <c r="D33" s="1281"/>
      <c r="E33" s="1281"/>
      <c r="F33" s="1281"/>
      <c r="G33" s="1281"/>
      <c r="H33" s="1017"/>
      <c r="I33" s="1017"/>
      <c r="J33" s="725"/>
      <c r="K33" s="725"/>
    </row>
    <row r="34" spans="3:12" s="1016" customFormat="1" ht="15.75" x14ac:dyDescent="0.25">
      <c r="C34" s="1281"/>
      <c r="D34" s="1281"/>
      <c r="E34" s="1281"/>
      <c r="F34" s="1281"/>
      <c r="G34" s="1281"/>
      <c r="H34" s="1017"/>
      <c r="I34" s="1017"/>
      <c r="J34" s="725"/>
      <c r="K34" s="725"/>
    </row>
    <row r="35" spans="3:12" x14ac:dyDescent="0.25">
      <c r="C35" s="1274"/>
      <c r="D35" s="1274"/>
      <c r="E35" s="1274"/>
      <c r="F35" s="706"/>
      <c r="G35" s="41"/>
    </row>
    <row r="36" spans="3:12" ht="16.5" x14ac:dyDescent="0.3">
      <c r="K36" s="748"/>
    </row>
    <row r="37" spans="3:12" s="743" customFormat="1" ht="16.5" x14ac:dyDescent="0.3">
      <c r="D37" s="744"/>
      <c r="E37" s="744"/>
      <c r="F37" s="744"/>
      <c r="G37" s="35"/>
      <c r="H37" s="537"/>
      <c r="I37" s="942"/>
      <c r="J37" s="725"/>
      <c r="L37" s="725"/>
    </row>
    <row r="38" spans="3:12" ht="16.5" x14ac:dyDescent="0.3">
      <c r="C38" s="710"/>
      <c r="D38" s="712"/>
      <c r="E38" s="711"/>
      <c r="F38" s="711"/>
      <c r="G38" s="4"/>
      <c r="H38" s="745"/>
      <c r="I38" s="736"/>
      <c r="K38" s="743"/>
    </row>
    <row r="39" spans="3:12" ht="16.5" x14ac:dyDescent="0.3">
      <c r="C39" s="710"/>
      <c r="D39" s="708"/>
      <c r="E39" s="709"/>
      <c r="F39" s="709"/>
      <c r="G39" s="2"/>
      <c r="H39" s="745"/>
      <c r="K39" s="743"/>
    </row>
    <row r="40" spans="3:12" ht="16.5" x14ac:dyDescent="0.3">
      <c r="C40" s="710"/>
      <c r="D40" s="710"/>
      <c r="E40" s="710"/>
      <c r="F40" s="710"/>
      <c r="G40" s="3"/>
      <c r="H40" s="745"/>
      <c r="K40" s="743"/>
    </row>
    <row r="41" spans="3:12" ht="16.5" x14ac:dyDescent="0.3">
      <c r="C41" s="710"/>
      <c r="D41" s="710"/>
      <c r="E41" s="710"/>
      <c r="F41" s="710"/>
      <c r="G41" s="746"/>
      <c r="H41" s="745"/>
      <c r="J41" s="748"/>
      <c r="K41" s="743"/>
      <c r="L41" s="748"/>
    </row>
    <row r="42" spans="3:12" ht="16.5" x14ac:dyDescent="0.3">
      <c r="C42" s="710"/>
      <c r="D42" s="710"/>
      <c r="E42" s="710"/>
      <c r="F42" s="710"/>
      <c r="G42" s="746"/>
      <c r="H42" s="745"/>
      <c r="I42" s="739"/>
      <c r="L42" s="743"/>
    </row>
    <row r="43" spans="3:12" ht="16.5" x14ac:dyDescent="0.3">
      <c r="C43" s="710"/>
      <c r="D43" s="710"/>
      <c r="E43" s="710"/>
      <c r="F43" s="710"/>
      <c r="G43" s="746"/>
      <c r="H43" s="745"/>
      <c r="L43" s="743"/>
    </row>
    <row r="44" spans="3:12" ht="16.5" x14ac:dyDescent="0.3">
      <c r="C44" s="710"/>
      <c r="D44" s="710"/>
      <c r="E44" s="710"/>
      <c r="F44" s="710"/>
      <c r="G44" s="746"/>
      <c r="H44" s="745"/>
      <c r="L44" s="743"/>
    </row>
    <row r="45" spans="3:12" ht="16.5" x14ac:dyDescent="0.3">
      <c r="C45" s="710"/>
      <c r="D45" s="710"/>
      <c r="E45" s="710"/>
      <c r="F45" s="710"/>
      <c r="G45" s="746"/>
      <c r="H45" s="745"/>
      <c r="L45" s="743"/>
    </row>
    <row r="46" spans="3:12" s="748" customFormat="1" ht="16.5" x14ac:dyDescent="0.3">
      <c r="D46" s="749"/>
      <c r="E46" s="743"/>
      <c r="F46" s="743"/>
      <c r="G46" s="19"/>
      <c r="H46" s="27"/>
      <c r="I46" s="27"/>
      <c r="J46" s="725"/>
      <c r="K46" s="725"/>
      <c r="L46" s="743"/>
    </row>
  </sheetData>
  <mergeCells count="8">
    <mergeCell ref="C1:G1"/>
    <mergeCell ref="C2:G2"/>
    <mergeCell ref="C3:G3"/>
    <mergeCell ref="C4:G4"/>
    <mergeCell ref="B6:C7"/>
    <mergeCell ref="D6:D7"/>
    <mergeCell ref="E6:F6"/>
    <mergeCell ref="G6:G7"/>
  </mergeCells>
  <printOptions horizontalCentered="1"/>
  <pageMargins left="7.874015748031496E-2" right="0.43307086614173229" top="0.82677165354330717" bottom="0.31496062992125984" header="0.31496062992125984" footer="0.31496062992125984"/>
  <pageSetup scale="56" fitToHeight="0" orientation="portrait" copies="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pageSetUpPr fitToPage="1"/>
  </sheetPr>
  <dimension ref="A1:G233"/>
  <sheetViews>
    <sheetView showGridLines="0" zoomScaleNormal="100" zoomScaleSheetLayoutView="100" workbookViewId="0"/>
  </sheetViews>
  <sheetFormatPr baseColWidth="10" defaultRowHeight="15" x14ac:dyDescent="0.25"/>
  <cols>
    <col min="1" max="1" width="6.28515625" style="738" customWidth="1"/>
    <col min="2" max="2" width="6.7109375" style="738" customWidth="1"/>
    <col min="3" max="3" width="4" style="738" customWidth="1"/>
    <col min="4" max="4" width="58.42578125" style="738" customWidth="1"/>
    <col min="5" max="5" width="11.28515625" style="738" customWidth="1"/>
    <col min="6" max="6" width="22.85546875" style="739" customWidth="1"/>
    <col min="7" max="7" width="22.140625" style="739" customWidth="1"/>
    <col min="8" max="251" width="11.42578125" style="738"/>
    <col min="252" max="253" width="4" style="738" customWidth="1"/>
    <col min="254" max="254" width="54.7109375" style="738" customWidth="1"/>
    <col min="255" max="256" width="18.85546875" style="738" customWidth="1"/>
    <col min="257" max="257" width="5.85546875" style="738" customWidth="1"/>
    <col min="258" max="258" width="6.7109375" style="738" customWidth="1"/>
    <col min="259" max="259" width="17.28515625" style="738" bestFit="1" customWidth="1"/>
    <col min="260" max="507" width="11.42578125" style="738"/>
    <col min="508" max="509" width="4" style="738" customWidth="1"/>
    <col min="510" max="510" width="54.7109375" style="738" customWidth="1"/>
    <col min="511" max="512" width="18.85546875" style="738" customWidth="1"/>
    <col min="513" max="513" width="5.85546875" style="738" customWidth="1"/>
    <col min="514" max="514" width="6.7109375" style="738" customWidth="1"/>
    <col min="515" max="515" width="17.28515625" style="738" bestFit="1" customWidth="1"/>
    <col min="516" max="763" width="11.42578125" style="738"/>
    <col min="764" max="765" width="4" style="738" customWidth="1"/>
    <col min="766" max="766" width="54.7109375" style="738" customWidth="1"/>
    <col min="767" max="768" width="18.85546875" style="738" customWidth="1"/>
    <col min="769" max="769" width="5.85546875" style="738" customWidth="1"/>
    <col min="770" max="770" width="6.7109375" style="738" customWidth="1"/>
    <col min="771" max="771" width="17.28515625" style="738" bestFit="1" customWidth="1"/>
    <col min="772" max="1019" width="11.42578125" style="738"/>
    <col min="1020" max="1021" width="4" style="738" customWidth="1"/>
    <col min="1022" max="1022" width="54.7109375" style="738" customWidth="1"/>
    <col min="1023" max="1024" width="18.85546875" style="738" customWidth="1"/>
    <col min="1025" max="1025" width="5.85546875" style="738" customWidth="1"/>
    <col min="1026" max="1026" width="6.7109375" style="738" customWidth="1"/>
    <col min="1027" max="1027" width="17.28515625" style="738" bestFit="1" customWidth="1"/>
    <col min="1028" max="1275" width="11.42578125" style="738"/>
    <col min="1276" max="1277" width="4" style="738" customWidth="1"/>
    <col min="1278" max="1278" width="54.7109375" style="738" customWidth="1"/>
    <col min="1279" max="1280" width="18.85546875" style="738" customWidth="1"/>
    <col min="1281" max="1281" width="5.85546875" style="738" customWidth="1"/>
    <col min="1282" max="1282" width="6.7109375" style="738" customWidth="1"/>
    <col min="1283" max="1283" width="17.28515625" style="738" bestFit="1" customWidth="1"/>
    <col min="1284" max="1531" width="11.42578125" style="738"/>
    <col min="1532" max="1533" width="4" style="738" customWidth="1"/>
    <col min="1534" max="1534" width="54.7109375" style="738" customWidth="1"/>
    <col min="1535" max="1536" width="18.85546875" style="738" customWidth="1"/>
    <col min="1537" max="1537" width="5.85546875" style="738" customWidth="1"/>
    <col min="1538" max="1538" width="6.7109375" style="738" customWidth="1"/>
    <col min="1539" max="1539" width="17.28515625" style="738" bestFit="1" customWidth="1"/>
    <col min="1540" max="1787" width="11.42578125" style="738"/>
    <col min="1788" max="1789" width="4" style="738" customWidth="1"/>
    <col min="1790" max="1790" width="54.7109375" style="738" customWidth="1"/>
    <col min="1791" max="1792" width="18.85546875" style="738" customWidth="1"/>
    <col min="1793" max="1793" width="5.85546875" style="738" customWidth="1"/>
    <col min="1794" max="1794" width="6.7109375" style="738" customWidth="1"/>
    <col min="1795" max="1795" width="17.28515625" style="738" bestFit="1" customWidth="1"/>
    <col min="1796" max="2043" width="11.42578125" style="738"/>
    <col min="2044" max="2045" width="4" style="738" customWidth="1"/>
    <col min="2046" max="2046" width="54.7109375" style="738" customWidth="1"/>
    <col min="2047" max="2048" width="18.85546875" style="738" customWidth="1"/>
    <col min="2049" max="2049" width="5.85546875" style="738" customWidth="1"/>
    <col min="2050" max="2050" width="6.7109375" style="738" customWidth="1"/>
    <col min="2051" max="2051" width="17.28515625" style="738" bestFit="1" customWidth="1"/>
    <col min="2052" max="2299" width="11.42578125" style="738"/>
    <col min="2300" max="2301" width="4" style="738" customWidth="1"/>
    <col min="2302" max="2302" width="54.7109375" style="738" customWidth="1"/>
    <col min="2303" max="2304" width="18.85546875" style="738" customWidth="1"/>
    <col min="2305" max="2305" width="5.85546875" style="738" customWidth="1"/>
    <col min="2306" max="2306" width="6.7109375" style="738" customWidth="1"/>
    <col min="2307" max="2307" width="17.28515625" style="738" bestFit="1" customWidth="1"/>
    <col min="2308" max="2555" width="11.42578125" style="738"/>
    <col min="2556" max="2557" width="4" style="738" customWidth="1"/>
    <col min="2558" max="2558" width="54.7109375" style="738" customWidth="1"/>
    <col min="2559" max="2560" width="18.85546875" style="738" customWidth="1"/>
    <col min="2561" max="2561" width="5.85546875" style="738" customWidth="1"/>
    <col min="2562" max="2562" width="6.7109375" style="738" customWidth="1"/>
    <col min="2563" max="2563" width="17.28515625" style="738" bestFit="1" customWidth="1"/>
    <col min="2564" max="2811" width="11.42578125" style="738"/>
    <col min="2812" max="2813" width="4" style="738" customWidth="1"/>
    <col min="2814" max="2814" width="54.7109375" style="738" customWidth="1"/>
    <col min="2815" max="2816" width="18.85546875" style="738" customWidth="1"/>
    <col min="2817" max="2817" width="5.85546875" style="738" customWidth="1"/>
    <col min="2818" max="2818" width="6.7109375" style="738" customWidth="1"/>
    <col min="2819" max="2819" width="17.28515625" style="738" bestFit="1" customWidth="1"/>
    <col min="2820" max="3067" width="11.42578125" style="738"/>
    <col min="3068" max="3069" width="4" style="738" customWidth="1"/>
    <col min="3070" max="3070" width="54.7109375" style="738" customWidth="1"/>
    <col min="3071" max="3072" width="18.85546875" style="738" customWidth="1"/>
    <col min="3073" max="3073" width="5.85546875" style="738" customWidth="1"/>
    <col min="3074" max="3074" width="6.7109375" style="738" customWidth="1"/>
    <col min="3075" max="3075" width="17.28515625" style="738" bestFit="1" customWidth="1"/>
    <col min="3076" max="3323" width="11.42578125" style="738"/>
    <col min="3324" max="3325" width="4" style="738" customWidth="1"/>
    <col min="3326" max="3326" width="54.7109375" style="738" customWidth="1"/>
    <col min="3327" max="3328" width="18.85546875" style="738" customWidth="1"/>
    <col min="3329" max="3329" width="5.85546875" style="738" customWidth="1"/>
    <col min="3330" max="3330" width="6.7109375" style="738" customWidth="1"/>
    <col min="3331" max="3331" width="17.28515625" style="738" bestFit="1" customWidth="1"/>
    <col min="3332" max="3579" width="11.42578125" style="738"/>
    <col min="3580" max="3581" width="4" style="738" customWidth="1"/>
    <col min="3582" max="3582" width="54.7109375" style="738" customWidth="1"/>
    <col min="3583" max="3584" width="18.85546875" style="738" customWidth="1"/>
    <col min="3585" max="3585" width="5.85546875" style="738" customWidth="1"/>
    <col min="3586" max="3586" width="6.7109375" style="738" customWidth="1"/>
    <col min="3587" max="3587" width="17.28515625" style="738" bestFit="1" customWidth="1"/>
    <col min="3588" max="3835" width="11.42578125" style="738"/>
    <col min="3836" max="3837" width="4" style="738" customWidth="1"/>
    <col min="3838" max="3838" width="54.7109375" style="738" customWidth="1"/>
    <col min="3839" max="3840" width="18.85546875" style="738" customWidth="1"/>
    <col min="3841" max="3841" width="5.85546875" style="738" customWidth="1"/>
    <col min="3842" max="3842" width="6.7109375" style="738" customWidth="1"/>
    <col min="3843" max="3843" width="17.28515625" style="738" bestFit="1" customWidth="1"/>
    <col min="3844" max="4091" width="11.42578125" style="738"/>
    <col min="4092" max="4093" width="4" style="738" customWidth="1"/>
    <col min="4094" max="4094" width="54.7109375" style="738" customWidth="1"/>
    <col min="4095" max="4096" width="18.85546875" style="738" customWidth="1"/>
    <col min="4097" max="4097" width="5.85546875" style="738" customWidth="1"/>
    <col min="4098" max="4098" width="6.7109375" style="738" customWidth="1"/>
    <col min="4099" max="4099" width="17.28515625" style="738" bestFit="1" customWidth="1"/>
    <col min="4100" max="4347" width="11.42578125" style="738"/>
    <col min="4348" max="4349" width="4" style="738" customWidth="1"/>
    <col min="4350" max="4350" width="54.7109375" style="738" customWidth="1"/>
    <col min="4351" max="4352" width="18.85546875" style="738" customWidth="1"/>
    <col min="4353" max="4353" width="5.85546875" style="738" customWidth="1"/>
    <col min="4354" max="4354" width="6.7109375" style="738" customWidth="1"/>
    <col min="4355" max="4355" width="17.28515625" style="738" bestFit="1" customWidth="1"/>
    <col min="4356" max="4603" width="11.42578125" style="738"/>
    <col min="4604" max="4605" width="4" style="738" customWidth="1"/>
    <col min="4606" max="4606" width="54.7109375" style="738" customWidth="1"/>
    <col min="4607" max="4608" width="18.85546875" style="738" customWidth="1"/>
    <col min="4609" max="4609" width="5.85546875" style="738" customWidth="1"/>
    <col min="4610" max="4610" width="6.7109375" style="738" customWidth="1"/>
    <col min="4611" max="4611" width="17.28515625" style="738" bestFit="1" customWidth="1"/>
    <col min="4612" max="4859" width="11.42578125" style="738"/>
    <col min="4860" max="4861" width="4" style="738" customWidth="1"/>
    <col min="4862" max="4862" width="54.7109375" style="738" customWidth="1"/>
    <col min="4863" max="4864" width="18.85546875" style="738" customWidth="1"/>
    <col min="4865" max="4865" width="5.85546875" style="738" customWidth="1"/>
    <col min="4866" max="4866" width="6.7109375" style="738" customWidth="1"/>
    <col min="4867" max="4867" width="17.28515625" style="738" bestFit="1" customWidth="1"/>
    <col min="4868" max="5115" width="11.42578125" style="738"/>
    <col min="5116" max="5117" width="4" style="738" customWidth="1"/>
    <col min="5118" max="5118" width="54.7109375" style="738" customWidth="1"/>
    <col min="5119" max="5120" width="18.85546875" style="738" customWidth="1"/>
    <col min="5121" max="5121" width="5.85546875" style="738" customWidth="1"/>
    <col min="5122" max="5122" width="6.7109375" style="738" customWidth="1"/>
    <col min="5123" max="5123" width="17.28515625" style="738" bestFit="1" customWidth="1"/>
    <col min="5124" max="5371" width="11.42578125" style="738"/>
    <col min="5372" max="5373" width="4" style="738" customWidth="1"/>
    <col min="5374" max="5374" width="54.7109375" style="738" customWidth="1"/>
    <col min="5375" max="5376" width="18.85546875" style="738" customWidth="1"/>
    <col min="5377" max="5377" width="5.85546875" style="738" customWidth="1"/>
    <col min="5378" max="5378" width="6.7109375" style="738" customWidth="1"/>
    <col min="5379" max="5379" width="17.28515625" style="738" bestFit="1" customWidth="1"/>
    <col min="5380" max="5627" width="11.42578125" style="738"/>
    <col min="5628" max="5629" width="4" style="738" customWidth="1"/>
    <col min="5630" max="5630" width="54.7109375" style="738" customWidth="1"/>
    <col min="5631" max="5632" width="18.85546875" style="738" customWidth="1"/>
    <col min="5633" max="5633" width="5.85546875" style="738" customWidth="1"/>
    <col min="5634" max="5634" width="6.7109375" style="738" customWidth="1"/>
    <col min="5635" max="5635" width="17.28515625" style="738" bestFit="1" customWidth="1"/>
    <col min="5636" max="5883" width="11.42578125" style="738"/>
    <col min="5884" max="5885" width="4" style="738" customWidth="1"/>
    <col min="5886" max="5886" width="54.7109375" style="738" customWidth="1"/>
    <col min="5887" max="5888" width="18.85546875" style="738" customWidth="1"/>
    <col min="5889" max="5889" width="5.85546875" style="738" customWidth="1"/>
    <col min="5890" max="5890" width="6.7109375" style="738" customWidth="1"/>
    <col min="5891" max="5891" width="17.28515625" style="738" bestFit="1" customWidth="1"/>
    <col min="5892" max="6139" width="11.42578125" style="738"/>
    <col min="6140" max="6141" width="4" style="738" customWidth="1"/>
    <col min="6142" max="6142" width="54.7109375" style="738" customWidth="1"/>
    <col min="6143" max="6144" width="18.85546875" style="738" customWidth="1"/>
    <col min="6145" max="6145" width="5.85546875" style="738" customWidth="1"/>
    <col min="6146" max="6146" width="6.7109375" style="738" customWidth="1"/>
    <col min="6147" max="6147" width="17.28515625" style="738" bestFit="1" customWidth="1"/>
    <col min="6148" max="6395" width="11.42578125" style="738"/>
    <col min="6396" max="6397" width="4" style="738" customWidth="1"/>
    <col min="6398" max="6398" width="54.7109375" style="738" customWidth="1"/>
    <col min="6399" max="6400" width="18.85546875" style="738" customWidth="1"/>
    <col min="6401" max="6401" width="5.85546875" style="738" customWidth="1"/>
    <col min="6402" max="6402" width="6.7109375" style="738" customWidth="1"/>
    <col min="6403" max="6403" width="17.28515625" style="738" bestFit="1" customWidth="1"/>
    <col min="6404" max="6651" width="11.42578125" style="738"/>
    <col min="6652" max="6653" width="4" style="738" customWidth="1"/>
    <col min="6654" max="6654" width="54.7109375" style="738" customWidth="1"/>
    <col min="6655" max="6656" width="18.85546875" style="738" customWidth="1"/>
    <col min="6657" max="6657" width="5.85546875" style="738" customWidth="1"/>
    <col min="6658" max="6658" width="6.7109375" style="738" customWidth="1"/>
    <col min="6659" max="6659" width="17.28515625" style="738" bestFit="1" customWidth="1"/>
    <col min="6660" max="6907" width="11.42578125" style="738"/>
    <col min="6908" max="6909" width="4" style="738" customWidth="1"/>
    <col min="6910" max="6910" width="54.7109375" style="738" customWidth="1"/>
    <col min="6911" max="6912" width="18.85546875" style="738" customWidth="1"/>
    <col min="6913" max="6913" width="5.85546875" style="738" customWidth="1"/>
    <col min="6914" max="6914" width="6.7109375" style="738" customWidth="1"/>
    <col min="6915" max="6915" width="17.28515625" style="738" bestFit="1" customWidth="1"/>
    <col min="6916" max="7163" width="11.42578125" style="738"/>
    <col min="7164" max="7165" width="4" style="738" customWidth="1"/>
    <col min="7166" max="7166" width="54.7109375" style="738" customWidth="1"/>
    <col min="7167" max="7168" width="18.85546875" style="738" customWidth="1"/>
    <col min="7169" max="7169" width="5.85546875" style="738" customWidth="1"/>
    <col min="7170" max="7170" width="6.7109375" style="738" customWidth="1"/>
    <col min="7171" max="7171" width="17.28515625" style="738" bestFit="1" customWidth="1"/>
    <col min="7172" max="7419" width="11.42578125" style="738"/>
    <col min="7420" max="7421" width="4" style="738" customWidth="1"/>
    <col min="7422" max="7422" width="54.7109375" style="738" customWidth="1"/>
    <col min="7423" max="7424" width="18.85546875" style="738" customWidth="1"/>
    <col min="7425" max="7425" width="5.85546875" style="738" customWidth="1"/>
    <col min="7426" max="7426" width="6.7109375" style="738" customWidth="1"/>
    <col min="7427" max="7427" width="17.28515625" style="738" bestFit="1" customWidth="1"/>
    <col min="7428" max="7675" width="11.42578125" style="738"/>
    <col min="7676" max="7677" width="4" style="738" customWidth="1"/>
    <col min="7678" max="7678" width="54.7109375" style="738" customWidth="1"/>
    <col min="7679" max="7680" width="18.85546875" style="738" customWidth="1"/>
    <col min="7681" max="7681" width="5.85546875" style="738" customWidth="1"/>
    <col min="7682" max="7682" width="6.7109375" style="738" customWidth="1"/>
    <col min="7683" max="7683" width="17.28515625" style="738" bestFit="1" customWidth="1"/>
    <col min="7684" max="7931" width="11.42578125" style="738"/>
    <col min="7932" max="7933" width="4" style="738" customWidth="1"/>
    <col min="7934" max="7934" width="54.7109375" style="738" customWidth="1"/>
    <col min="7935" max="7936" width="18.85546875" style="738" customWidth="1"/>
    <col min="7937" max="7937" width="5.85546875" style="738" customWidth="1"/>
    <col min="7938" max="7938" width="6.7109375" style="738" customWidth="1"/>
    <col min="7939" max="7939" width="17.28515625" style="738" bestFit="1" customWidth="1"/>
    <col min="7940" max="8187" width="11.42578125" style="738"/>
    <col min="8188" max="8189" width="4" style="738" customWidth="1"/>
    <col min="8190" max="8190" width="54.7109375" style="738" customWidth="1"/>
    <col min="8191" max="8192" width="18.85546875" style="738" customWidth="1"/>
    <col min="8193" max="8193" width="5.85546875" style="738" customWidth="1"/>
    <col min="8194" max="8194" width="6.7109375" style="738" customWidth="1"/>
    <col min="8195" max="8195" width="17.28515625" style="738" bestFit="1" customWidth="1"/>
    <col min="8196" max="8443" width="11.42578125" style="738"/>
    <col min="8444" max="8445" width="4" style="738" customWidth="1"/>
    <col min="8446" max="8446" width="54.7109375" style="738" customWidth="1"/>
    <col min="8447" max="8448" width="18.85546875" style="738" customWidth="1"/>
    <col min="8449" max="8449" width="5.85546875" style="738" customWidth="1"/>
    <col min="8450" max="8450" width="6.7109375" style="738" customWidth="1"/>
    <col min="8451" max="8451" width="17.28515625" style="738" bestFit="1" customWidth="1"/>
    <col min="8452" max="8699" width="11.42578125" style="738"/>
    <col min="8700" max="8701" width="4" style="738" customWidth="1"/>
    <col min="8702" max="8702" width="54.7109375" style="738" customWidth="1"/>
    <col min="8703" max="8704" width="18.85546875" style="738" customWidth="1"/>
    <col min="8705" max="8705" width="5.85546875" style="738" customWidth="1"/>
    <col min="8706" max="8706" width="6.7109375" style="738" customWidth="1"/>
    <col min="8707" max="8707" width="17.28515625" style="738" bestFit="1" customWidth="1"/>
    <col min="8708" max="8955" width="11.42578125" style="738"/>
    <col min="8956" max="8957" width="4" style="738" customWidth="1"/>
    <col min="8958" max="8958" width="54.7109375" style="738" customWidth="1"/>
    <col min="8959" max="8960" width="18.85546875" style="738" customWidth="1"/>
    <col min="8961" max="8961" width="5.85546875" style="738" customWidth="1"/>
    <col min="8962" max="8962" width="6.7109375" style="738" customWidth="1"/>
    <col min="8963" max="8963" width="17.28515625" style="738" bestFit="1" customWidth="1"/>
    <col min="8964" max="9211" width="11.42578125" style="738"/>
    <col min="9212" max="9213" width="4" style="738" customWidth="1"/>
    <col min="9214" max="9214" width="54.7109375" style="738" customWidth="1"/>
    <col min="9215" max="9216" width="18.85546875" style="738" customWidth="1"/>
    <col min="9217" max="9217" width="5.85546875" style="738" customWidth="1"/>
    <col min="9218" max="9218" width="6.7109375" style="738" customWidth="1"/>
    <col min="9219" max="9219" width="17.28515625" style="738" bestFit="1" customWidth="1"/>
    <col min="9220" max="9467" width="11.42578125" style="738"/>
    <col min="9468" max="9469" width="4" style="738" customWidth="1"/>
    <col min="9470" max="9470" width="54.7109375" style="738" customWidth="1"/>
    <col min="9471" max="9472" width="18.85546875" style="738" customWidth="1"/>
    <col min="9473" max="9473" width="5.85546875" style="738" customWidth="1"/>
    <col min="9474" max="9474" width="6.7109375" style="738" customWidth="1"/>
    <col min="9475" max="9475" width="17.28515625" style="738" bestFit="1" customWidth="1"/>
    <col min="9476" max="9723" width="11.42578125" style="738"/>
    <col min="9724" max="9725" width="4" style="738" customWidth="1"/>
    <col min="9726" max="9726" width="54.7109375" style="738" customWidth="1"/>
    <col min="9727" max="9728" width="18.85546875" style="738" customWidth="1"/>
    <col min="9729" max="9729" width="5.85546875" style="738" customWidth="1"/>
    <col min="9730" max="9730" width="6.7109375" style="738" customWidth="1"/>
    <col min="9731" max="9731" width="17.28515625" style="738" bestFit="1" customWidth="1"/>
    <col min="9732" max="9979" width="11.42578125" style="738"/>
    <col min="9980" max="9981" width="4" style="738" customWidth="1"/>
    <col min="9982" max="9982" width="54.7109375" style="738" customWidth="1"/>
    <col min="9983" max="9984" width="18.85546875" style="738" customWidth="1"/>
    <col min="9985" max="9985" width="5.85546875" style="738" customWidth="1"/>
    <col min="9986" max="9986" width="6.7109375" style="738" customWidth="1"/>
    <col min="9987" max="9987" width="17.28515625" style="738" bestFit="1" customWidth="1"/>
    <col min="9988" max="10235" width="11.42578125" style="738"/>
    <col min="10236" max="10237" width="4" style="738" customWidth="1"/>
    <col min="10238" max="10238" width="54.7109375" style="738" customWidth="1"/>
    <col min="10239" max="10240" width="18.85546875" style="738" customWidth="1"/>
    <col min="10241" max="10241" width="5.85546875" style="738" customWidth="1"/>
    <col min="10242" max="10242" width="6.7109375" style="738" customWidth="1"/>
    <col min="10243" max="10243" width="17.28515625" style="738" bestFit="1" customWidth="1"/>
    <col min="10244" max="10491" width="11.42578125" style="738"/>
    <col min="10492" max="10493" width="4" style="738" customWidth="1"/>
    <col min="10494" max="10494" width="54.7109375" style="738" customWidth="1"/>
    <col min="10495" max="10496" width="18.85546875" style="738" customWidth="1"/>
    <col min="10497" max="10497" width="5.85546875" style="738" customWidth="1"/>
    <col min="10498" max="10498" width="6.7109375" style="738" customWidth="1"/>
    <col min="10499" max="10499" width="17.28515625" style="738" bestFit="1" customWidth="1"/>
    <col min="10500" max="10747" width="11.42578125" style="738"/>
    <col min="10748" max="10749" width="4" style="738" customWidth="1"/>
    <col min="10750" max="10750" width="54.7109375" style="738" customWidth="1"/>
    <col min="10751" max="10752" width="18.85546875" style="738" customWidth="1"/>
    <col min="10753" max="10753" width="5.85546875" style="738" customWidth="1"/>
    <col min="10754" max="10754" width="6.7109375" style="738" customWidth="1"/>
    <col min="10755" max="10755" width="17.28515625" style="738" bestFit="1" customWidth="1"/>
    <col min="10756" max="11003" width="11.42578125" style="738"/>
    <col min="11004" max="11005" width="4" style="738" customWidth="1"/>
    <col min="11006" max="11006" width="54.7109375" style="738" customWidth="1"/>
    <col min="11007" max="11008" width="18.85546875" style="738" customWidth="1"/>
    <col min="11009" max="11009" width="5.85546875" style="738" customWidth="1"/>
    <col min="11010" max="11010" width="6.7109375" style="738" customWidth="1"/>
    <col min="11011" max="11011" width="17.28515625" style="738" bestFit="1" customWidth="1"/>
    <col min="11012" max="11259" width="11.42578125" style="738"/>
    <col min="11260" max="11261" width="4" style="738" customWidth="1"/>
    <col min="11262" max="11262" width="54.7109375" style="738" customWidth="1"/>
    <col min="11263" max="11264" width="18.85546875" style="738" customWidth="1"/>
    <col min="11265" max="11265" width="5.85546875" style="738" customWidth="1"/>
    <col min="11266" max="11266" width="6.7109375" style="738" customWidth="1"/>
    <col min="11267" max="11267" width="17.28515625" style="738" bestFit="1" customWidth="1"/>
    <col min="11268" max="11515" width="11.42578125" style="738"/>
    <col min="11516" max="11517" width="4" style="738" customWidth="1"/>
    <col min="11518" max="11518" width="54.7109375" style="738" customWidth="1"/>
    <col min="11519" max="11520" width="18.85546875" style="738" customWidth="1"/>
    <col min="11521" max="11521" width="5.85546875" style="738" customWidth="1"/>
    <col min="11522" max="11522" width="6.7109375" style="738" customWidth="1"/>
    <col min="11523" max="11523" width="17.28515625" style="738" bestFit="1" customWidth="1"/>
    <col min="11524" max="11771" width="11.42578125" style="738"/>
    <col min="11772" max="11773" width="4" style="738" customWidth="1"/>
    <col min="11774" max="11774" width="54.7109375" style="738" customWidth="1"/>
    <col min="11775" max="11776" width="18.85546875" style="738" customWidth="1"/>
    <col min="11777" max="11777" width="5.85546875" style="738" customWidth="1"/>
    <col min="11778" max="11778" width="6.7109375" style="738" customWidth="1"/>
    <col min="11779" max="11779" width="17.28515625" style="738" bestFit="1" customWidth="1"/>
    <col min="11780" max="12027" width="11.42578125" style="738"/>
    <col min="12028" max="12029" width="4" style="738" customWidth="1"/>
    <col min="12030" max="12030" width="54.7109375" style="738" customWidth="1"/>
    <col min="12031" max="12032" width="18.85546875" style="738" customWidth="1"/>
    <col min="12033" max="12033" width="5.85546875" style="738" customWidth="1"/>
    <col min="12034" max="12034" width="6.7109375" style="738" customWidth="1"/>
    <col min="12035" max="12035" width="17.28515625" style="738" bestFit="1" customWidth="1"/>
    <col min="12036" max="12283" width="11.42578125" style="738"/>
    <col min="12284" max="12285" width="4" style="738" customWidth="1"/>
    <col min="12286" max="12286" width="54.7109375" style="738" customWidth="1"/>
    <col min="12287" max="12288" width="18.85546875" style="738" customWidth="1"/>
    <col min="12289" max="12289" width="5.85546875" style="738" customWidth="1"/>
    <col min="12290" max="12290" width="6.7109375" style="738" customWidth="1"/>
    <col min="12291" max="12291" width="17.28515625" style="738" bestFit="1" customWidth="1"/>
    <col min="12292" max="12539" width="11.42578125" style="738"/>
    <col min="12540" max="12541" width="4" style="738" customWidth="1"/>
    <col min="12542" max="12542" width="54.7109375" style="738" customWidth="1"/>
    <col min="12543" max="12544" width="18.85546875" style="738" customWidth="1"/>
    <col min="12545" max="12545" width="5.85546875" style="738" customWidth="1"/>
    <col min="12546" max="12546" width="6.7109375" style="738" customWidth="1"/>
    <col min="12547" max="12547" width="17.28515625" style="738" bestFit="1" customWidth="1"/>
    <col min="12548" max="12795" width="11.42578125" style="738"/>
    <col min="12796" max="12797" width="4" style="738" customWidth="1"/>
    <col min="12798" max="12798" width="54.7109375" style="738" customWidth="1"/>
    <col min="12799" max="12800" width="18.85546875" style="738" customWidth="1"/>
    <col min="12801" max="12801" width="5.85546875" style="738" customWidth="1"/>
    <col min="12802" max="12802" width="6.7109375" style="738" customWidth="1"/>
    <col min="12803" max="12803" width="17.28515625" style="738" bestFit="1" customWidth="1"/>
    <col min="12804" max="13051" width="11.42578125" style="738"/>
    <col min="13052" max="13053" width="4" style="738" customWidth="1"/>
    <col min="13054" max="13054" width="54.7109375" style="738" customWidth="1"/>
    <col min="13055" max="13056" width="18.85546875" style="738" customWidth="1"/>
    <col min="13057" max="13057" width="5.85546875" style="738" customWidth="1"/>
    <col min="13058" max="13058" width="6.7109375" style="738" customWidth="1"/>
    <col min="13059" max="13059" width="17.28515625" style="738" bestFit="1" customWidth="1"/>
    <col min="13060" max="13307" width="11.42578125" style="738"/>
    <col min="13308" max="13309" width="4" style="738" customWidth="1"/>
    <col min="13310" max="13310" width="54.7109375" style="738" customWidth="1"/>
    <col min="13311" max="13312" width="18.85546875" style="738" customWidth="1"/>
    <col min="13313" max="13313" width="5.85546875" style="738" customWidth="1"/>
    <col min="13314" max="13314" width="6.7109375" style="738" customWidth="1"/>
    <col min="13315" max="13315" width="17.28515625" style="738" bestFit="1" customWidth="1"/>
    <col min="13316" max="13563" width="11.42578125" style="738"/>
    <col min="13564" max="13565" width="4" style="738" customWidth="1"/>
    <col min="13566" max="13566" width="54.7109375" style="738" customWidth="1"/>
    <col min="13567" max="13568" width="18.85546875" style="738" customWidth="1"/>
    <col min="13569" max="13569" width="5.85546875" style="738" customWidth="1"/>
    <col min="13570" max="13570" width="6.7109375" style="738" customWidth="1"/>
    <col min="13571" max="13571" width="17.28515625" style="738" bestFit="1" customWidth="1"/>
    <col min="13572" max="13819" width="11.42578125" style="738"/>
    <col min="13820" max="13821" width="4" style="738" customWidth="1"/>
    <col min="13822" max="13822" width="54.7109375" style="738" customWidth="1"/>
    <col min="13823" max="13824" width="18.85546875" style="738" customWidth="1"/>
    <col min="13825" max="13825" width="5.85546875" style="738" customWidth="1"/>
    <col min="13826" max="13826" width="6.7109375" style="738" customWidth="1"/>
    <col min="13827" max="13827" width="17.28515625" style="738" bestFit="1" customWidth="1"/>
    <col min="13828" max="14075" width="11.42578125" style="738"/>
    <col min="14076" max="14077" width="4" style="738" customWidth="1"/>
    <col min="14078" max="14078" width="54.7109375" style="738" customWidth="1"/>
    <col min="14079" max="14080" width="18.85546875" style="738" customWidth="1"/>
    <col min="14081" max="14081" width="5.85546875" style="738" customWidth="1"/>
    <col min="14082" max="14082" width="6.7109375" style="738" customWidth="1"/>
    <col min="14083" max="14083" width="17.28515625" style="738" bestFit="1" customWidth="1"/>
    <col min="14084" max="14331" width="11.42578125" style="738"/>
    <col min="14332" max="14333" width="4" style="738" customWidth="1"/>
    <col min="14334" max="14334" width="54.7109375" style="738" customWidth="1"/>
    <col min="14335" max="14336" width="18.85546875" style="738" customWidth="1"/>
    <col min="14337" max="14337" width="5.85546875" style="738" customWidth="1"/>
    <col min="14338" max="14338" width="6.7109375" style="738" customWidth="1"/>
    <col min="14339" max="14339" width="17.28515625" style="738" bestFit="1" customWidth="1"/>
    <col min="14340" max="14587" width="11.42578125" style="738"/>
    <col min="14588" max="14589" width="4" style="738" customWidth="1"/>
    <col min="14590" max="14590" width="54.7109375" style="738" customWidth="1"/>
    <col min="14591" max="14592" width="18.85546875" style="738" customWidth="1"/>
    <col min="14593" max="14593" width="5.85546875" style="738" customWidth="1"/>
    <col min="14594" max="14594" width="6.7109375" style="738" customWidth="1"/>
    <col min="14595" max="14595" width="17.28515625" style="738" bestFit="1" customWidth="1"/>
    <col min="14596" max="14843" width="11.42578125" style="738"/>
    <col min="14844" max="14845" width="4" style="738" customWidth="1"/>
    <col min="14846" max="14846" width="54.7109375" style="738" customWidth="1"/>
    <col min="14847" max="14848" width="18.85546875" style="738" customWidth="1"/>
    <col min="14849" max="14849" width="5.85546875" style="738" customWidth="1"/>
    <col min="14850" max="14850" width="6.7109375" style="738" customWidth="1"/>
    <col min="14851" max="14851" width="17.28515625" style="738" bestFit="1" customWidth="1"/>
    <col min="14852" max="15099" width="11.42578125" style="738"/>
    <col min="15100" max="15101" width="4" style="738" customWidth="1"/>
    <col min="15102" max="15102" width="54.7109375" style="738" customWidth="1"/>
    <col min="15103" max="15104" width="18.85546875" style="738" customWidth="1"/>
    <col min="15105" max="15105" width="5.85546875" style="738" customWidth="1"/>
    <col min="15106" max="15106" width="6.7109375" style="738" customWidth="1"/>
    <col min="15107" max="15107" width="17.28515625" style="738" bestFit="1" customWidth="1"/>
    <col min="15108" max="15355" width="11.42578125" style="738"/>
    <col min="15356" max="15357" width="4" style="738" customWidth="1"/>
    <col min="15358" max="15358" width="54.7109375" style="738" customWidth="1"/>
    <col min="15359" max="15360" width="18.85546875" style="738" customWidth="1"/>
    <col min="15361" max="15361" width="5.85546875" style="738" customWidth="1"/>
    <col min="15362" max="15362" width="6.7109375" style="738" customWidth="1"/>
    <col min="15363" max="15363" width="17.28515625" style="738" bestFit="1" customWidth="1"/>
    <col min="15364" max="15611" width="11.42578125" style="738"/>
    <col min="15612" max="15613" width="4" style="738" customWidth="1"/>
    <col min="15614" max="15614" width="54.7109375" style="738" customWidth="1"/>
    <col min="15615" max="15616" width="18.85546875" style="738" customWidth="1"/>
    <col min="15617" max="15617" width="5.85546875" style="738" customWidth="1"/>
    <col min="15618" max="15618" width="6.7109375" style="738" customWidth="1"/>
    <col min="15619" max="15619" width="17.28515625" style="738" bestFit="1" customWidth="1"/>
    <col min="15620" max="15867" width="11.42578125" style="738"/>
    <col min="15868" max="15869" width="4" style="738" customWidth="1"/>
    <col min="15870" max="15870" width="54.7109375" style="738" customWidth="1"/>
    <col min="15871" max="15872" width="18.85546875" style="738" customWidth="1"/>
    <col min="15873" max="15873" width="5.85546875" style="738" customWidth="1"/>
    <col min="15874" max="15874" width="6.7109375" style="738" customWidth="1"/>
    <col min="15875" max="15875" width="17.28515625" style="738" bestFit="1" customWidth="1"/>
    <col min="15876" max="16123" width="11.42578125" style="738"/>
    <col min="16124" max="16125" width="4" style="738" customWidth="1"/>
    <col min="16126" max="16126" width="54.7109375" style="738" customWidth="1"/>
    <col min="16127" max="16128" width="18.85546875" style="738" customWidth="1"/>
    <col min="16129" max="16129" width="5.85546875" style="738" customWidth="1"/>
    <col min="16130" max="16130" width="6.7109375" style="738" customWidth="1"/>
    <col min="16131" max="16131" width="17.28515625" style="738" bestFit="1" customWidth="1"/>
    <col min="16132" max="16384" width="11.42578125" style="738"/>
  </cols>
  <sheetData>
    <row r="1" spans="1:7" ht="8.25" customHeight="1" x14ac:dyDescent="0.25">
      <c r="D1" s="750"/>
      <c r="E1" s="750"/>
    </row>
    <row r="2" spans="1:7" ht="21" customHeight="1" x14ac:dyDescent="0.25">
      <c r="B2" s="1377" t="s">
        <v>607</v>
      </c>
      <c r="C2" s="1377"/>
      <c r="D2" s="1377"/>
      <c r="E2" s="1377"/>
      <c r="F2" s="1377"/>
      <c r="G2" s="1377"/>
    </row>
    <row r="3" spans="1:7" ht="17.25" x14ac:dyDescent="0.3">
      <c r="A3" s="1347" t="s">
        <v>22</v>
      </c>
      <c r="B3" s="1347"/>
      <c r="C3" s="1347"/>
      <c r="D3" s="1347"/>
      <c r="E3" s="1347"/>
      <c r="F3" s="1347"/>
      <c r="G3" s="1347"/>
    </row>
    <row r="4" spans="1:7" ht="16.5" customHeight="1" x14ac:dyDescent="0.25">
      <c r="A4" s="1382" t="s">
        <v>847</v>
      </c>
      <c r="B4" s="1382"/>
      <c r="C4" s="1382"/>
      <c r="D4" s="1382"/>
      <c r="E4" s="1382"/>
      <c r="F4" s="1382"/>
      <c r="G4" s="1382"/>
    </row>
    <row r="5" spans="1:7" ht="16.5" customHeight="1" x14ac:dyDescent="0.25">
      <c r="A5" s="1383" t="s">
        <v>11</v>
      </c>
      <c r="B5" s="1383"/>
      <c r="C5" s="1383"/>
      <c r="D5" s="1383"/>
      <c r="E5" s="1383"/>
      <c r="F5" s="1383"/>
      <c r="G5" s="1383"/>
    </row>
    <row r="6" spans="1:7" ht="14.25" customHeight="1" x14ac:dyDescent="0.25">
      <c r="A6" s="1379" t="s">
        <v>12</v>
      </c>
      <c r="B6" s="1380"/>
      <c r="C6" s="1380"/>
      <c r="D6" s="1380"/>
      <c r="E6" s="1381"/>
      <c r="F6" s="991" t="s">
        <v>846</v>
      </c>
      <c r="G6" s="991" t="s">
        <v>839</v>
      </c>
    </row>
    <row r="7" spans="1:7" ht="13.5" customHeight="1" x14ac:dyDescent="0.25">
      <c r="A7" s="965" t="s">
        <v>15</v>
      </c>
      <c r="B7" s="992"/>
      <c r="C7" s="992"/>
      <c r="D7" s="713"/>
      <c r="E7" s="713"/>
      <c r="F7" s="982"/>
      <c r="G7" s="982"/>
    </row>
    <row r="8" spans="1:7" ht="13.5" customHeight="1" x14ac:dyDescent="0.25">
      <c r="A8" s="993"/>
      <c r="B8" s="721" t="s">
        <v>16</v>
      </c>
      <c r="C8" s="992"/>
      <c r="D8" s="713"/>
      <c r="E8" s="713"/>
      <c r="F8" s="983">
        <v>116481671</v>
      </c>
      <c r="G8" s="983">
        <v>71097457</v>
      </c>
    </row>
    <row r="9" spans="1:7" ht="13.5" customHeight="1" x14ac:dyDescent="0.25">
      <c r="A9" s="993"/>
      <c r="B9" s="721"/>
      <c r="C9" s="713" t="s">
        <v>601</v>
      </c>
      <c r="D9" s="713"/>
      <c r="E9" s="713"/>
      <c r="F9" s="984">
        <v>0</v>
      </c>
      <c r="G9" s="984">
        <v>0</v>
      </c>
    </row>
    <row r="10" spans="1:7" ht="13.5" customHeight="1" x14ac:dyDescent="0.25">
      <c r="A10" s="993"/>
      <c r="B10" s="721"/>
      <c r="C10" s="713" t="s">
        <v>602</v>
      </c>
      <c r="D10" s="713"/>
      <c r="E10" s="713"/>
      <c r="F10" s="984">
        <v>0</v>
      </c>
      <c r="G10" s="984">
        <v>0</v>
      </c>
    </row>
    <row r="11" spans="1:7" ht="13.5" customHeight="1" x14ac:dyDescent="0.25">
      <c r="A11" s="993"/>
      <c r="B11" s="721"/>
      <c r="C11" s="713" t="s">
        <v>603</v>
      </c>
      <c r="D11" s="713"/>
      <c r="E11" s="713"/>
      <c r="F11" s="984">
        <v>0</v>
      </c>
      <c r="G11" s="984">
        <v>0</v>
      </c>
    </row>
    <row r="12" spans="1:7" ht="13.5" customHeight="1" x14ac:dyDescent="0.25">
      <c r="A12" s="993"/>
      <c r="B12" s="721"/>
      <c r="C12" s="713" t="s">
        <v>604</v>
      </c>
      <c r="D12" s="713"/>
      <c r="E12" s="713"/>
      <c r="F12" s="984">
        <v>0</v>
      </c>
      <c r="G12" s="984">
        <v>0</v>
      </c>
    </row>
    <row r="13" spans="1:7" ht="13.5" customHeight="1" x14ac:dyDescent="0.25">
      <c r="A13" s="993"/>
      <c r="B13" s="721"/>
      <c r="C13" s="713" t="s">
        <v>605</v>
      </c>
      <c r="D13" s="713"/>
      <c r="E13" s="713"/>
      <c r="F13" s="984">
        <v>0</v>
      </c>
      <c r="G13" s="984">
        <v>0</v>
      </c>
    </row>
    <row r="14" spans="1:7" ht="13.5" customHeight="1" x14ac:dyDescent="0.25">
      <c r="A14" s="993"/>
      <c r="B14" s="721"/>
      <c r="C14" s="713" t="s">
        <v>606</v>
      </c>
      <c r="D14" s="713"/>
      <c r="E14" s="713"/>
      <c r="F14" s="984">
        <v>0</v>
      </c>
      <c r="G14" s="984">
        <v>0</v>
      </c>
    </row>
    <row r="15" spans="1:7" ht="13.5" customHeight="1" x14ac:dyDescent="0.25">
      <c r="A15" s="993"/>
      <c r="B15" s="706"/>
      <c r="C15" s="713" t="s">
        <v>536</v>
      </c>
      <c r="D15" s="713"/>
      <c r="E15" s="713"/>
      <c r="F15" s="984">
        <v>6210256</v>
      </c>
      <c r="G15" s="984">
        <v>6151298</v>
      </c>
    </row>
    <row r="16" spans="1:7" ht="13.5" customHeight="1" x14ac:dyDescent="0.25">
      <c r="A16" s="993"/>
      <c r="B16" s="706"/>
      <c r="C16" s="1378" t="s">
        <v>608</v>
      </c>
      <c r="D16" s="1378"/>
      <c r="E16" s="1378"/>
      <c r="F16" s="985">
        <v>56102993</v>
      </c>
      <c r="G16" s="985">
        <v>59708358</v>
      </c>
    </row>
    <row r="17" spans="1:7" ht="13.5" customHeight="1" x14ac:dyDescent="0.25">
      <c r="A17" s="993"/>
      <c r="B17" s="706"/>
      <c r="C17" s="713" t="s">
        <v>609</v>
      </c>
      <c r="D17" s="994"/>
      <c r="E17" s="994"/>
      <c r="F17" s="984">
        <v>0</v>
      </c>
      <c r="G17" s="984">
        <v>0</v>
      </c>
    </row>
    <row r="18" spans="1:7" ht="13.5" customHeight="1" x14ac:dyDescent="0.25">
      <c r="A18" s="993"/>
      <c r="B18" s="706"/>
      <c r="C18" s="713" t="s">
        <v>610</v>
      </c>
      <c r="D18" s="713"/>
      <c r="E18" s="713"/>
      <c r="F18" s="984">
        <v>54168422</v>
      </c>
      <c r="G18" s="984">
        <v>5237801</v>
      </c>
    </row>
    <row r="19" spans="1:7" ht="13.5" customHeight="1" x14ac:dyDescent="0.25">
      <c r="A19" s="993"/>
      <c r="B19" s="721" t="s">
        <v>18</v>
      </c>
      <c r="C19" s="992"/>
      <c r="D19" s="713"/>
      <c r="E19" s="713"/>
      <c r="F19" s="983">
        <v>79536016</v>
      </c>
      <c r="G19" s="983">
        <v>150675820</v>
      </c>
    </row>
    <row r="20" spans="1:7" ht="13.5" customHeight="1" x14ac:dyDescent="0.25">
      <c r="A20" s="993"/>
      <c r="B20" s="706"/>
      <c r="C20" s="713" t="s">
        <v>19</v>
      </c>
      <c r="D20" s="713"/>
      <c r="E20" s="713"/>
      <c r="F20" s="984">
        <v>36980201</v>
      </c>
      <c r="G20" s="984">
        <v>33174825</v>
      </c>
    </row>
    <row r="21" spans="1:7" ht="13.5" customHeight="1" x14ac:dyDescent="0.25">
      <c r="A21" s="993"/>
      <c r="B21" s="706"/>
      <c r="C21" s="713" t="s">
        <v>20</v>
      </c>
      <c r="D21" s="713"/>
      <c r="E21" s="713"/>
      <c r="F21" s="984">
        <v>1753340</v>
      </c>
      <c r="G21" s="984">
        <v>2078432</v>
      </c>
    </row>
    <row r="22" spans="1:7" ht="13.5" customHeight="1" x14ac:dyDescent="0.25">
      <c r="A22" s="993"/>
      <c r="B22" s="706"/>
      <c r="C22" s="713" t="s">
        <v>21</v>
      </c>
      <c r="D22" s="713"/>
      <c r="E22" s="713"/>
      <c r="F22" s="984">
        <v>9011017</v>
      </c>
      <c r="G22" s="984">
        <v>10484602</v>
      </c>
    </row>
    <row r="23" spans="1:7" ht="13.5" customHeight="1" x14ac:dyDescent="0.25">
      <c r="A23" s="993"/>
      <c r="B23" s="706"/>
      <c r="C23" s="713" t="s">
        <v>611</v>
      </c>
      <c r="D23" s="713"/>
      <c r="E23" s="992"/>
      <c r="F23" s="984">
        <v>15417404</v>
      </c>
      <c r="G23" s="984">
        <v>17682981</v>
      </c>
    </row>
    <row r="24" spans="1:7" ht="13.5" customHeight="1" x14ac:dyDescent="0.25">
      <c r="A24" s="993"/>
      <c r="B24" s="706"/>
      <c r="C24" s="713" t="s">
        <v>392</v>
      </c>
      <c r="D24" s="713"/>
      <c r="E24" s="713"/>
      <c r="F24" s="984">
        <v>0</v>
      </c>
      <c r="G24" s="984">
        <v>0</v>
      </c>
    </row>
    <row r="25" spans="1:7" ht="13.5" customHeight="1" x14ac:dyDescent="0.25">
      <c r="A25" s="993"/>
      <c r="B25" s="706"/>
      <c r="C25" s="713" t="s">
        <v>383</v>
      </c>
      <c r="D25" s="713"/>
      <c r="E25" s="713"/>
      <c r="F25" s="984">
        <v>0</v>
      </c>
      <c r="G25" s="984">
        <v>0</v>
      </c>
    </row>
    <row r="26" spans="1:7" ht="13.5" customHeight="1" x14ac:dyDescent="0.25">
      <c r="A26" s="993"/>
      <c r="B26" s="706"/>
      <c r="C26" s="713" t="s">
        <v>151</v>
      </c>
      <c r="D26" s="713"/>
      <c r="E26" s="992"/>
      <c r="F26" s="984">
        <v>1625000</v>
      </c>
      <c r="G26" s="984">
        <v>3000</v>
      </c>
    </row>
    <row r="27" spans="1:7" ht="13.5" customHeight="1" x14ac:dyDescent="0.25">
      <c r="A27" s="993"/>
      <c r="B27" s="706"/>
      <c r="C27" s="713" t="s">
        <v>612</v>
      </c>
      <c r="D27" s="713"/>
      <c r="E27" s="992"/>
      <c r="F27" s="984">
        <v>0</v>
      </c>
      <c r="G27" s="984">
        <v>0</v>
      </c>
    </row>
    <row r="28" spans="1:7" ht="13.5" customHeight="1" x14ac:dyDescent="0.25">
      <c r="A28" s="993"/>
      <c r="B28" s="706"/>
      <c r="C28" s="713" t="s">
        <v>613</v>
      </c>
      <c r="D28" s="713"/>
      <c r="E28" s="992"/>
      <c r="F28" s="984">
        <v>0</v>
      </c>
      <c r="G28" s="984">
        <v>0</v>
      </c>
    </row>
    <row r="29" spans="1:7" ht="13.5" customHeight="1" x14ac:dyDescent="0.25">
      <c r="A29" s="993"/>
      <c r="B29" s="706"/>
      <c r="C29" s="713" t="s">
        <v>614</v>
      </c>
      <c r="D29" s="713"/>
      <c r="E29" s="992"/>
      <c r="F29" s="984">
        <v>0</v>
      </c>
      <c r="G29" s="984">
        <v>0</v>
      </c>
    </row>
    <row r="30" spans="1:7" ht="13.5" customHeight="1" x14ac:dyDescent="0.25">
      <c r="A30" s="993"/>
      <c r="B30" s="706"/>
      <c r="C30" s="713" t="s">
        <v>615</v>
      </c>
      <c r="D30" s="713"/>
      <c r="E30" s="992"/>
      <c r="F30" s="984">
        <v>0</v>
      </c>
      <c r="G30" s="984">
        <v>0</v>
      </c>
    </row>
    <row r="31" spans="1:7" ht="13.5" customHeight="1" x14ac:dyDescent="0.25">
      <c r="A31" s="993"/>
      <c r="B31" s="706"/>
      <c r="C31" s="713" t="s">
        <v>616</v>
      </c>
      <c r="D31" s="713"/>
      <c r="E31" s="992"/>
      <c r="F31" s="984">
        <v>0</v>
      </c>
      <c r="G31" s="984">
        <v>0</v>
      </c>
    </row>
    <row r="32" spans="1:7" ht="13.5" customHeight="1" x14ac:dyDescent="0.25">
      <c r="A32" s="993"/>
      <c r="B32" s="706"/>
      <c r="C32" s="713" t="s">
        <v>617</v>
      </c>
      <c r="D32" s="713"/>
      <c r="E32" s="992"/>
      <c r="F32" s="984">
        <v>0</v>
      </c>
      <c r="G32" s="984">
        <v>0</v>
      </c>
    </row>
    <row r="33" spans="1:7" ht="13.5" customHeight="1" x14ac:dyDescent="0.25">
      <c r="A33" s="993"/>
      <c r="B33" s="706"/>
      <c r="C33" s="713" t="s">
        <v>345</v>
      </c>
      <c r="D33" s="713"/>
      <c r="E33" s="992"/>
      <c r="F33" s="984">
        <v>0</v>
      </c>
      <c r="G33" s="984">
        <v>0</v>
      </c>
    </row>
    <row r="34" spans="1:7" ht="13.5" customHeight="1" x14ac:dyDescent="0.25">
      <c r="A34" s="993"/>
      <c r="B34" s="706"/>
      <c r="C34" s="713" t="s">
        <v>618</v>
      </c>
      <c r="D34" s="713"/>
      <c r="E34" s="992"/>
      <c r="F34" s="984">
        <v>0</v>
      </c>
      <c r="G34" s="984">
        <v>0</v>
      </c>
    </row>
    <row r="35" spans="1:7" ht="13.5" customHeight="1" x14ac:dyDescent="0.25">
      <c r="A35" s="993"/>
      <c r="B35" s="706"/>
      <c r="C35" s="713" t="s">
        <v>532</v>
      </c>
      <c r="D35" s="713"/>
      <c r="E35" s="713"/>
      <c r="F35" s="984">
        <v>14749054</v>
      </c>
      <c r="G35" s="984">
        <v>87251980</v>
      </c>
    </row>
    <row r="36" spans="1:7" ht="13.5" customHeight="1" x14ac:dyDescent="0.25">
      <c r="A36" s="965" t="s">
        <v>619</v>
      </c>
      <c r="B36" s="721"/>
      <c r="C36" s="992"/>
      <c r="D36" s="713"/>
      <c r="E36" s="713"/>
      <c r="F36" s="983">
        <v>36945655</v>
      </c>
      <c r="G36" s="983">
        <v>-79578363</v>
      </c>
    </row>
    <row r="37" spans="1:7" ht="13.5" customHeight="1" x14ac:dyDescent="0.25">
      <c r="A37" s="993"/>
      <c r="B37" s="706"/>
      <c r="C37" s="721"/>
      <c r="D37" s="713"/>
      <c r="E37" s="713"/>
      <c r="F37" s="983"/>
      <c r="G37" s="983"/>
    </row>
    <row r="38" spans="1:7" ht="13.5" customHeight="1" x14ac:dyDescent="0.25">
      <c r="A38" s="965" t="s">
        <v>127</v>
      </c>
      <c r="B38" s="721"/>
      <c r="C38" s="992"/>
      <c r="D38" s="713"/>
      <c r="E38" s="713"/>
      <c r="F38" s="983"/>
      <c r="G38" s="983"/>
    </row>
    <row r="39" spans="1:7" ht="13.5" customHeight="1" x14ac:dyDescent="0.25">
      <c r="A39" s="993"/>
      <c r="B39" s="721" t="s">
        <v>16</v>
      </c>
      <c r="C39" s="992"/>
      <c r="D39" s="713"/>
      <c r="E39" s="992"/>
      <c r="F39" s="983">
        <v>2561071</v>
      </c>
      <c r="G39" s="983">
        <v>34463061</v>
      </c>
    </row>
    <row r="40" spans="1:7" ht="13.5" customHeight="1" x14ac:dyDescent="0.25">
      <c r="A40" s="993"/>
      <c r="B40" s="721"/>
      <c r="C40" s="713" t="s">
        <v>620</v>
      </c>
      <c r="D40" s="713"/>
      <c r="E40" s="992"/>
      <c r="F40" s="984">
        <v>0</v>
      </c>
      <c r="G40" s="984">
        <v>0</v>
      </c>
    </row>
    <row r="41" spans="1:7" ht="13.5" customHeight="1" x14ac:dyDescent="0.25">
      <c r="A41" s="993"/>
      <c r="B41" s="721"/>
      <c r="C41" s="713" t="s">
        <v>62</v>
      </c>
      <c r="D41" s="713"/>
      <c r="E41" s="992"/>
      <c r="F41" s="984">
        <v>0</v>
      </c>
      <c r="G41" s="984">
        <v>0</v>
      </c>
    </row>
    <row r="42" spans="1:7" ht="13.5" customHeight="1" x14ac:dyDescent="0.25">
      <c r="A42" s="993"/>
      <c r="B42" s="706"/>
      <c r="C42" s="713" t="s">
        <v>533</v>
      </c>
      <c r="D42" s="713"/>
      <c r="E42" s="992"/>
      <c r="F42" s="984">
        <v>2561071</v>
      </c>
      <c r="G42" s="986">
        <v>34463061</v>
      </c>
    </row>
    <row r="43" spans="1:7" ht="13.5" customHeight="1" x14ac:dyDescent="0.25">
      <c r="A43" s="993"/>
      <c r="B43" s="721" t="s">
        <v>18</v>
      </c>
      <c r="C43" s="992"/>
      <c r="D43" s="713"/>
      <c r="E43" s="992"/>
      <c r="F43" s="983">
        <v>-382311</v>
      </c>
      <c r="G43" s="983">
        <v>7094092</v>
      </c>
    </row>
    <row r="44" spans="1:7" ht="13.5" customHeight="1" x14ac:dyDescent="0.25">
      <c r="A44" s="993"/>
      <c r="B44" s="706"/>
      <c r="C44" s="713" t="s">
        <v>529</v>
      </c>
      <c r="D44" s="992"/>
      <c r="E44" s="992"/>
      <c r="F44" s="987">
        <v>0</v>
      </c>
      <c r="G44" s="984">
        <v>0</v>
      </c>
    </row>
    <row r="45" spans="1:7" ht="13.5" customHeight="1" x14ac:dyDescent="0.25">
      <c r="A45" s="993"/>
      <c r="B45" s="706"/>
      <c r="C45" s="713" t="s">
        <v>14</v>
      </c>
      <c r="D45" s="992"/>
      <c r="E45" s="992"/>
      <c r="F45" s="984">
        <v>7500</v>
      </c>
      <c r="G45" s="984">
        <v>7007842</v>
      </c>
    </row>
    <row r="46" spans="1:7" ht="13.5" customHeight="1" x14ac:dyDescent="0.25">
      <c r="A46" s="993"/>
      <c r="B46" s="706"/>
      <c r="C46" s="713" t="s">
        <v>534</v>
      </c>
      <c r="D46" s="992"/>
      <c r="E46" s="992"/>
      <c r="F46" s="984">
        <v>-389811</v>
      </c>
      <c r="G46" s="984">
        <v>86250</v>
      </c>
    </row>
    <row r="47" spans="1:7" ht="13.5" customHeight="1" x14ac:dyDescent="0.25">
      <c r="A47" s="965" t="s">
        <v>248</v>
      </c>
      <c r="B47" s="721"/>
      <c r="C47" s="992"/>
      <c r="D47" s="713"/>
      <c r="E47" s="992"/>
      <c r="F47" s="983">
        <v>2943382</v>
      </c>
      <c r="G47" s="983">
        <v>27368969</v>
      </c>
    </row>
    <row r="48" spans="1:7" ht="13.5" customHeight="1" x14ac:dyDescent="0.25">
      <c r="A48" s="965"/>
      <c r="B48" s="721"/>
      <c r="C48" s="992"/>
      <c r="D48" s="713"/>
      <c r="E48" s="950"/>
      <c r="F48" s="988"/>
      <c r="G48" s="989"/>
    </row>
    <row r="49" spans="1:7" ht="13.5" customHeight="1" x14ac:dyDescent="0.25">
      <c r="A49" s="965" t="s">
        <v>42</v>
      </c>
      <c r="B49" s="721"/>
      <c r="C49" s="992"/>
      <c r="D49" s="713"/>
      <c r="E49" s="713"/>
      <c r="F49" s="984"/>
      <c r="G49" s="984"/>
    </row>
    <row r="50" spans="1:7" ht="13.5" customHeight="1" x14ac:dyDescent="0.25">
      <c r="A50" s="993"/>
      <c r="B50" s="721" t="s">
        <v>16</v>
      </c>
      <c r="C50" s="992"/>
      <c r="D50" s="713"/>
      <c r="E50" s="713"/>
      <c r="F50" s="983">
        <v>11885834</v>
      </c>
      <c r="G50" s="983">
        <v>38663001</v>
      </c>
    </row>
    <row r="51" spans="1:7" ht="13.5" customHeight="1" x14ac:dyDescent="0.25">
      <c r="A51" s="993"/>
      <c r="B51" s="721"/>
      <c r="C51" s="713" t="s">
        <v>621</v>
      </c>
      <c r="D51" s="713"/>
      <c r="E51" s="713"/>
      <c r="F51" s="984">
        <v>0</v>
      </c>
      <c r="G51" s="984">
        <v>0</v>
      </c>
    </row>
    <row r="52" spans="1:7" ht="13.5" customHeight="1" x14ac:dyDescent="0.25">
      <c r="A52" s="993"/>
      <c r="B52" s="721"/>
      <c r="C52" s="992"/>
      <c r="D52" s="713" t="s">
        <v>622</v>
      </c>
      <c r="E52" s="713"/>
      <c r="F52" s="984">
        <v>0</v>
      </c>
      <c r="G52" s="984">
        <v>0</v>
      </c>
    </row>
    <row r="53" spans="1:7" ht="13.5" customHeight="1" x14ac:dyDescent="0.25">
      <c r="A53" s="993"/>
      <c r="B53" s="721"/>
      <c r="C53" s="992"/>
      <c r="D53" s="713" t="s">
        <v>623</v>
      </c>
      <c r="E53" s="713"/>
      <c r="F53" s="984">
        <v>0</v>
      </c>
      <c r="G53" s="984">
        <v>0</v>
      </c>
    </row>
    <row r="54" spans="1:7" ht="13.5" customHeight="1" x14ac:dyDescent="0.25">
      <c r="A54" s="993"/>
      <c r="B54" s="706"/>
      <c r="C54" s="713" t="s">
        <v>535</v>
      </c>
      <c r="D54" s="713"/>
      <c r="E54" s="713"/>
      <c r="F54" s="984">
        <v>11885834</v>
      </c>
      <c r="G54" s="984">
        <v>38663001</v>
      </c>
    </row>
    <row r="55" spans="1:7" ht="13.5" customHeight="1" x14ac:dyDescent="0.25">
      <c r="A55" s="993"/>
      <c r="B55" s="721" t="s">
        <v>18</v>
      </c>
      <c r="C55" s="992"/>
      <c r="D55" s="713"/>
      <c r="E55" s="713"/>
      <c r="F55" s="983">
        <v>25396726</v>
      </c>
      <c r="G55" s="983">
        <v>2421437</v>
      </c>
    </row>
    <row r="56" spans="1:7" ht="13.5" customHeight="1" x14ac:dyDescent="0.25">
      <c r="A56" s="993"/>
      <c r="B56" s="721"/>
      <c r="C56" s="713" t="s">
        <v>624</v>
      </c>
      <c r="D56" s="713"/>
      <c r="E56" s="713"/>
      <c r="F56" s="984">
        <v>0</v>
      </c>
      <c r="G56" s="984">
        <v>0</v>
      </c>
    </row>
    <row r="57" spans="1:7" ht="13.5" customHeight="1" x14ac:dyDescent="0.25">
      <c r="A57" s="993"/>
      <c r="B57" s="721"/>
      <c r="C57" s="992"/>
      <c r="D57" s="713" t="s">
        <v>622</v>
      </c>
      <c r="E57" s="713"/>
      <c r="F57" s="984">
        <v>0</v>
      </c>
      <c r="G57" s="984">
        <v>0</v>
      </c>
    </row>
    <row r="58" spans="1:7" ht="13.5" customHeight="1" x14ac:dyDescent="0.25">
      <c r="A58" s="993"/>
      <c r="B58" s="721"/>
      <c r="C58" s="992"/>
      <c r="D58" s="713" t="s">
        <v>623</v>
      </c>
      <c r="E58" s="713"/>
      <c r="F58" s="984">
        <v>0</v>
      </c>
      <c r="G58" s="984">
        <v>0</v>
      </c>
    </row>
    <row r="59" spans="1:7" ht="13.5" customHeight="1" x14ac:dyDescent="0.25">
      <c r="A59" s="993"/>
      <c r="B59" s="706"/>
      <c r="C59" s="713" t="s">
        <v>545</v>
      </c>
      <c r="D59" s="713"/>
      <c r="E59" s="713"/>
      <c r="F59" s="984">
        <v>25396726</v>
      </c>
      <c r="G59" s="984">
        <v>2421437</v>
      </c>
    </row>
    <row r="60" spans="1:7" ht="13.5" customHeight="1" x14ac:dyDescent="0.25">
      <c r="A60" s="965" t="s">
        <v>626</v>
      </c>
      <c r="B60" s="721" t="s">
        <v>43</v>
      </c>
      <c r="C60" s="992"/>
      <c r="D60" s="713"/>
      <c r="E60" s="713"/>
      <c r="F60" s="983">
        <v>-13510892</v>
      </c>
      <c r="G60" s="983">
        <v>36241564</v>
      </c>
    </row>
    <row r="61" spans="1:7" ht="13.5" customHeight="1" x14ac:dyDescent="0.25">
      <c r="A61" s="965"/>
      <c r="B61" s="721"/>
      <c r="C61" s="992"/>
      <c r="D61" s="713"/>
      <c r="E61" s="713"/>
      <c r="F61" s="983"/>
      <c r="G61" s="983"/>
    </row>
    <row r="62" spans="1:7" ht="13.5" customHeight="1" x14ac:dyDescent="0.25">
      <c r="A62" s="965" t="s">
        <v>625</v>
      </c>
      <c r="B62" s="721"/>
      <c r="C62" s="992"/>
      <c r="D62" s="713"/>
      <c r="E62" s="713"/>
      <c r="F62" s="983">
        <v>26378145</v>
      </c>
      <c r="G62" s="983">
        <v>-15967830</v>
      </c>
    </row>
    <row r="63" spans="1:7" ht="13.5" customHeight="1" x14ac:dyDescent="0.25">
      <c r="A63" s="965" t="s">
        <v>50</v>
      </c>
      <c r="B63" s="721"/>
      <c r="C63" s="992"/>
      <c r="D63" s="713"/>
      <c r="E63" s="713"/>
      <c r="F63" s="984">
        <v>48410707</v>
      </c>
      <c r="G63" s="984">
        <v>64378537</v>
      </c>
    </row>
    <row r="64" spans="1:7" ht="13.5" customHeight="1" x14ac:dyDescent="0.25">
      <c r="A64" s="966" t="s">
        <v>23</v>
      </c>
      <c r="B64" s="967"/>
      <c r="C64" s="995"/>
      <c r="D64" s="996"/>
      <c r="E64" s="996"/>
      <c r="F64" s="990">
        <v>74788852</v>
      </c>
      <c r="G64" s="990">
        <v>48410707</v>
      </c>
    </row>
    <row r="65" spans="1:7" ht="12" customHeight="1" x14ac:dyDescent="0.25"/>
    <row r="66" spans="1:7" x14ac:dyDescent="0.25">
      <c r="A66" s="1376" t="s">
        <v>397</v>
      </c>
      <c r="B66" s="1376"/>
      <c r="C66" s="1376"/>
      <c r="D66" s="1376"/>
      <c r="E66" s="1376"/>
      <c r="F66" s="1376"/>
      <c r="G66" s="1376"/>
    </row>
    <row r="68" spans="1:7" ht="16.5" x14ac:dyDescent="0.3">
      <c r="B68" s="710"/>
      <c r="C68" s="712"/>
      <c r="D68" s="711"/>
      <c r="E68" s="711"/>
      <c r="F68" s="4"/>
      <c r="G68" s="4"/>
    </row>
    <row r="69" spans="1:7" ht="16.5" x14ac:dyDescent="0.3">
      <c r="B69" s="710"/>
      <c r="C69" s="708"/>
      <c r="D69" s="709"/>
      <c r="E69" s="709"/>
      <c r="F69" s="2"/>
      <c r="G69" s="2"/>
    </row>
    <row r="70" spans="1:7" ht="16.5" x14ac:dyDescent="0.3">
      <c r="B70" s="710"/>
      <c r="C70" s="710"/>
      <c r="D70" s="710"/>
      <c r="E70" s="710"/>
      <c r="F70" s="3"/>
      <c r="G70" s="3"/>
    </row>
    <row r="71" spans="1:7" ht="16.5" x14ac:dyDescent="0.3">
      <c r="B71" s="710"/>
      <c r="C71" s="710"/>
      <c r="D71" s="710"/>
      <c r="E71" s="710"/>
      <c r="F71" s="746"/>
      <c r="G71" s="747"/>
    </row>
    <row r="72" spans="1:7" ht="16.5" x14ac:dyDescent="0.3">
      <c r="B72" s="710"/>
      <c r="C72" s="710"/>
      <c r="D72" s="710"/>
      <c r="E72" s="710"/>
      <c r="F72" s="746"/>
      <c r="G72" s="747"/>
    </row>
    <row r="73" spans="1:7" ht="16.5" x14ac:dyDescent="0.3">
      <c r="B73" s="710"/>
      <c r="C73" s="710"/>
      <c r="D73" s="710"/>
      <c r="E73" s="710"/>
      <c r="F73" s="746"/>
      <c r="G73" s="747"/>
    </row>
    <row r="74" spans="1:7" ht="16.5" x14ac:dyDescent="0.3">
      <c r="B74" s="710"/>
      <c r="C74" s="710"/>
      <c r="D74" s="710"/>
      <c r="E74" s="710"/>
      <c r="F74" s="746"/>
      <c r="G74" s="747"/>
    </row>
    <row r="75" spans="1:7" ht="16.5" x14ac:dyDescent="0.3">
      <c r="B75" s="710"/>
      <c r="C75" s="710"/>
      <c r="D75" s="710"/>
      <c r="E75" s="710"/>
      <c r="F75" s="746"/>
      <c r="G75" s="747"/>
    </row>
    <row r="76" spans="1:7" ht="16.5" x14ac:dyDescent="0.3">
      <c r="B76" s="710"/>
      <c r="C76" s="1280"/>
      <c r="D76" s="1315"/>
      <c r="E76" s="1315"/>
      <c r="F76" s="1262"/>
      <c r="G76" s="1262"/>
    </row>
    <row r="77" spans="1:7" ht="16.5" x14ac:dyDescent="0.3">
      <c r="B77" s="710"/>
      <c r="C77" s="1280"/>
      <c r="D77" s="1315"/>
      <c r="E77" s="1315"/>
      <c r="F77" s="1175"/>
      <c r="G77" s="1175"/>
    </row>
    <row r="78" spans="1:7" ht="16.5" x14ac:dyDescent="0.3">
      <c r="B78" s="710"/>
      <c r="C78" s="710"/>
      <c r="D78" s="710"/>
      <c r="E78" s="710"/>
      <c r="F78" s="746"/>
      <c r="G78" s="747"/>
    </row>
    <row r="79" spans="1:7" ht="16.5" x14ac:dyDescent="0.3">
      <c r="B79" s="710"/>
      <c r="C79" s="710"/>
      <c r="D79" s="710"/>
      <c r="E79" s="710"/>
      <c r="F79" s="746"/>
      <c r="G79" s="747"/>
    </row>
    <row r="80" spans="1:7" ht="16.5" x14ac:dyDescent="0.3">
      <c r="B80" s="710"/>
      <c r="C80" s="710"/>
      <c r="D80" s="710"/>
      <c r="E80" s="710"/>
      <c r="G80" s="746"/>
    </row>
    <row r="81" spans="2:7" ht="16.5" x14ac:dyDescent="0.3">
      <c r="B81" s="710"/>
      <c r="C81" s="710"/>
      <c r="D81" s="710"/>
      <c r="E81" s="710"/>
      <c r="F81" s="746"/>
      <c r="G81" s="747"/>
    </row>
    <row r="82" spans="2:7" ht="16.5" x14ac:dyDescent="0.3">
      <c r="B82" s="710"/>
      <c r="C82" s="710"/>
      <c r="D82" s="710"/>
      <c r="E82" s="710"/>
      <c r="F82" s="746"/>
      <c r="G82" s="747"/>
    </row>
    <row r="83" spans="2:7" ht="16.5" x14ac:dyDescent="0.3">
      <c r="B83" s="710"/>
      <c r="C83" s="710"/>
      <c r="D83" s="710"/>
      <c r="E83" s="710"/>
      <c r="F83" s="746"/>
      <c r="G83" s="747"/>
    </row>
    <row r="84" spans="2:7" ht="16.5" x14ac:dyDescent="0.3">
      <c r="B84" s="710"/>
      <c r="C84" s="710"/>
      <c r="D84" s="710"/>
      <c r="E84" s="710"/>
      <c r="F84" s="746"/>
      <c r="G84" s="747"/>
    </row>
    <row r="85" spans="2:7" ht="16.5" x14ac:dyDescent="0.3">
      <c r="B85" s="710"/>
      <c r="C85" s="710"/>
      <c r="D85" s="710"/>
      <c r="E85" s="710"/>
      <c r="F85" s="746"/>
      <c r="G85" s="747"/>
    </row>
    <row r="86" spans="2:7" ht="16.5" x14ac:dyDescent="0.3">
      <c r="B86" s="710"/>
      <c r="C86" s="710"/>
      <c r="D86" s="710"/>
      <c r="E86" s="710"/>
      <c r="F86" s="746"/>
      <c r="G86" s="747"/>
    </row>
    <row r="87" spans="2:7" ht="16.5" x14ac:dyDescent="0.3">
      <c r="B87" s="710"/>
      <c r="C87" s="710"/>
      <c r="D87" s="710"/>
      <c r="E87" s="710"/>
      <c r="F87" s="746"/>
      <c r="G87" s="747"/>
    </row>
    <row r="88" spans="2:7" ht="16.5" x14ac:dyDescent="0.3">
      <c r="B88" s="710"/>
      <c r="C88" s="710"/>
      <c r="D88" s="710"/>
      <c r="E88" s="710"/>
      <c r="F88" s="746"/>
      <c r="G88" s="747"/>
    </row>
    <row r="89" spans="2:7" ht="16.5" x14ac:dyDescent="0.3">
      <c r="B89" s="710"/>
      <c r="C89" s="710"/>
      <c r="D89" s="710"/>
      <c r="E89" s="710"/>
      <c r="F89" s="746"/>
      <c r="G89" s="747"/>
    </row>
    <row r="90" spans="2:7" ht="16.5" x14ac:dyDescent="0.3">
      <c r="B90" s="710"/>
      <c r="C90" s="710"/>
      <c r="D90" s="710"/>
      <c r="E90" s="710"/>
      <c r="F90" s="746"/>
      <c r="G90" s="747"/>
    </row>
    <row r="91" spans="2:7" ht="16.5" x14ac:dyDescent="0.3">
      <c r="B91" s="710"/>
      <c r="C91" s="710"/>
      <c r="D91" s="710"/>
      <c r="E91" s="710"/>
      <c r="F91" s="746"/>
      <c r="G91" s="747"/>
    </row>
    <row r="92" spans="2:7" ht="16.5" x14ac:dyDescent="0.3">
      <c r="B92" s="710"/>
      <c r="C92" s="710"/>
      <c r="D92" s="710"/>
      <c r="E92" s="710"/>
      <c r="F92" s="746"/>
      <c r="G92" s="747"/>
    </row>
    <row r="93" spans="2:7" ht="16.5" x14ac:dyDescent="0.3">
      <c r="B93" s="710"/>
      <c r="C93" s="710"/>
      <c r="D93" s="710"/>
      <c r="E93" s="710"/>
      <c r="F93" s="746"/>
      <c r="G93" s="747"/>
    </row>
    <row r="94" spans="2:7" ht="16.5" x14ac:dyDescent="0.3">
      <c r="B94" s="710"/>
      <c r="C94" s="710"/>
      <c r="D94" s="710"/>
      <c r="E94" s="710"/>
      <c r="F94" s="746"/>
      <c r="G94" s="747"/>
    </row>
    <row r="95" spans="2:7" ht="16.5" x14ac:dyDescent="0.3">
      <c r="B95" s="710"/>
      <c r="C95" s="710"/>
      <c r="D95" s="710"/>
      <c r="E95" s="710"/>
      <c r="F95" s="746"/>
      <c r="G95" s="747"/>
    </row>
    <row r="96" spans="2:7" ht="16.5" x14ac:dyDescent="0.3">
      <c r="B96" s="710"/>
      <c r="C96" s="710"/>
      <c r="D96" s="710"/>
      <c r="E96" s="710"/>
      <c r="F96" s="746"/>
      <c r="G96" s="747"/>
    </row>
    <row r="97" spans="2:7" ht="16.5" x14ac:dyDescent="0.3">
      <c r="B97" s="710"/>
      <c r="C97" s="710"/>
      <c r="D97" s="710"/>
      <c r="E97" s="710"/>
      <c r="F97" s="746"/>
      <c r="G97" s="747"/>
    </row>
    <row r="98" spans="2:7" ht="16.5" x14ac:dyDescent="0.3">
      <c r="B98" s="710"/>
      <c r="C98" s="710"/>
      <c r="D98" s="710"/>
      <c r="E98" s="710"/>
      <c r="F98" s="746"/>
      <c r="G98" s="747"/>
    </row>
    <row r="99" spans="2:7" ht="16.5" x14ac:dyDescent="0.3">
      <c r="B99" s="710"/>
      <c r="C99" s="710"/>
      <c r="D99" s="710"/>
      <c r="E99" s="710"/>
      <c r="F99" s="746"/>
      <c r="G99" s="747"/>
    </row>
    <row r="100" spans="2:7" ht="16.5" x14ac:dyDescent="0.3">
      <c r="B100" s="710"/>
      <c r="C100" s="710"/>
      <c r="D100" s="710"/>
      <c r="E100" s="710"/>
      <c r="F100" s="746"/>
      <c r="G100" s="747"/>
    </row>
    <row r="101" spans="2:7" ht="16.5" x14ac:dyDescent="0.3">
      <c r="B101" s="710"/>
      <c r="C101" s="710"/>
      <c r="D101" s="710"/>
      <c r="E101" s="710"/>
      <c r="F101" s="746"/>
      <c r="G101" s="747"/>
    </row>
    <row r="102" spans="2:7" ht="16.5" x14ac:dyDescent="0.3">
      <c r="B102" s="710"/>
      <c r="C102" s="710"/>
      <c r="D102" s="710"/>
      <c r="E102" s="710"/>
      <c r="F102" s="746"/>
      <c r="G102" s="747"/>
    </row>
    <row r="103" spans="2:7" ht="16.5" x14ac:dyDescent="0.3">
      <c r="B103" s="710"/>
      <c r="C103" s="710"/>
      <c r="D103" s="710"/>
      <c r="E103" s="710"/>
      <c r="F103" s="746"/>
      <c r="G103" s="747"/>
    </row>
    <row r="104" spans="2:7" ht="16.5" x14ac:dyDescent="0.3">
      <c r="B104" s="710"/>
      <c r="C104" s="710"/>
      <c r="D104" s="710"/>
      <c r="E104" s="710"/>
      <c r="F104" s="746"/>
      <c r="G104" s="747"/>
    </row>
    <row r="105" spans="2:7" ht="16.5" x14ac:dyDescent="0.3">
      <c r="B105" s="710"/>
      <c r="C105" s="710"/>
      <c r="D105" s="710"/>
      <c r="E105" s="710"/>
      <c r="F105" s="746"/>
      <c r="G105" s="747"/>
    </row>
    <row r="106" spans="2:7" ht="16.5" x14ac:dyDescent="0.3">
      <c r="B106" s="710"/>
      <c r="C106" s="710"/>
      <c r="D106" s="710"/>
      <c r="E106" s="710"/>
      <c r="F106" s="746"/>
      <c r="G106" s="747"/>
    </row>
    <row r="107" spans="2:7" ht="16.5" x14ac:dyDescent="0.3">
      <c r="B107" s="710"/>
      <c r="C107" s="710"/>
      <c r="D107" s="710"/>
      <c r="E107" s="710"/>
      <c r="F107" s="746"/>
      <c r="G107" s="747"/>
    </row>
    <row r="108" spans="2:7" ht="16.5" x14ac:dyDescent="0.3">
      <c r="B108" s="710"/>
      <c r="C108" s="710"/>
      <c r="D108" s="710"/>
      <c r="E108" s="710"/>
      <c r="F108" s="746"/>
      <c r="G108" s="747"/>
    </row>
    <row r="109" spans="2:7" ht="16.5" x14ac:dyDescent="0.3">
      <c r="B109" s="710"/>
      <c r="C109" s="710"/>
      <c r="D109" s="710"/>
      <c r="E109" s="710"/>
      <c r="F109" s="746"/>
      <c r="G109" s="747"/>
    </row>
    <row r="110" spans="2:7" ht="16.5" x14ac:dyDescent="0.3">
      <c r="B110" s="710"/>
      <c r="C110" s="710"/>
      <c r="D110" s="710"/>
      <c r="E110" s="710"/>
      <c r="F110" s="746"/>
      <c r="G110" s="747"/>
    </row>
    <row r="111" spans="2:7" ht="16.5" x14ac:dyDescent="0.3">
      <c r="B111" s="710"/>
      <c r="C111" s="710"/>
      <c r="D111" s="710"/>
      <c r="E111" s="710"/>
      <c r="F111" s="746"/>
      <c r="G111" s="747"/>
    </row>
    <row r="112" spans="2:7" ht="16.5" x14ac:dyDescent="0.3">
      <c r="B112" s="710"/>
      <c r="C112" s="710"/>
      <c r="D112" s="710"/>
      <c r="E112" s="710"/>
      <c r="F112" s="746"/>
      <c r="G112" s="747"/>
    </row>
    <row r="113" spans="2:7" ht="16.5" x14ac:dyDescent="0.3">
      <c r="B113" s="710"/>
      <c r="C113" s="710"/>
      <c r="D113" s="710"/>
      <c r="E113" s="710"/>
      <c r="F113" s="746"/>
      <c r="G113" s="747"/>
    </row>
    <row r="114" spans="2:7" ht="16.5" x14ac:dyDescent="0.3">
      <c r="B114" s="710"/>
      <c r="C114" s="710"/>
      <c r="D114" s="710"/>
      <c r="E114" s="710"/>
      <c r="F114" s="746"/>
      <c r="G114" s="747"/>
    </row>
    <row r="115" spans="2:7" ht="16.5" x14ac:dyDescent="0.3">
      <c r="B115" s="710"/>
      <c r="C115" s="710"/>
      <c r="D115" s="710"/>
      <c r="E115" s="710"/>
      <c r="F115" s="746"/>
      <c r="G115" s="747"/>
    </row>
    <row r="116" spans="2:7" ht="16.5" x14ac:dyDescent="0.3">
      <c r="B116" s="710"/>
      <c r="C116" s="710"/>
      <c r="D116" s="710"/>
      <c r="E116" s="710"/>
      <c r="F116" s="746"/>
      <c r="G116" s="747"/>
    </row>
    <row r="117" spans="2:7" ht="16.5" x14ac:dyDescent="0.3">
      <c r="B117" s="710"/>
      <c r="C117" s="710"/>
      <c r="D117" s="710"/>
      <c r="E117" s="710"/>
      <c r="F117" s="746"/>
      <c r="G117" s="747"/>
    </row>
    <row r="118" spans="2:7" ht="16.5" x14ac:dyDescent="0.3">
      <c r="B118" s="710"/>
      <c r="C118" s="710"/>
      <c r="D118" s="710"/>
      <c r="E118" s="710"/>
      <c r="F118" s="746"/>
      <c r="G118" s="747"/>
    </row>
    <row r="119" spans="2:7" ht="16.5" x14ac:dyDescent="0.3">
      <c r="B119" s="710"/>
      <c r="C119" s="710"/>
      <c r="D119" s="710"/>
      <c r="E119" s="710"/>
      <c r="F119" s="746"/>
      <c r="G119" s="747"/>
    </row>
    <row r="120" spans="2:7" ht="16.5" x14ac:dyDescent="0.3">
      <c r="B120" s="710"/>
      <c r="C120" s="710"/>
      <c r="D120" s="710"/>
      <c r="E120" s="710"/>
      <c r="F120" s="746"/>
      <c r="G120" s="747"/>
    </row>
    <row r="121" spans="2:7" ht="16.5" x14ac:dyDescent="0.3">
      <c r="B121" s="710"/>
      <c r="C121" s="710"/>
      <c r="D121" s="710"/>
      <c r="E121" s="710"/>
      <c r="F121" s="746"/>
      <c r="G121" s="747"/>
    </row>
    <row r="122" spans="2:7" ht="16.5" x14ac:dyDescent="0.3">
      <c r="B122" s="710"/>
      <c r="C122" s="710"/>
      <c r="D122" s="710"/>
      <c r="E122" s="710"/>
      <c r="F122" s="746"/>
      <c r="G122" s="747"/>
    </row>
    <row r="123" spans="2:7" ht="16.5" x14ac:dyDescent="0.3">
      <c r="B123" s="710"/>
      <c r="C123" s="710"/>
      <c r="D123" s="710"/>
      <c r="E123" s="710"/>
      <c r="F123" s="746"/>
      <c r="G123" s="747"/>
    </row>
    <row r="124" spans="2:7" ht="16.5" x14ac:dyDescent="0.3">
      <c r="B124" s="710"/>
      <c r="C124" s="710"/>
      <c r="D124" s="710"/>
      <c r="E124" s="710"/>
      <c r="F124" s="746"/>
      <c r="G124" s="747"/>
    </row>
    <row r="125" spans="2:7" ht="16.5" x14ac:dyDescent="0.3">
      <c r="B125" s="710"/>
      <c r="C125" s="710"/>
      <c r="D125" s="710"/>
      <c r="E125" s="710"/>
      <c r="F125" s="746"/>
      <c r="G125" s="747"/>
    </row>
    <row r="126" spans="2:7" ht="16.5" x14ac:dyDescent="0.3">
      <c r="B126" s="710"/>
      <c r="C126" s="710"/>
      <c r="D126" s="710"/>
      <c r="E126" s="710"/>
      <c r="F126" s="746"/>
      <c r="G126" s="747"/>
    </row>
    <row r="127" spans="2:7" ht="16.5" x14ac:dyDescent="0.3">
      <c r="B127" s="710"/>
      <c r="C127" s="710"/>
      <c r="D127" s="710"/>
      <c r="E127" s="710"/>
      <c r="F127" s="746"/>
      <c r="G127" s="747"/>
    </row>
    <row r="128" spans="2:7" ht="16.5" x14ac:dyDescent="0.3">
      <c r="B128" s="710"/>
      <c r="C128" s="710"/>
      <c r="D128" s="710"/>
      <c r="E128" s="710"/>
      <c r="F128" s="746"/>
      <c r="G128" s="747"/>
    </row>
    <row r="129" spans="2:7" ht="16.5" x14ac:dyDescent="0.3">
      <c r="B129" s="710"/>
      <c r="C129" s="710"/>
      <c r="D129" s="710"/>
      <c r="E129" s="710"/>
      <c r="F129" s="746"/>
      <c r="G129" s="747"/>
    </row>
    <row r="130" spans="2:7" ht="16.5" x14ac:dyDescent="0.3">
      <c r="B130" s="710"/>
      <c r="C130" s="710"/>
      <c r="D130" s="710"/>
      <c r="E130" s="710"/>
      <c r="F130" s="746"/>
      <c r="G130" s="747"/>
    </row>
    <row r="131" spans="2:7" ht="16.5" x14ac:dyDescent="0.3">
      <c r="B131" s="710"/>
      <c r="C131" s="710"/>
      <c r="D131" s="710"/>
      <c r="E131" s="710"/>
      <c r="F131" s="746"/>
      <c r="G131" s="747"/>
    </row>
    <row r="132" spans="2:7" ht="16.5" x14ac:dyDescent="0.3">
      <c r="B132" s="710"/>
      <c r="C132" s="710"/>
      <c r="D132" s="710"/>
      <c r="E132" s="710"/>
      <c r="F132" s="746"/>
      <c r="G132" s="747"/>
    </row>
    <row r="133" spans="2:7" ht="16.5" x14ac:dyDescent="0.3">
      <c r="B133" s="710"/>
      <c r="C133" s="710"/>
      <c r="D133" s="710"/>
      <c r="E133" s="710"/>
      <c r="F133" s="746"/>
      <c r="G133" s="747"/>
    </row>
    <row r="134" spans="2:7" ht="16.5" x14ac:dyDescent="0.3">
      <c r="B134" s="710"/>
      <c r="C134" s="710"/>
      <c r="D134" s="710"/>
      <c r="E134" s="710"/>
      <c r="F134" s="746"/>
      <c r="G134" s="747"/>
    </row>
    <row r="135" spans="2:7" ht="16.5" x14ac:dyDescent="0.3">
      <c r="B135" s="710"/>
      <c r="C135" s="710"/>
      <c r="D135" s="710"/>
      <c r="E135" s="710"/>
      <c r="F135" s="746"/>
      <c r="G135" s="747"/>
    </row>
    <row r="136" spans="2:7" ht="16.5" x14ac:dyDescent="0.3">
      <c r="B136" s="710"/>
      <c r="C136" s="710"/>
      <c r="D136" s="710"/>
      <c r="E136" s="710"/>
      <c r="F136" s="746"/>
      <c r="G136" s="747"/>
    </row>
    <row r="137" spans="2:7" ht="16.5" x14ac:dyDescent="0.3">
      <c r="B137" s="710"/>
      <c r="C137" s="710"/>
      <c r="D137" s="710"/>
      <c r="E137" s="710"/>
      <c r="F137" s="746"/>
      <c r="G137" s="747"/>
    </row>
    <row r="138" spans="2:7" ht="16.5" x14ac:dyDescent="0.3">
      <c r="B138" s="710"/>
      <c r="C138" s="710"/>
      <c r="D138" s="710"/>
      <c r="E138" s="710"/>
      <c r="F138" s="746"/>
      <c r="G138" s="747"/>
    </row>
    <row r="139" spans="2:7" ht="16.5" x14ac:dyDescent="0.3">
      <c r="B139" s="710"/>
      <c r="C139" s="710"/>
      <c r="D139" s="710"/>
      <c r="E139" s="710"/>
      <c r="F139" s="746"/>
      <c r="G139" s="747"/>
    </row>
    <row r="140" spans="2:7" ht="16.5" x14ac:dyDescent="0.3">
      <c r="B140" s="710"/>
      <c r="C140" s="710"/>
      <c r="D140" s="710"/>
      <c r="E140" s="710"/>
      <c r="F140" s="746"/>
      <c r="G140" s="747"/>
    </row>
    <row r="141" spans="2:7" ht="16.5" x14ac:dyDescent="0.3">
      <c r="B141" s="710"/>
      <c r="C141" s="710"/>
      <c r="D141" s="710"/>
      <c r="E141" s="710"/>
      <c r="F141" s="746"/>
      <c r="G141" s="747"/>
    </row>
    <row r="142" spans="2:7" ht="16.5" x14ac:dyDescent="0.3">
      <c r="B142" s="710"/>
      <c r="C142" s="710"/>
      <c r="D142" s="710"/>
      <c r="E142" s="710"/>
      <c r="F142" s="746"/>
      <c r="G142" s="747"/>
    </row>
    <row r="143" spans="2:7" ht="16.5" x14ac:dyDescent="0.3">
      <c r="B143" s="710"/>
      <c r="C143" s="710"/>
      <c r="D143" s="710"/>
      <c r="E143" s="710"/>
      <c r="F143" s="746"/>
      <c r="G143" s="747"/>
    </row>
    <row r="144" spans="2:7" ht="16.5" x14ac:dyDescent="0.3">
      <c r="B144" s="710"/>
      <c r="C144" s="710"/>
      <c r="D144" s="710"/>
      <c r="E144" s="710"/>
      <c r="F144" s="746"/>
      <c r="G144" s="747"/>
    </row>
    <row r="145" spans="2:7" ht="16.5" x14ac:dyDescent="0.3">
      <c r="B145" s="710"/>
      <c r="C145" s="710"/>
      <c r="D145" s="710"/>
      <c r="E145" s="710"/>
      <c r="F145" s="746"/>
      <c r="G145" s="747"/>
    </row>
    <row r="146" spans="2:7" ht="16.5" x14ac:dyDescent="0.3">
      <c r="B146" s="710"/>
      <c r="C146" s="710"/>
      <c r="D146" s="710"/>
      <c r="E146" s="710"/>
      <c r="F146" s="746"/>
      <c r="G146" s="747"/>
    </row>
    <row r="147" spans="2:7" ht="16.5" x14ac:dyDescent="0.3">
      <c r="B147" s="710"/>
      <c r="C147" s="710"/>
      <c r="D147" s="710"/>
      <c r="E147" s="710"/>
      <c r="F147" s="746"/>
      <c r="G147" s="747"/>
    </row>
    <row r="148" spans="2:7" ht="16.5" x14ac:dyDescent="0.3">
      <c r="B148" s="710"/>
      <c r="C148" s="710"/>
      <c r="D148" s="710"/>
      <c r="E148" s="710"/>
      <c r="F148" s="746"/>
      <c r="G148" s="747"/>
    </row>
    <row r="149" spans="2:7" ht="16.5" x14ac:dyDescent="0.3">
      <c r="B149" s="710"/>
      <c r="C149" s="710"/>
      <c r="D149" s="710"/>
      <c r="E149" s="710"/>
      <c r="F149" s="746"/>
      <c r="G149" s="747"/>
    </row>
    <row r="150" spans="2:7" ht="16.5" x14ac:dyDescent="0.3">
      <c r="B150" s="710"/>
      <c r="C150" s="710"/>
      <c r="D150" s="710"/>
      <c r="E150" s="710"/>
      <c r="F150" s="746"/>
      <c r="G150" s="747"/>
    </row>
    <row r="151" spans="2:7" ht="16.5" x14ac:dyDescent="0.3">
      <c r="B151" s="710"/>
      <c r="C151" s="710"/>
      <c r="D151" s="710"/>
      <c r="E151" s="710"/>
      <c r="F151" s="746"/>
      <c r="G151" s="747"/>
    </row>
    <row r="152" spans="2:7" ht="16.5" x14ac:dyDescent="0.3">
      <c r="B152" s="710"/>
      <c r="C152" s="710"/>
      <c r="D152" s="710"/>
      <c r="E152" s="710"/>
      <c r="F152" s="746"/>
      <c r="G152" s="747"/>
    </row>
    <row r="153" spans="2:7" ht="16.5" x14ac:dyDescent="0.3">
      <c r="B153" s="710"/>
      <c r="C153" s="710"/>
      <c r="D153" s="710"/>
      <c r="E153" s="710"/>
      <c r="F153" s="746"/>
      <c r="G153" s="747"/>
    </row>
    <row r="154" spans="2:7" ht="16.5" x14ac:dyDescent="0.3">
      <c r="B154" s="710"/>
      <c r="C154" s="710"/>
      <c r="D154" s="710"/>
      <c r="E154" s="710"/>
      <c r="F154" s="746"/>
      <c r="G154" s="747"/>
    </row>
    <row r="155" spans="2:7" ht="16.5" x14ac:dyDescent="0.3">
      <c r="B155" s="710"/>
      <c r="C155" s="710"/>
      <c r="D155" s="710"/>
      <c r="E155" s="710"/>
      <c r="F155" s="746"/>
      <c r="G155" s="747"/>
    </row>
    <row r="156" spans="2:7" ht="16.5" x14ac:dyDescent="0.3">
      <c r="B156" s="710"/>
      <c r="C156" s="710"/>
      <c r="D156" s="710"/>
      <c r="E156" s="710"/>
      <c r="F156" s="746"/>
      <c r="G156" s="747"/>
    </row>
    <row r="157" spans="2:7" ht="16.5" x14ac:dyDescent="0.3">
      <c r="B157" s="710"/>
      <c r="C157" s="710"/>
      <c r="D157" s="710"/>
      <c r="E157" s="710"/>
      <c r="F157" s="746"/>
      <c r="G157" s="747"/>
    </row>
    <row r="158" spans="2:7" ht="16.5" x14ac:dyDescent="0.3">
      <c r="B158" s="710"/>
      <c r="C158" s="710"/>
      <c r="D158" s="710"/>
      <c r="E158" s="710"/>
      <c r="F158" s="746"/>
      <c r="G158" s="747"/>
    </row>
    <row r="159" spans="2:7" ht="16.5" x14ac:dyDescent="0.3">
      <c r="B159" s="710"/>
      <c r="C159" s="710"/>
      <c r="D159" s="710"/>
      <c r="E159" s="710"/>
      <c r="F159" s="746"/>
      <c r="G159" s="747"/>
    </row>
    <row r="160" spans="2:7" ht="16.5" x14ac:dyDescent="0.3">
      <c r="B160" s="710"/>
      <c r="C160" s="710"/>
      <c r="D160" s="710"/>
      <c r="E160" s="710"/>
      <c r="F160" s="746"/>
      <c r="G160" s="747"/>
    </row>
    <row r="161" spans="2:7" ht="16.5" x14ac:dyDescent="0.3">
      <c r="B161" s="710"/>
      <c r="C161" s="710"/>
      <c r="D161" s="710"/>
      <c r="E161" s="710"/>
      <c r="F161" s="746"/>
      <c r="G161" s="747"/>
    </row>
    <row r="162" spans="2:7" ht="16.5" x14ac:dyDescent="0.3">
      <c r="B162" s="710"/>
      <c r="C162" s="710"/>
      <c r="D162" s="710"/>
      <c r="E162" s="710"/>
      <c r="F162" s="746"/>
      <c r="G162" s="747"/>
    </row>
    <row r="163" spans="2:7" ht="16.5" x14ac:dyDescent="0.3">
      <c r="B163" s="710"/>
      <c r="C163" s="710"/>
      <c r="D163" s="710"/>
      <c r="E163" s="710"/>
      <c r="F163" s="746"/>
      <c r="G163" s="747"/>
    </row>
    <row r="164" spans="2:7" ht="16.5" x14ac:dyDescent="0.3">
      <c r="B164" s="710"/>
      <c r="C164" s="710"/>
      <c r="D164" s="710"/>
      <c r="E164" s="710"/>
      <c r="F164" s="746"/>
      <c r="G164" s="747"/>
    </row>
    <row r="165" spans="2:7" ht="16.5" x14ac:dyDescent="0.3">
      <c r="B165" s="710"/>
      <c r="C165" s="710"/>
      <c r="D165" s="710"/>
      <c r="E165" s="710"/>
      <c r="F165" s="746"/>
      <c r="G165" s="747"/>
    </row>
    <row r="166" spans="2:7" ht="16.5" x14ac:dyDescent="0.3">
      <c r="B166" s="710"/>
      <c r="C166" s="710"/>
      <c r="D166" s="710"/>
      <c r="E166" s="710"/>
      <c r="F166" s="746"/>
      <c r="G166" s="747"/>
    </row>
    <row r="167" spans="2:7" ht="16.5" x14ac:dyDescent="0.3">
      <c r="B167" s="710"/>
      <c r="C167" s="710"/>
      <c r="D167" s="710"/>
      <c r="E167" s="710"/>
      <c r="F167" s="746"/>
      <c r="G167" s="747"/>
    </row>
    <row r="168" spans="2:7" ht="16.5" x14ac:dyDescent="0.3">
      <c r="B168" s="710"/>
      <c r="C168" s="710"/>
      <c r="D168" s="710"/>
      <c r="E168" s="710"/>
      <c r="F168" s="746"/>
      <c r="G168" s="747"/>
    </row>
    <row r="169" spans="2:7" ht="16.5" x14ac:dyDescent="0.3">
      <c r="B169" s="710"/>
      <c r="C169" s="710"/>
      <c r="D169" s="710"/>
      <c r="E169" s="710"/>
      <c r="F169" s="746"/>
      <c r="G169" s="747"/>
    </row>
    <row r="170" spans="2:7" ht="16.5" x14ac:dyDescent="0.3">
      <c r="B170" s="710"/>
      <c r="C170" s="710"/>
      <c r="D170" s="710"/>
      <c r="E170" s="710"/>
      <c r="F170" s="746"/>
      <c r="G170" s="747"/>
    </row>
    <row r="171" spans="2:7" ht="16.5" x14ac:dyDescent="0.3">
      <c r="B171" s="710"/>
      <c r="C171" s="710"/>
      <c r="D171" s="710"/>
      <c r="E171" s="710"/>
      <c r="F171" s="746"/>
      <c r="G171" s="747"/>
    </row>
    <row r="172" spans="2:7" ht="16.5" x14ac:dyDescent="0.3">
      <c r="B172" s="710"/>
      <c r="C172" s="710"/>
      <c r="D172" s="710"/>
      <c r="E172" s="710"/>
      <c r="F172" s="746"/>
      <c r="G172" s="747"/>
    </row>
    <row r="173" spans="2:7" ht="16.5" x14ac:dyDescent="0.3">
      <c r="B173" s="710"/>
      <c r="C173" s="710"/>
      <c r="D173" s="710"/>
      <c r="E173" s="710"/>
      <c r="F173" s="746"/>
      <c r="G173" s="747"/>
    </row>
    <row r="174" spans="2:7" ht="16.5" x14ac:dyDescent="0.3">
      <c r="B174" s="710"/>
      <c r="C174" s="710"/>
      <c r="D174" s="710"/>
      <c r="E174" s="710"/>
      <c r="F174" s="746"/>
      <c r="G174" s="747"/>
    </row>
    <row r="175" spans="2:7" ht="16.5" x14ac:dyDescent="0.3">
      <c r="B175" s="710"/>
      <c r="C175" s="710"/>
      <c r="D175" s="710"/>
      <c r="E175" s="710"/>
      <c r="F175" s="746"/>
      <c r="G175" s="747"/>
    </row>
    <row r="176" spans="2:7" ht="16.5" x14ac:dyDescent="0.3">
      <c r="B176" s="710"/>
      <c r="C176" s="710"/>
      <c r="D176" s="710"/>
      <c r="E176" s="710"/>
      <c r="F176" s="746"/>
      <c r="G176" s="747"/>
    </row>
    <row r="177" spans="2:7" ht="16.5" x14ac:dyDescent="0.3">
      <c r="B177" s="710"/>
      <c r="C177" s="710"/>
      <c r="D177" s="710"/>
      <c r="E177" s="710"/>
      <c r="F177" s="746"/>
      <c r="G177" s="747"/>
    </row>
    <row r="178" spans="2:7" ht="16.5" x14ac:dyDescent="0.3">
      <c r="B178" s="710"/>
      <c r="C178" s="710"/>
      <c r="D178" s="710"/>
      <c r="E178" s="710"/>
      <c r="F178" s="746"/>
      <c r="G178" s="747"/>
    </row>
    <row r="179" spans="2:7" ht="16.5" x14ac:dyDescent="0.3">
      <c r="B179" s="710"/>
      <c r="C179" s="710"/>
      <c r="D179" s="710"/>
      <c r="E179" s="710"/>
      <c r="F179" s="746"/>
      <c r="G179" s="747"/>
    </row>
    <row r="180" spans="2:7" ht="16.5" x14ac:dyDescent="0.3">
      <c r="B180" s="710"/>
      <c r="C180" s="710"/>
      <c r="D180" s="710"/>
      <c r="E180" s="710"/>
      <c r="F180" s="746"/>
      <c r="G180" s="747"/>
    </row>
    <row r="181" spans="2:7" ht="16.5" x14ac:dyDescent="0.3">
      <c r="B181" s="710"/>
      <c r="C181" s="710"/>
      <c r="D181" s="710"/>
      <c r="E181" s="710"/>
      <c r="F181" s="746"/>
      <c r="G181" s="747"/>
    </row>
    <row r="182" spans="2:7" ht="16.5" x14ac:dyDescent="0.3">
      <c r="B182" s="710"/>
      <c r="C182" s="710"/>
      <c r="D182" s="710"/>
      <c r="E182" s="710"/>
      <c r="F182" s="746"/>
      <c r="G182" s="747"/>
    </row>
    <row r="183" spans="2:7" ht="16.5" x14ac:dyDescent="0.3">
      <c r="B183" s="710"/>
      <c r="C183" s="710"/>
      <c r="D183" s="710"/>
      <c r="E183" s="710"/>
      <c r="F183" s="746"/>
      <c r="G183" s="747"/>
    </row>
    <row r="184" spans="2:7" ht="16.5" x14ac:dyDescent="0.3">
      <c r="B184" s="710"/>
      <c r="C184" s="710"/>
      <c r="D184" s="710"/>
      <c r="E184" s="710"/>
      <c r="F184" s="746"/>
      <c r="G184" s="747"/>
    </row>
    <row r="185" spans="2:7" ht="16.5" x14ac:dyDescent="0.3">
      <c r="B185" s="710"/>
      <c r="C185" s="710"/>
      <c r="D185" s="710"/>
      <c r="E185" s="710"/>
      <c r="F185" s="746"/>
      <c r="G185" s="747"/>
    </row>
    <row r="186" spans="2:7" ht="16.5" x14ac:dyDescent="0.3">
      <c r="B186" s="710"/>
      <c r="C186" s="710"/>
      <c r="D186" s="710"/>
      <c r="E186" s="710"/>
      <c r="F186" s="746"/>
      <c r="G186" s="747"/>
    </row>
    <row r="187" spans="2:7" ht="16.5" x14ac:dyDescent="0.3">
      <c r="B187" s="710"/>
      <c r="C187" s="710"/>
      <c r="D187" s="710"/>
      <c r="E187" s="710"/>
      <c r="F187" s="746"/>
      <c r="G187" s="747"/>
    </row>
    <row r="188" spans="2:7" ht="16.5" x14ac:dyDescent="0.3">
      <c r="B188" s="710"/>
      <c r="C188" s="710"/>
      <c r="D188" s="710"/>
      <c r="E188" s="710"/>
      <c r="F188" s="746"/>
      <c r="G188" s="747"/>
    </row>
    <row r="189" spans="2:7" ht="16.5" x14ac:dyDescent="0.3">
      <c r="B189" s="710"/>
      <c r="C189" s="710"/>
      <c r="D189" s="710"/>
      <c r="E189" s="710"/>
      <c r="F189" s="746"/>
      <c r="G189" s="747"/>
    </row>
    <row r="190" spans="2:7" ht="16.5" x14ac:dyDescent="0.3">
      <c r="B190" s="710"/>
      <c r="C190" s="710"/>
      <c r="D190" s="710"/>
      <c r="E190" s="710"/>
      <c r="F190" s="746"/>
      <c r="G190" s="747"/>
    </row>
    <row r="191" spans="2:7" ht="16.5" x14ac:dyDescent="0.3">
      <c r="B191" s="710"/>
      <c r="C191" s="710"/>
      <c r="D191" s="710"/>
      <c r="E191" s="710"/>
      <c r="F191" s="746"/>
      <c r="G191" s="747"/>
    </row>
    <row r="192" spans="2:7" ht="16.5" x14ac:dyDescent="0.3">
      <c r="B192" s="710"/>
      <c r="C192" s="710"/>
      <c r="D192" s="710"/>
      <c r="E192" s="710"/>
      <c r="F192" s="746"/>
      <c r="G192" s="747"/>
    </row>
    <row r="193" spans="2:7" ht="16.5" x14ac:dyDescent="0.3">
      <c r="B193" s="710"/>
      <c r="C193" s="710"/>
      <c r="D193" s="710"/>
      <c r="E193" s="710"/>
      <c r="F193" s="746"/>
      <c r="G193" s="747"/>
    </row>
    <row r="194" spans="2:7" ht="16.5" x14ac:dyDescent="0.3">
      <c r="B194" s="710"/>
      <c r="C194" s="710"/>
      <c r="D194" s="710"/>
      <c r="E194" s="710"/>
      <c r="F194" s="746"/>
      <c r="G194" s="747"/>
    </row>
    <row r="195" spans="2:7" ht="16.5" x14ac:dyDescent="0.3">
      <c r="B195" s="710"/>
      <c r="C195" s="710"/>
      <c r="D195" s="710"/>
      <c r="E195" s="710"/>
      <c r="F195" s="746"/>
      <c r="G195" s="747"/>
    </row>
    <row r="196" spans="2:7" ht="16.5" x14ac:dyDescent="0.3">
      <c r="B196" s="710"/>
      <c r="C196" s="710"/>
      <c r="D196" s="710"/>
      <c r="E196" s="710"/>
      <c r="F196" s="746"/>
      <c r="G196" s="747"/>
    </row>
    <row r="197" spans="2:7" ht="16.5" x14ac:dyDescent="0.3">
      <c r="B197" s="710"/>
      <c r="C197" s="710"/>
      <c r="D197" s="710"/>
      <c r="E197" s="710"/>
      <c r="F197" s="746"/>
      <c r="G197" s="747"/>
    </row>
    <row r="198" spans="2:7" ht="16.5" x14ac:dyDescent="0.3">
      <c r="B198" s="710"/>
      <c r="C198" s="710"/>
      <c r="D198" s="710"/>
      <c r="E198" s="710"/>
      <c r="F198" s="746"/>
      <c r="G198" s="747"/>
    </row>
    <row r="199" spans="2:7" ht="16.5" x14ac:dyDescent="0.3">
      <c r="B199" s="710"/>
      <c r="C199" s="710"/>
      <c r="D199" s="710"/>
      <c r="E199" s="710"/>
      <c r="F199" s="746"/>
      <c r="G199" s="747"/>
    </row>
    <row r="200" spans="2:7" ht="16.5" x14ac:dyDescent="0.3">
      <c r="B200" s="710"/>
      <c r="C200" s="710"/>
      <c r="D200" s="710"/>
      <c r="E200" s="710"/>
      <c r="F200" s="746"/>
      <c r="G200" s="747"/>
    </row>
    <row r="201" spans="2:7" ht="16.5" x14ac:dyDescent="0.3">
      <c r="B201" s="710"/>
      <c r="C201" s="710"/>
      <c r="D201" s="710"/>
      <c r="E201" s="710"/>
      <c r="F201" s="746"/>
      <c r="G201" s="747"/>
    </row>
    <row r="202" spans="2:7" ht="16.5" x14ac:dyDescent="0.3">
      <c r="B202" s="710"/>
      <c r="C202" s="710"/>
      <c r="D202" s="710"/>
      <c r="E202" s="710"/>
      <c r="F202" s="746"/>
      <c r="G202" s="747"/>
    </row>
    <row r="203" spans="2:7" ht="16.5" x14ac:dyDescent="0.3">
      <c r="B203" s="710"/>
      <c r="C203" s="710"/>
      <c r="D203" s="710"/>
      <c r="E203" s="710"/>
      <c r="F203" s="746"/>
      <c r="G203" s="747"/>
    </row>
    <row r="204" spans="2:7" ht="16.5" x14ac:dyDescent="0.3">
      <c r="B204" s="710"/>
      <c r="C204" s="710"/>
      <c r="D204" s="710"/>
      <c r="E204" s="710"/>
      <c r="F204" s="746"/>
      <c r="G204" s="747"/>
    </row>
    <row r="205" spans="2:7" ht="16.5" x14ac:dyDescent="0.3">
      <c r="B205" s="710"/>
      <c r="C205" s="710"/>
      <c r="D205" s="710"/>
      <c r="E205" s="710"/>
      <c r="F205" s="746"/>
      <c r="G205" s="747"/>
    </row>
    <row r="206" spans="2:7" ht="16.5" x14ac:dyDescent="0.3">
      <c r="B206" s="710"/>
      <c r="C206" s="710"/>
      <c r="D206" s="710"/>
      <c r="E206" s="710"/>
      <c r="F206" s="746"/>
      <c r="G206" s="747"/>
    </row>
    <row r="207" spans="2:7" ht="16.5" x14ac:dyDescent="0.3">
      <c r="B207" s="710"/>
      <c r="C207" s="710"/>
      <c r="D207" s="710"/>
      <c r="E207" s="710"/>
      <c r="F207" s="746"/>
      <c r="G207" s="747"/>
    </row>
    <row r="208" spans="2:7" ht="16.5" x14ac:dyDescent="0.3">
      <c r="B208" s="710"/>
      <c r="C208" s="710"/>
      <c r="D208" s="710"/>
      <c r="E208" s="710"/>
      <c r="F208" s="746"/>
      <c r="G208" s="747"/>
    </row>
    <row r="209" spans="2:7" ht="16.5" x14ac:dyDescent="0.3">
      <c r="B209" s="710"/>
      <c r="C209" s="710"/>
      <c r="D209" s="710"/>
      <c r="E209" s="710"/>
      <c r="F209" s="746"/>
      <c r="G209" s="747"/>
    </row>
    <row r="210" spans="2:7" ht="16.5" x14ac:dyDescent="0.3">
      <c r="B210" s="710"/>
      <c r="C210" s="710"/>
      <c r="D210" s="710"/>
      <c r="E210" s="710"/>
      <c r="F210" s="746"/>
      <c r="G210" s="747"/>
    </row>
    <row r="211" spans="2:7" ht="16.5" x14ac:dyDescent="0.3">
      <c r="B211" s="710"/>
      <c r="C211" s="710"/>
      <c r="D211" s="710"/>
      <c r="E211" s="710"/>
      <c r="F211" s="746"/>
      <c r="G211" s="747"/>
    </row>
    <row r="212" spans="2:7" ht="16.5" x14ac:dyDescent="0.3">
      <c r="B212" s="710"/>
      <c r="C212" s="710"/>
      <c r="D212" s="710"/>
      <c r="E212" s="710"/>
      <c r="F212" s="746"/>
      <c r="G212" s="747"/>
    </row>
    <row r="213" spans="2:7" ht="16.5" x14ac:dyDescent="0.3">
      <c r="B213" s="710"/>
      <c r="C213" s="710"/>
      <c r="D213" s="710"/>
      <c r="E213" s="710"/>
      <c r="F213" s="746"/>
      <c r="G213" s="747"/>
    </row>
    <row r="214" spans="2:7" ht="16.5" x14ac:dyDescent="0.3">
      <c r="B214" s="710"/>
      <c r="C214" s="710"/>
      <c r="D214" s="710"/>
      <c r="E214" s="710"/>
      <c r="F214" s="746"/>
      <c r="G214" s="747"/>
    </row>
    <row r="215" spans="2:7" ht="16.5" x14ac:dyDescent="0.3">
      <c r="B215" s="710"/>
      <c r="C215" s="710"/>
      <c r="D215" s="710"/>
      <c r="E215" s="710"/>
      <c r="F215" s="746"/>
      <c r="G215" s="747"/>
    </row>
    <row r="216" spans="2:7" ht="16.5" x14ac:dyDescent="0.3">
      <c r="B216" s="710"/>
      <c r="C216" s="710"/>
      <c r="D216" s="710"/>
      <c r="E216" s="710"/>
      <c r="F216" s="746"/>
      <c r="G216" s="747"/>
    </row>
    <row r="217" spans="2:7" ht="16.5" x14ac:dyDescent="0.3">
      <c r="B217" s="710"/>
      <c r="C217" s="710"/>
      <c r="D217" s="710"/>
      <c r="E217" s="710"/>
      <c r="F217" s="746"/>
      <c r="G217" s="747"/>
    </row>
    <row r="218" spans="2:7" ht="16.5" x14ac:dyDescent="0.3">
      <c r="B218" s="710"/>
      <c r="C218" s="710"/>
      <c r="D218" s="710"/>
      <c r="E218" s="710"/>
      <c r="F218" s="746"/>
      <c r="G218" s="747"/>
    </row>
    <row r="219" spans="2:7" ht="16.5" x14ac:dyDescent="0.3">
      <c r="B219" s="710"/>
      <c r="C219" s="710"/>
      <c r="D219" s="710"/>
      <c r="E219" s="710"/>
      <c r="F219" s="746"/>
      <c r="G219" s="747"/>
    </row>
    <row r="220" spans="2:7" ht="16.5" x14ac:dyDescent="0.3">
      <c r="B220" s="710"/>
      <c r="C220" s="710"/>
      <c r="D220" s="710"/>
      <c r="E220" s="710"/>
      <c r="F220" s="746"/>
      <c r="G220" s="747"/>
    </row>
    <row r="221" spans="2:7" ht="16.5" x14ac:dyDescent="0.3">
      <c r="B221" s="710"/>
      <c r="C221" s="710"/>
      <c r="D221" s="710"/>
      <c r="E221" s="710"/>
      <c r="F221" s="746"/>
      <c r="G221" s="747"/>
    </row>
    <row r="222" spans="2:7" ht="16.5" x14ac:dyDescent="0.3">
      <c r="B222" s="710"/>
      <c r="C222" s="710"/>
      <c r="D222" s="710"/>
      <c r="E222" s="710"/>
      <c r="F222" s="746"/>
      <c r="G222" s="747"/>
    </row>
    <row r="223" spans="2:7" ht="16.5" x14ac:dyDescent="0.3">
      <c r="B223" s="710"/>
      <c r="C223" s="710"/>
      <c r="D223" s="710"/>
      <c r="E223" s="710"/>
      <c r="F223" s="746"/>
      <c r="G223" s="747"/>
    </row>
    <row r="224" spans="2:7" ht="16.5" x14ac:dyDescent="0.3">
      <c r="B224" s="710"/>
      <c r="C224" s="710"/>
      <c r="D224" s="710"/>
      <c r="E224" s="710"/>
      <c r="F224" s="746"/>
      <c r="G224" s="747"/>
    </row>
    <row r="225" spans="2:7" ht="16.5" x14ac:dyDescent="0.3">
      <c r="B225" s="710"/>
      <c r="C225" s="710"/>
      <c r="D225" s="710"/>
      <c r="E225" s="710"/>
      <c r="F225" s="746"/>
      <c r="G225" s="747"/>
    </row>
    <row r="226" spans="2:7" ht="16.5" x14ac:dyDescent="0.3">
      <c r="B226" s="710"/>
      <c r="C226" s="710"/>
      <c r="D226" s="710"/>
      <c r="E226" s="710"/>
      <c r="F226" s="746"/>
      <c r="G226" s="747"/>
    </row>
    <row r="227" spans="2:7" ht="16.5" x14ac:dyDescent="0.3">
      <c r="B227" s="710"/>
      <c r="C227" s="710"/>
      <c r="D227" s="710"/>
      <c r="E227" s="710"/>
      <c r="F227" s="746"/>
      <c r="G227" s="747"/>
    </row>
    <row r="228" spans="2:7" ht="16.5" x14ac:dyDescent="0.3">
      <c r="B228" s="710"/>
      <c r="C228" s="710"/>
      <c r="D228" s="710"/>
      <c r="E228" s="710"/>
      <c r="F228" s="746"/>
      <c r="G228" s="747"/>
    </row>
    <row r="229" spans="2:7" ht="16.5" x14ac:dyDescent="0.3">
      <c r="B229" s="710"/>
      <c r="C229" s="710"/>
      <c r="D229" s="710"/>
      <c r="E229" s="710"/>
      <c r="F229" s="746"/>
      <c r="G229" s="747"/>
    </row>
    <row r="230" spans="2:7" ht="16.5" x14ac:dyDescent="0.3">
      <c r="B230" s="710"/>
      <c r="C230" s="710"/>
      <c r="D230" s="710"/>
      <c r="E230" s="710"/>
      <c r="F230" s="746"/>
      <c r="G230" s="747"/>
    </row>
    <row r="231" spans="2:7" ht="16.5" x14ac:dyDescent="0.3">
      <c r="B231" s="710"/>
      <c r="C231" s="710"/>
      <c r="D231" s="710"/>
      <c r="E231" s="710"/>
      <c r="F231" s="746"/>
      <c r="G231" s="747"/>
    </row>
    <row r="232" spans="2:7" ht="16.5" x14ac:dyDescent="0.3">
      <c r="B232" s="710"/>
      <c r="C232" s="710"/>
      <c r="D232" s="710"/>
      <c r="E232" s="710"/>
      <c r="F232" s="746"/>
      <c r="G232" s="747"/>
    </row>
    <row r="233" spans="2:7" ht="16.5" x14ac:dyDescent="0.3">
      <c r="B233" s="710"/>
      <c r="C233" s="710"/>
      <c r="D233" s="710"/>
      <c r="E233" s="710"/>
      <c r="F233" s="746"/>
      <c r="G233" s="747"/>
    </row>
  </sheetData>
  <mergeCells count="7">
    <mergeCell ref="A66:G66"/>
    <mergeCell ref="B2:G2"/>
    <mergeCell ref="C16:E16"/>
    <mergeCell ref="A6:E6"/>
    <mergeCell ref="A3:G3"/>
    <mergeCell ref="A4:G4"/>
    <mergeCell ref="A5:G5"/>
  </mergeCells>
  <printOptions horizontalCentered="1" verticalCentered="1"/>
  <pageMargins left="0.27559055118110237" right="0.15748031496062992" top="0.19685039370078741" bottom="0.27559055118110237" header="0.59055118110236227" footer="0.19685039370078741"/>
  <pageSetup scale="6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AE217"/>
  <sheetViews>
    <sheetView showGridLines="0" zoomScale="55" zoomScaleNormal="55" workbookViewId="0">
      <pane xSplit="3" ySplit="15" topLeftCell="G21" activePane="bottomRight" state="frozenSplit"/>
      <selection activeCell="CB313" sqref="CB313"/>
      <selection pane="topRight" activeCell="CB313" sqref="CB313"/>
      <selection pane="bottomLeft" activeCell="CB313" sqref="CB313"/>
      <selection pane="bottomRight" activeCell="CB313" sqref="CB313"/>
    </sheetView>
  </sheetViews>
  <sheetFormatPr baseColWidth="10" defaultRowHeight="15" x14ac:dyDescent="0.25"/>
  <cols>
    <col min="1" max="1" width="2.7109375" style="70" customWidth="1"/>
    <col min="2" max="2" width="9.85546875" style="70" customWidth="1"/>
    <col min="3" max="3" width="52.140625" style="73" customWidth="1"/>
    <col min="4" max="4" width="15.7109375" style="70" customWidth="1"/>
    <col min="5" max="5" width="10.7109375" style="91" customWidth="1"/>
    <col min="6" max="6" width="12" style="91" customWidth="1"/>
    <col min="7" max="7" width="14.7109375" style="70" customWidth="1"/>
    <col min="8" max="8" width="17.42578125" style="70" customWidth="1"/>
    <col min="9" max="9" width="15.140625" style="70" customWidth="1"/>
    <col min="10" max="10" width="14.5703125" style="430" customWidth="1"/>
    <col min="11" max="11" width="13.85546875" style="430" customWidth="1"/>
    <col min="12" max="12" width="2.5703125" style="296" customWidth="1"/>
    <col min="13" max="13" width="6.28515625" style="296" customWidth="1"/>
    <col min="14" max="14" width="9.85546875" style="70" customWidth="1"/>
    <col min="15" max="15" width="13" style="390" customWidth="1"/>
    <col min="16" max="16" width="12.140625" style="91" customWidth="1"/>
    <col min="17" max="17" width="13.28515625" style="91" customWidth="1"/>
    <col min="18" max="18" width="15.42578125" style="70" customWidth="1"/>
    <col min="19" max="19" width="21.140625" style="112" bestFit="1" customWidth="1"/>
    <col min="20" max="20" width="21.85546875" style="70" customWidth="1"/>
    <col min="21" max="21" width="15" style="70" customWidth="1"/>
    <col min="22" max="22" width="6.85546875" style="70" customWidth="1"/>
    <col min="23" max="23" width="21.5703125" style="70" bestFit="1" customWidth="1"/>
    <col min="24" max="24" width="6.85546875" style="70" customWidth="1"/>
    <col min="25" max="25" width="18.5703125" style="70" customWidth="1"/>
    <col min="26" max="167" width="11.42578125" style="70" customWidth="1"/>
    <col min="168" max="168" width="15.140625" style="70" customWidth="1"/>
    <col min="169" max="169" width="60.42578125" style="70" customWidth="1"/>
    <col min="170" max="172" width="19.85546875" style="70" customWidth="1"/>
    <col min="173" max="173" width="23.5703125" style="70" customWidth="1"/>
    <col min="174" max="174" width="20.140625" style="70" customWidth="1"/>
    <col min="175" max="175" width="18.7109375" style="70" customWidth="1"/>
    <col min="176" max="176" width="14.140625" style="70" customWidth="1"/>
    <col min="177" max="177" width="11.5703125" style="70" bestFit="1" customWidth="1"/>
    <col min="178" max="232" width="11.42578125" style="70"/>
    <col min="233" max="233" width="2.7109375" style="70" customWidth="1"/>
    <col min="234" max="234" width="9.85546875" style="70" customWidth="1"/>
    <col min="235" max="235" width="54.140625" style="70" customWidth="1"/>
    <col min="236" max="236" width="15.7109375" style="70" customWidth="1"/>
    <col min="237" max="237" width="13.7109375" style="70" customWidth="1"/>
    <col min="238" max="238" width="15.140625" style="70" customWidth="1"/>
    <col min="239" max="239" width="14.7109375" style="70" customWidth="1"/>
    <col min="240" max="240" width="17.42578125" style="70" customWidth="1"/>
    <col min="241" max="241" width="15.140625" style="70" customWidth="1"/>
    <col min="242" max="242" width="11.85546875" style="70" customWidth="1"/>
    <col min="243" max="243" width="3.85546875" style="70" customWidth="1"/>
    <col min="244" max="244" width="19.5703125" style="70" customWidth="1"/>
    <col min="245" max="245" width="17.140625" style="70" customWidth="1"/>
    <col min="246" max="246" width="17.28515625" style="70" customWidth="1"/>
    <col min="247" max="247" width="19.140625" style="70" customWidth="1"/>
    <col min="248" max="248" width="17.7109375" style="70" customWidth="1"/>
    <col min="249" max="249" width="14.5703125" style="70" bestFit="1" customWidth="1"/>
    <col min="250" max="250" width="14.140625" style="70" customWidth="1"/>
    <col min="251" max="251" width="13.28515625" style="70" customWidth="1"/>
    <col min="252" max="252" width="14.42578125" style="70" customWidth="1"/>
    <col min="253" max="253" width="16.7109375" style="70" customWidth="1"/>
    <col min="254" max="254" width="16" style="70" customWidth="1"/>
    <col min="255" max="255" width="16.140625" style="70" customWidth="1"/>
    <col min="256" max="257" width="14.28515625" style="70" customWidth="1"/>
    <col min="258" max="258" width="13.85546875" style="70" customWidth="1"/>
    <col min="259" max="259" width="13.5703125" style="70" customWidth="1"/>
    <col min="260" max="260" width="13.85546875" style="70" customWidth="1"/>
    <col min="261" max="262" width="16.140625" style="70" customWidth="1"/>
    <col min="263" max="263" width="11.5703125" style="70" customWidth="1"/>
    <col min="264" max="264" width="5.28515625" style="70" customWidth="1"/>
    <col min="265" max="265" width="18.140625" style="70" customWidth="1"/>
    <col min="266" max="266" width="16.85546875" style="70" customWidth="1"/>
    <col min="267" max="423" width="11.42578125" style="70" customWidth="1"/>
    <col min="424" max="424" width="15.140625" style="70" customWidth="1"/>
    <col min="425" max="425" width="60.42578125" style="70" customWidth="1"/>
    <col min="426" max="428" width="19.85546875" style="70" customWidth="1"/>
    <col min="429" max="429" width="23.5703125" style="70" customWidth="1"/>
    <col min="430" max="430" width="20.140625" style="70" customWidth="1"/>
    <col min="431" max="431" width="18.7109375" style="70" customWidth="1"/>
    <col min="432" max="432" width="14.140625" style="70" customWidth="1"/>
    <col min="433" max="433" width="11.5703125" style="70" bestFit="1" customWidth="1"/>
    <col min="434" max="488" width="11.42578125" style="70"/>
    <col min="489" max="489" width="2.7109375" style="70" customWidth="1"/>
    <col min="490" max="490" width="9.85546875" style="70" customWidth="1"/>
    <col min="491" max="491" width="54.140625" style="70" customWidth="1"/>
    <col min="492" max="492" width="15.7109375" style="70" customWidth="1"/>
    <col min="493" max="493" width="13.7109375" style="70" customWidth="1"/>
    <col min="494" max="494" width="15.140625" style="70" customWidth="1"/>
    <col min="495" max="495" width="14.7109375" style="70" customWidth="1"/>
    <col min="496" max="496" width="17.42578125" style="70" customWidth="1"/>
    <col min="497" max="497" width="15.140625" style="70" customWidth="1"/>
    <col min="498" max="498" width="11.85546875" style="70" customWidth="1"/>
    <col min="499" max="499" width="3.85546875" style="70" customWidth="1"/>
    <col min="500" max="500" width="19.5703125" style="70" customWidth="1"/>
    <col min="501" max="501" width="17.140625" style="70" customWidth="1"/>
    <col min="502" max="502" width="17.28515625" style="70" customWidth="1"/>
    <col min="503" max="503" width="19.140625" style="70" customWidth="1"/>
    <col min="504" max="504" width="17.7109375" style="70" customWidth="1"/>
    <col min="505" max="505" width="14.5703125" style="70" bestFit="1" customWidth="1"/>
    <col min="506" max="506" width="14.140625" style="70" customWidth="1"/>
    <col min="507" max="507" width="13.28515625" style="70" customWidth="1"/>
    <col min="508" max="508" width="14.42578125" style="70" customWidth="1"/>
    <col min="509" max="509" width="16.7109375" style="70" customWidth="1"/>
    <col min="510" max="510" width="16" style="70" customWidth="1"/>
    <col min="511" max="511" width="16.140625" style="70" customWidth="1"/>
    <col min="512" max="513" width="14.28515625" style="70" customWidth="1"/>
    <col min="514" max="514" width="13.85546875" style="70" customWidth="1"/>
    <col min="515" max="515" width="13.5703125" style="70" customWidth="1"/>
    <col min="516" max="516" width="13.85546875" style="70" customWidth="1"/>
    <col min="517" max="518" width="16.140625" style="70" customWidth="1"/>
    <col min="519" max="519" width="11.5703125" style="70" customWidth="1"/>
    <col min="520" max="520" width="5.28515625" style="70" customWidth="1"/>
    <col min="521" max="521" width="18.140625" style="70" customWidth="1"/>
    <col min="522" max="522" width="16.85546875" style="70" customWidth="1"/>
    <col min="523" max="679" width="11.42578125" style="70" customWidth="1"/>
    <col min="680" max="680" width="15.140625" style="70" customWidth="1"/>
    <col min="681" max="681" width="60.42578125" style="70" customWidth="1"/>
    <col min="682" max="684" width="19.85546875" style="70" customWidth="1"/>
    <col min="685" max="685" width="23.5703125" style="70" customWidth="1"/>
    <col min="686" max="686" width="20.140625" style="70" customWidth="1"/>
    <col min="687" max="687" width="18.7109375" style="70" customWidth="1"/>
    <col min="688" max="688" width="14.140625" style="70" customWidth="1"/>
    <col min="689" max="689" width="11.5703125" style="70" bestFit="1" customWidth="1"/>
    <col min="690" max="744" width="11.42578125" style="70"/>
    <col min="745" max="745" width="2.7109375" style="70" customWidth="1"/>
    <col min="746" max="746" width="9.85546875" style="70" customWidth="1"/>
    <col min="747" max="747" width="54.140625" style="70" customWidth="1"/>
    <col min="748" max="748" width="15.7109375" style="70" customWidth="1"/>
    <col min="749" max="749" width="13.7109375" style="70" customWidth="1"/>
    <col min="750" max="750" width="15.140625" style="70" customWidth="1"/>
    <col min="751" max="751" width="14.7109375" style="70" customWidth="1"/>
    <col min="752" max="752" width="17.42578125" style="70" customWidth="1"/>
    <col min="753" max="753" width="15.140625" style="70" customWidth="1"/>
    <col min="754" max="754" width="11.85546875" style="70" customWidth="1"/>
    <col min="755" max="755" width="3.85546875" style="70" customWidth="1"/>
    <col min="756" max="756" width="19.5703125" style="70" customWidth="1"/>
    <col min="757" max="757" width="17.140625" style="70" customWidth="1"/>
    <col min="758" max="758" width="17.28515625" style="70" customWidth="1"/>
    <col min="759" max="759" width="19.140625" style="70" customWidth="1"/>
    <col min="760" max="760" width="17.7109375" style="70" customWidth="1"/>
    <col min="761" max="761" width="14.5703125" style="70" bestFit="1" customWidth="1"/>
    <col min="762" max="762" width="14.140625" style="70" customWidth="1"/>
    <col min="763" max="763" width="13.28515625" style="70" customWidth="1"/>
    <col min="764" max="764" width="14.42578125" style="70" customWidth="1"/>
    <col min="765" max="765" width="16.7109375" style="70" customWidth="1"/>
    <col min="766" max="766" width="16" style="70" customWidth="1"/>
    <col min="767" max="767" width="16.140625" style="70" customWidth="1"/>
    <col min="768" max="769" width="14.28515625" style="70" customWidth="1"/>
    <col min="770" max="770" width="13.85546875" style="70" customWidth="1"/>
    <col min="771" max="771" width="13.5703125" style="70" customWidth="1"/>
    <col min="772" max="772" width="13.85546875" style="70" customWidth="1"/>
    <col min="773" max="774" width="16.140625" style="70" customWidth="1"/>
    <col min="775" max="775" width="11.5703125" style="70" customWidth="1"/>
    <col min="776" max="776" width="5.28515625" style="70" customWidth="1"/>
    <col min="777" max="777" width="18.140625" style="70" customWidth="1"/>
    <col min="778" max="778" width="16.85546875" style="70" customWidth="1"/>
    <col min="779" max="935" width="11.42578125" style="70" customWidth="1"/>
    <col min="936" max="936" width="15.140625" style="70" customWidth="1"/>
    <col min="937" max="937" width="60.42578125" style="70" customWidth="1"/>
    <col min="938" max="940" width="19.85546875" style="70" customWidth="1"/>
    <col min="941" max="941" width="23.5703125" style="70" customWidth="1"/>
    <col min="942" max="942" width="20.140625" style="70" customWidth="1"/>
    <col min="943" max="943" width="18.7109375" style="70" customWidth="1"/>
    <col min="944" max="944" width="14.140625" style="70" customWidth="1"/>
    <col min="945" max="945" width="11.5703125" style="70" bestFit="1" customWidth="1"/>
    <col min="946" max="1000" width="11.42578125" style="70"/>
    <col min="1001" max="1001" width="2.7109375" style="70" customWidth="1"/>
    <col min="1002" max="1002" width="9.85546875" style="70" customWidth="1"/>
    <col min="1003" max="1003" width="54.140625" style="70" customWidth="1"/>
    <col min="1004" max="1004" width="15.7109375" style="70" customWidth="1"/>
    <col min="1005" max="1005" width="13.7109375" style="70" customWidth="1"/>
    <col min="1006" max="1006" width="15.140625" style="70" customWidth="1"/>
    <col min="1007" max="1007" width="14.7109375" style="70" customWidth="1"/>
    <col min="1008" max="1008" width="17.42578125" style="70" customWidth="1"/>
    <col min="1009" max="1009" width="15.140625" style="70" customWidth="1"/>
    <col min="1010" max="1010" width="11.85546875" style="70" customWidth="1"/>
    <col min="1011" max="1011" width="3.85546875" style="70" customWidth="1"/>
    <col min="1012" max="1012" width="19.5703125" style="70" customWidth="1"/>
    <col min="1013" max="1013" width="17.140625" style="70" customWidth="1"/>
    <col min="1014" max="1014" width="17.28515625" style="70" customWidth="1"/>
    <col min="1015" max="1015" width="19.140625" style="70" customWidth="1"/>
    <col min="1016" max="1016" width="17.7109375" style="70" customWidth="1"/>
    <col min="1017" max="1017" width="14.5703125" style="70" bestFit="1" customWidth="1"/>
    <col min="1018" max="1018" width="14.140625" style="70" customWidth="1"/>
    <col min="1019" max="1019" width="13.28515625" style="70" customWidth="1"/>
    <col min="1020" max="1020" width="14.42578125" style="70" customWidth="1"/>
    <col min="1021" max="1021" width="16.7109375" style="70" customWidth="1"/>
    <col min="1022" max="1022" width="16" style="70" customWidth="1"/>
    <col min="1023" max="1023" width="16.140625" style="70" customWidth="1"/>
    <col min="1024" max="1025" width="14.28515625" style="70" customWidth="1"/>
    <col min="1026" max="1026" width="13.85546875" style="70" customWidth="1"/>
    <col min="1027" max="1027" width="13.5703125" style="70" customWidth="1"/>
    <col min="1028" max="1028" width="13.85546875" style="70" customWidth="1"/>
    <col min="1029" max="1030" width="16.140625" style="70" customWidth="1"/>
    <col min="1031" max="1031" width="11.5703125" style="70" customWidth="1"/>
    <col min="1032" max="1032" width="5.28515625" style="70" customWidth="1"/>
    <col min="1033" max="1033" width="18.140625" style="70" customWidth="1"/>
    <col min="1034" max="1034" width="16.85546875" style="70" customWidth="1"/>
    <col min="1035" max="1191" width="11.42578125" style="70" customWidth="1"/>
    <col min="1192" max="1192" width="15.140625" style="70" customWidth="1"/>
    <col min="1193" max="1193" width="60.42578125" style="70" customWidth="1"/>
    <col min="1194" max="1196" width="19.85546875" style="70" customWidth="1"/>
    <col min="1197" max="1197" width="23.5703125" style="70" customWidth="1"/>
    <col min="1198" max="1198" width="20.140625" style="70" customWidth="1"/>
    <col min="1199" max="1199" width="18.7109375" style="70" customWidth="1"/>
    <col min="1200" max="1200" width="14.140625" style="70" customWidth="1"/>
    <col min="1201" max="1201" width="11.5703125" style="70" bestFit="1" customWidth="1"/>
    <col min="1202" max="1256" width="11.42578125" style="70"/>
    <col min="1257" max="1257" width="2.7109375" style="70" customWidth="1"/>
    <col min="1258" max="1258" width="9.85546875" style="70" customWidth="1"/>
    <col min="1259" max="1259" width="54.140625" style="70" customWidth="1"/>
    <col min="1260" max="1260" width="15.7109375" style="70" customWidth="1"/>
    <col min="1261" max="1261" width="13.7109375" style="70" customWidth="1"/>
    <col min="1262" max="1262" width="15.140625" style="70" customWidth="1"/>
    <col min="1263" max="1263" width="14.7109375" style="70" customWidth="1"/>
    <col min="1264" max="1264" width="17.42578125" style="70" customWidth="1"/>
    <col min="1265" max="1265" width="15.140625" style="70" customWidth="1"/>
    <col min="1266" max="1266" width="11.85546875" style="70" customWidth="1"/>
    <col min="1267" max="1267" width="3.85546875" style="70" customWidth="1"/>
    <col min="1268" max="1268" width="19.5703125" style="70" customWidth="1"/>
    <col min="1269" max="1269" width="17.140625" style="70" customWidth="1"/>
    <col min="1270" max="1270" width="17.28515625" style="70" customWidth="1"/>
    <col min="1271" max="1271" width="19.140625" style="70" customWidth="1"/>
    <col min="1272" max="1272" width="17.7109375" style="70" customWidth="1"/>
    <col min="1273" max="1273" width="14.5703125" style="70" bestFit="1" customWidth="1"/>
    <col min="1274" max="1274" width="14.140625" style="70" customWidth="1"/>
    <col min="1275" max="1275" width="13.28515625" style="70" customWidth="1"/>
    <col min="1276" max="1276" width="14.42578125" style="70" customWidth="1"/>
    <col min="1277" max="1277" width="16.7109375" style="70" customWidth="1"/>
    <col min="1278" max="1278" width="16" style="70" customWidth="1"/>
    <col min="1279" max="1279" width="16.140625" style="70" customWidth="1"/>
    <col min="1280" max="1281" width="14.28515625" style="70" customWidth="1"/>
    <col min="1282" max="1282" width="13.85546875" style="70" customWidth="1"/>
    <col min="1283" max="1283" width="13.5703125" style="70" customWidth="1"/>
    <col min="1284" max="1284" width="13.85546875" style="70" customWidth="1"/>
    <col min="1285" max="1286" width="16.140625" style="70" customWidth="1"/>
    <col min="1287" max="1287" width="11.5703125" style="70" customWidth="1"/>
    <col min="1288" max="1288" width="5.28515625" style="70" customWidth="1"/>
    <col min="1289" max="1289" width="18.140625" style="70" customWidth="1"/>
    <col min="1290" max="1290" width="16.85546875" style="70" customWidth="1"/>
    <col min="1291" max="1447" width="11.42578125" style="70" customWidth="1"/>
    <col min="1448" max="1448" width="15.140625" style="70" customWidth="1"/>
    <col min="1449" max="1449" width="60.42578125" style="70" customWidth="1"/>
    <col min="1450" max="1452" width="19.85546875" style="70" customWidth="1"/>
    <col min="1453" max="1453" width="23.5703125" style="70" customWidth="1"/>
    <col min="1454" max="1454" width="20.140625" style="70" customWidth="1"/>
    <col min="1455" max="1455" width="18.7109375" style="70" customWidth="1"/>
    <col min="1456" max="1456" width="14.140625" style="70" customWidth="1"/>
    <col min="1457" max="1457" width="11.5703125" style="70" bestFit="1" customWidth="1"/>
    <col min="1458" max="1512" width="11.42578125" style="70"/>
    <col min="1513" max="1513" width="2.7109375" style="70" customWidth="1"/>
    <col min="1514" max="1514" width="9.85546875" style="70" customWidth="1"/>
    <col min="1515" max="1515" width="54.140625" style="70" customWidth="1"/>
    <col min="1516" max="1516" width="15.7109375" style="70" customWidth="1"/>
    <col min="1517" max="1517" width="13.7109375" style="70" customWidth="1"/>
    <col min="1518" max="1518" width="15.140625" style="70" customWidth="1"/>
    <col min="1519" max="1519" width="14.7109375" style="70" customWidth="1"/>
    <col min="1520" max="1520" width="17.42578125" style="70" customWidth="1"/>
    <col min="1521" max="1521" width="15.140625" style="70" customWidth="1"/>
    <col min="1522" max="1522" width="11.85546875" style="70" customWidth="1"/>
    <col min="1523" max="1523" width="3.85546875" style="70" customWidth="1"/>
    <col min="1524" max="1524" width="19.5703125" style="70" customWidth="1"/>
    <col min="1525" max="1525" width="17.140625" style="70" customWidth="1"/>
    <col min="1526" max="1526" width="17.28515625" style="70" customWidth="1"/>
    <col min="1527" max="1527" width="19.140625" style="70" customWidth="1"/>
    <col min="1528" max="1528" width="17.7109375" style="70" customWidth="1"/>
    <col min="1529" max="1529" width="14.5703125" style="70" bestFit="1" customWidth="1"/>
    <col min="1530" max="1530" width="14.140625" style="70" customWidth="1"/>
    <col min="1531" max="1531" width="13.28515625" style="70" customWidth="1"/>
    <col min="1532" max="1532" width="14.42578125" style="70" customWidth="1"/>
    <col min="1533" max="1533" width="16.7109375" style="70" customWidth="1"/>
    <col min="1534" max="1534" width="16" style="70" customWidth="1"/>
    <col min="1535" max="1535" width="16.140625" style="70" customWidth="1"/>
    <col min="1536" max="1537" width="14.28515625" style="70" customWidth="1"/>
    <col min="1538" max="1538" width="13.85546875" style="70" customWidth="1"/>
    <col min="1539" max="1539" width="13.5703125" style="70" customWidth="1"/>
    <col min="1540" max="1540" width="13.85546875" style="70" customWidth="1"/>
    <col min="1541" max="1542" width="16.140625" style="70" customWidth="1"/>
    <col min="1543" max="1543" width="11.5703125" style="70" customWidth="1"/>
    <col min="1544" max="1544" width="5.28515625" style="70" customWidth="1"/>
    <col min="1545" max="1545" width="18.140625" style="70" customWidth="1"/>
    <col min="1546" max="1546" width="16.85546875" style="70" customWidth="1"/>
    <col min="1547" max="1703" width="11.42578125" style="70" customWidth="1"/>
    <col min="1704" max="1704" width="15.140625" style="70" customWidth="1"/>
    <col min="1705" max="1705" width="60.42578125" style="70" customWidth="1"/>
    <col min="1706" max="1708" width="19.85546875" style="70" customWidth="1"/>
    <col min="1709" max="1709" width="23.5703125" style="70" customWidth="1"/>
    <col min="1710" max="1710" width="20.140625" style="70" customWidth="1"/>
    <col min="1711" max="1711" width="18.7109375" style="70" customWidth="1"/>
    <col min="1712" max="1712" width="14.140625" style="70" customWidth="1"/>
    <col min="1713" max="1713" width="11.5703125" style="70" bestFit="1" customWidth="1"/>
    <col min="1714" max="1768" width="11.42578125" style="70"/>
    <col min="1769" max="1769" width="2.7109375" style="70" customWidth="1"/>
    <col min="1770" max="1770" width="9.85546875" style="70" customWidth="1"/>
    <col min="1771" max="1771" width="54.140625" style="70" customWidth="1"/>
    <col min="1772" max="1772" width="15.7109375" style="70" customWidth="1"/>
    <col min="1773" max="1773" width="13.7109375" style="70" customWidth="1"/>
    <col min="1774" max="1774" width="15.140625" style="70" customWidth="1"/>
    <col min="1775" max="1775" width="14.7109375" style="70" customWidth="1"/>
    <col min="1776" max="1776" width="17.42578125" style="70" customWidth="1"/>
    <col min="1777" max="1777" width="15.140625" style="70" customWidth="1"/>
    <col min="1778" max="1778" width="11.85546875" style="70" customWidth="1"/>
    <col min="1779" max="1779" width="3.85546875" style="70" customWidth="1"/>
    <col min="1780" max="1780" width="19.5703125" style="70" customWidth="1"/>
    <col min="1781" max="1781" width="17.140625" style="70" customWidth="1"/>
    <col min="1782" max="1782" width="17.28515625" style="70" customWidth="1"/>
    <col min="1783" max="1783" width="19.140625" style="70" customWidth="1"/>
    <col min="1784" max="1784" width="17.7109375" style="70" customWidth="1"/>
    <col min="1785" max="1785" width="14.5703125" style="70" bestFit="1" customWidth="1"/>
    <col min="1786" max="1786" width="14.140625" style="70" customWidth="1"/>
    <col min="1787" max="1787" width="13.28515625" style="70" customWidth="1"/>
    <col min="1788" max="1788" width="14.42578125" style="70" customWidth="1"/>
    <col min="1789" max="1789" width="16.7109375" style="70" customWidth="1"/>
    <col min="1790" max="1790" width="16" style="70" customWidth="1"/>
    <col min="1791" max="1791" width="16.140625" style="70" customWidth="1"/>
    <col min="1792" max="1793" width="14.28515625" style="70" customWidth="1"/>
    <col min="1794" max="1794" width="13.85546875" style="70" customWidth="1"/>
    <col min="1795" max="1795" width="13.5703125" style="70" customWidth="1"/>
    <col min="1796" max="1796" width="13.85546875" style="70" customWidth="1"/>
    <col min="1797" max="1798" width="16.140625" style="70" customWidth="1"/>
    <col min="1799" max="1799" width="11.5703125" style="70" customWidth="1"/>
    <col min="1800" max="1800" width="5.28515625" style="70" customWidth="1"/>
    <col min="1801" max="1801" width="18.140625" style="70" customWidth="1"/>
    <col min="1802" max="1802" width="16.85546875" style="70" customWidth="1"/>
    <col min="1803" max="1959" width="11.42578125" style="70" customWidth="1"/>
    <col min="1960" max="1960" width="15.140625" style="70" customWidth="1"/>
    <col min="1961" max="1961" width="60.42578125" style="70" customWidth="1"/>
    <col min="1962" max="1964" width="19.85546875" style="70" customWidth="1"/>
    <col min="1965" max="1965" width="23.5703125" style="70" customWidth="1"/>
    <col min="1966" max="1966" width="20.140625" style="70" customWidth="1"/>
    <col min="1967" max="1967" width="18.7109375" style="70" customWidth="1"/>
    <col min="1968" max="1968" width="14.140625" style="70" customWidth="1"/>
    <col min="1969" max="1969" width="11.5703125" style="70" bestFit="1" customWidth="1"/>
    <col min="1970" max="2024" width="11.42578125" style="70"/>
    <col min="2025" max="2025" width="2.7109375" style="70" customWidth="1"/>
    <col min="2026" max="2026" width="9.85546875" style="70" customWidth="1"/>
    <col min="2027" max="2027" width="54.140625" style="70" customWidth="1"/>
    <col min="2028" max="2028" width="15.7109375" style="70" customWidth="1"/>
    <col min="2029" max="2029" width="13.7109375" style="70" customWidth="1"/>
    <col min="2030" max="2030" width="15.140625" style="70" customWidth="1"/>
    <col min="2031" max="2031" width="14.7109375" style="70" customWidth="1"/>
    <col min="2032" max="2032" width="17.42578125" style="70" customWidth="1"/>
    <col min="2033" max="2033" width="15.140625" style="70" customWidth="1"/>
    <col min="2034" max="2034" width="11.85546875" style="70" customWidth="1"/>
    <col min="2035" max="2035" width="3.85546875" style="70" customWidth="1"/>
    <col min="2036" max="2036" width="19.5703125" style="70" customWidth="1"/>
    <col min="2037" max="2037" width="17.140625" style="70" customWidth="1"/>
    <col min="2038" max="2038" width="17.28515625" style="70" customWidth="1"/>
    <col min="2039" max="2039" width="19.140625" style="70" customWidth="1"/>
    <col min="2040" max="2040" width="17.7109375" style="70" customWidth="1"/>
    <col min="2041" max="2041" width="14.5703125" style="70" bestFit="1" customWidth="1"/>
    <col min="2042" max="2042" width="14.140625" style="70" customWidth="1"/>
    <col min="2043" max="2043" width="13.28515625" style="70" customWidth="1"/>
    <col min="2044" max="2044" width="14.42578125" style="70" customWidth="1"/>
    <col min="2045" max="2045" width="16.7109375" style="70" customWidth="1"/>
    <col min="2046" max="2046" width="16" style="70" customWidth="1"/>
    <col min="2047" max="2047" width="16.140625" style="70" customWidth="1"/>
    <col min="2048" max="2049" width="14.28515625" style="70" customWidth="1"/>
    <col min="2050" max="2050" width="13.85546875" style="70" customWidth="1"/>
    <col min="2051" max="2051" width="13.5703125" style="70" customWidth="1"/>
    <col min="2052" max="2052" width="13.85546875" style="70" customWidth="1"/>
    <col min="2053" max="2054" width="16.140625" style="70" customWidth="1"/>
    <col min="2055" max="2055" width="11.5703125" style="70" customWidth="1"/>
    <col min="2056" max="2056" width="5.28515625" style="70" customWidth="1"/>
    <col min="2057" max="2057" width="18.140625" style="70" customWidth="1"/>
    <col min="2058" max="2058" width="16.85546875" style="70" customWidth="1"/>
    <col min="2059" max="2215" width="11.42578125" style="70" customWidth="1"/>
    <col min="2216" max="2216" width="15.140625" style="70" customWidth="1"/>
    <col min="2217" max="2217" width="60.42578125" style="70" customWidth="1"/>
    <col min="2218" max="2220" width="19.85546875" style="70" customWidth="1"/>
    <col min="2221" max="2221" width="23.5703125" style="70" customWidth="1"/>
    <col min="2222" max="2222" width="20.140625" style="70" customWidth="1"/>
    <col min="2223" max="2223" width="18.7109375" style="70" customWidth="1"/>
    <col min="2224" max="2224" width="14.140625" style="70" customWidth="1"/>
    <col min="2225" max="2225" width="11.5703125" style="70" bestFit="1" customWidth="1"/>
    <col min="2226" max="2280" width="11.42578125" style="70"/>
    <col min="2281" max="2281" width="2.7109375" style="70" customWidth="1"/>
    <col min="2282" max="2282" width="9.85546875" style="70" customWidth="1"/>
    <col min="2283" max="2283" width="54.140625" style="70" customWidth="1"/>
    <col min="2284" max="2284" width="15.7109375" style="70" customWidth="1"/>
    <col min="2285" max="2285" width="13.7109375" style="70" customWidth="1"/>
    <col min="2286" max="2286" width="15.140625" style="70" customWidth="1"/>
    <col min="2287" max="2287" width="14.7109375" style="70" customWidth="1"/>
    <col min="2288" max="2288" width="17.42578125" style="70" customWidth="1"/>
    <col min="2289" max="2289" width="15.140625" style="70" customWidth="1"/>
    <col min="2290" max="2290" width="11.85546875" style="70" customWidth="1"/>
    <col min="2291" max="2291" width="3.85546875" style="70" customWidth="1"/>
    <col min="2292" max="2292" width="19.5703125" style="70" customWidth="1"/>
    <col min="2293" max="2293" width="17.140625" style="70" customWidth="1"/>
    <col min="2294" max="2294" width="17.28515625" style="70" customWidth="1"/>
    <col min="2295" max="2295" width="19.140625" style="70" customWidth="1"/>
    <col min="2296" max="2296" width="17.7109375" style="70" customWidth="1"/>
    <col min="2297" max="2297" width="14.5703125" style="70" bestFit="1" customWidth="1"/>
    <col min="2298" max="2298" width="14.140625" style="70" customWidth="1"/>
    <col min="2299" max="2299" width="13.28515625" style="70" customWidth="1"/>
    <col min="2300" max="2300" width="14.42578125" style="70" customWidth="1"/>
    <col min="2301" max="2301" width="16.7109375" style="70" customWidth="1"/>
    <col min="2302" max="2302" width="16" style="70" customWidth="1"/>
    <col min="2303" max="2303" width="16.140625" style="70" customWidth="1"/>
    <col min="2304" max="2305" width="14.28515625" style="70" customWidth="1"/>
    <col min="2306" max="2306" width="13.85546875" style="70" customWidth="1"/>
    <col min="2307" max="2307" width="13.5703125" style="70" customWidth="1"/>
    <col min="2308" max="2308" width="13.85546875" style="70" customWidth="1"/>
    <col min="2309" max="2310" width="16.140625" style="70" customWidth="1"/>
    <col min="2311" max="2311" width="11.5703125" style="70" customWidth="1"/>
    <col min="2312" max="2312" width="5.28515625" style="70" customWidth="1"/>
    <col min="2313" max="2313" width="18.140625" style="70" customWidth="1"/>
    <col min="2314" max="2314" width="16.85546875" style="70" customWidth="1"/>
    <col min="2315" max="2471" width="11.42578125" style="70" customWidth="1"/>
    <col min="2472" max="2472" width="15.140625" style="70" customWidth="1"/>
    <col min="2473" max="2473" width="60.42578125" style="70" customWidth="1"/>
    <col min="2474" max="2476" width="19.85546875" style="70" customWidth="1"/>
    <col min="2477" max="2477" width="23.5703125" style="70" customWidth="1"/>
    <col min="2478" max="2478" width="20.140625" style="70" customWidth="1"/>
    <col min="2479" max="2479" width="18.7109375" style="70" customWidth="1"/>
    <col min="2480" max="2480" width="14.140625" style="70" customWidth="1"/>
    <col min="2481" max="2481" width="11.5703125" style="70" bestFit="1" customWidth="1"/>
    <col min="2482" max="2536" width="11.42578125" style="70"/>
    <col min="2537" max="2537" width="2.7109375" style="70" customWidth="1"/>
    <col min="2538" max="2538" width="9.85546875" style="70" customWidth="1"/>
    <col min="2539" max="2539" width="54.140625" style="70" customWidth="1"/>
    <col min="2540" max="2540" width="15.7109375" style="70" customWidth="1"/>
    <col min="2541" max="2541" width="13.7109375" style="70" customWidth="1"/>
    <col min="2542" max="2542" width="15.140625" style="70" customWidth="1"/>
    <col min="2543" max="2543" width="14.7109375" style="70" customWidth="1"/>
    <col min="2544" max="2544" width="17.42578125" style="70" customWidth="1"/>
    <col min="2545" max="2545" width="15.140625" style="70" customWidth="1"/>
    <col min="2546" max="2546" width="11.85546875" style="70" customWidth="1"/>
    <col min="2547" max="2547" width="3.85546875" style="70" customWidth="1"/>
    <col min="2548" max="2548" width="19.5703125" style="70" customWidth="1"/>
    <col min="2549" max="2549" width="17.140625" style="70" customWidth="1"/>
    <col min="2550" max="2550" width="17.28515625" style="70" customWidth="1"/>
    <col min="2551" max="2551" width="19.140625" style="70" customWidth="1"/>
    <col min="2552" max="2552" width="17.7109375" style="70" customWidth="1"/>
    <col min="2553" max="2553" width="14.5703125" style="70" bestFit="1" customWidth="1"/>
    <col min="2554" max="2554" width="14.140625" style="70" customWidth="1"/>
    <col min="2555" max="2555" width="13.28515625" style="70" customWidth="1"/>
    <col min="2556" max="2556" width="14.42578125" style="70" customWidth="1"/>
    <col min="2557" max="2557" width="16.7109375" style="70" customWidth="1"/>
    <col min="2558" max="2558" width="16" style="70" customWidth="1"/>
    <col min="2559" max="2559" width="16.140625" style="70" customWidth="1"/>
    <col min="2560" max="2561" width="14.28515625" style="70" customWidth="1"/>
    <col min="2562" max="2562" width="13.85546875" style="70" customWidth="1"/>
    <col min="2563" max="2563" width="13.5703125" style="70" customWidth="1"/>
    <col min="2564" max="2564" width="13.85546875" style="70" customWidth="1"/>
    <col min="2565" max="2566" width="16.140625" style="70" customWidth="1"/>
    <col min="2567" max="2567" width="11.5703125" style="70" customWidth="1"/>
    <col min="2568" max="2568" width="5.28515625" style="70" customWidth="1"/>
    <col min="2569" max="2569" width="18.140625" style="70" customWidth="1"/>
    <col min="2570" max="2570" width="16.85546875" style="70" customWidth="1"/>
    <col min="2571" max="2727" width="11.42578125" style="70" customWidth="1"/>
    <col min="2728" max="2728" width="15.140625" style="70" customWidth="1"/>
    <col min="2729" max="2729" width="60.42578125" style="70" customWidth="1"/>
    <col min="2730" max="2732" width="19.85546875" style="70" customWidth="1"/>
    <col min="2733" max="2733" width="23.5703125" style="70" customWidth="1"/>
    <col min="2734" max="2734" width="20.140625" style="70" customWidth="1"/>
    <col min="2735" max="2735" width="18.7109375" style="70" customWidth="1"/>
    <col min="2736" max="2736" width="14.140625" style="70" customWidth="1"/>
    <col min="2737" max="2737" width="11.5703125" style="70" bestFit="1" customWidth="1"/>
    <col min="2738" max="2792" width="11.42578125" style="70"/>
    <col min="2793" max="2793" width="2.7109375" style="70" customWidth="1"/>
    <col min="2794" max="2794" width="9.85546875" style="70" customWidth="1"/>
    <col min="2795" max="2795" width="54.140625" style="70" customWidth="1"/>
    <col min="2796" max="2796" width="15.7109375" style="70" customWidth="1"/>
    <col min="2797" max="2797" width="13.7109375" style="70" customWidth="1"/>
    <col min="2798" max="2798" width="15.140625" style="70" customWidth="1"/>
    <col min="2799" max="2799" width="14.7109375" style="70" customWidth="1"/>
    <col min="2800" max="2800" width="17.42578125" style="70" customWidth="1"/>
    <col min="2801" max="2801" width="15.140625" style="70" customWidth="1"/>
    <col min="2802" max="2802" width="11.85546875" style="70" customWidth="1"/>
    <col min="2803" max="2803" width="3.85546875" style="70" customWidth="1"/>
    <col min="2804" max="2804" width="19.5703125" style="70" customWidth="1"/>
    <col min="2805" max="2805" width="17.140625" style="70" customWidth="1"/>
    <col min="2806" max="2806" width="17.28515625" style="70" customWidth="1"/>
    <col min="2807" max="2807" width="19.140625" style="70" customWidth="1"/>
    <col min="2808" max="2808" width="17.7109375" style="70" customWidth="1"/>
    <col min="2809" max="2809" width="14.5703125" style="70" bestFit="1" customWidth="1"/>
    <col min="2810" max="2810" width="14.140625" style="70" customWidth="1"/>
    <col min="2811" max="2811" width="13.28515625" style="70" customWidth="1"/>
    <col min="2812" max="2812" width="14.42578125" style="70" customWidth="1"/>
    <col min="2813" max="2813" width="16.7109375" style="70" customWidth="1"/>
    <col min="2814" max="2814" width="16" style="70" customWidth="1"/>
    <col min="2815" max="2815" width="16.140625" style="70" customWidth="1"/>
    <col min="2816" max="2817" width="14.28515625" style="70" customWidth="1"/>
    <col min="2818" max="2818" width="13.85546875" style="70" customWidth="1"/>
    <col min="2819" max="2819" width="13.5703125" style="70" customWidth="1"/>
    <col min="2820" max="2820" width="13.85546875" style="70" customWidth="1"/>
    <col min="2821" max="2822" width="16.140625" style="70" customWidth="1"/>
    <col min="2823" max="2823" width="11.5703125" style="70" customWidth="1"/>
    <col min="2824" max="2824" width="5.28515625" style="70" customWidth="1"/>
    <col min="2825" max="2825" width="18.140625" style="70" customWidth="1"/>
    <col min="2826" max="2826" width="16.85546875" style="70" customWidth="1"/>
    <col min="2827" max="2983" width="11.42578125" style="70" customWidth="1"/>
    <col min="2984" max="2984" width="15.140625" style="70" customWidth="1"/>
    <col min="2985" max="2985" width="60.42578125" style="70" customWidth="1"/>
    <col min="2986" max="2988" width="19.85546875" style="70" customWidth="1"/>
    <col min="2989" max="2989" width="23.5703125" style="70" customWidth="1"/>
    <col min="2990" max="2990" width="20.140625" style="70" customWidth="1"/>
    <col min="2991" max="2991" width="18.7109375" style="70" customWidth="1"/>
    <col min="2992" max="2992" width="14.140625" style="70" customWidth="1"/>
    <col min="2993" max="2993" width="11.5703125" style="70" bestFit="1" customWidth="1"/>
    <col min="2994" max="3048" width="11.42578125" style="70"/>
    <col min="3049" max="3049" width="2.7109375" style="70" customWidth="1"/>
    <col min="3050" max="3050" width="9.85546875" style="70" customWidth="1"/>
    <col min="3051" max="3051" width="54.140625" style="70" customWidth="1"/>
    <col min="3052" max="3052" width="15.7109375" style="70" customWidth="1"/>
    <col min="3053" max="3053" width="13.7109375" style="70" customWidth="1"/>
    <col min="3054" max="3054" width="15.140625" style="70" customWidth="1"/>
    <col min="3055" max="3055" width="14.7109375" style="70" customWidth="1"/>
    <col min="3056" max="3056" width="17.42578125" style="70" customWidth="1"/>
    <col min="3057" max="3057" width="15.140625" style="70" customWidth="1"/>
    <col min="3058" max="3058" width="11.85546875" style="70" customWidth="1"/>
    <col min="3059" max="3059" width="3.85546875" style="70" customWidth="1"/>
    <col min="3060" max="3060" width="19.5703125" style="70" customWidth="1"/>
    <col min="3061" max="3061" width="17.140625" style="70" customWidth="1"/>
    <col min="3062" max="3062" width="17.28515625" style="70" customWidth="1"/>
    <col min="3063" max="3063" width="19.140625" style="70" customWidth="1"/>
    <col min="3064" max="3064" width="17.7109375" style="70" customWidth="1"/>
    <col min="3065" max="3065" width="14.5703125" style="70" bestFit="1" customWidth="1"/>
    <col min="3066" max="3066" width="14.140625" style="70" customWidth="1"/>
    <col min="3067" max="3067" width="13.28515625" style="70" customWidth="1"/>
    <col min="3068" max="3068" width="14.42578125" style="70" customWidth="1"/>
    <col min="3069" max="3069" width="16.7109375" style="70" customWidth="1"/>
    <col min="3070" max="3070" width="16" style="70" customWidth="1"/>
    <col min="3071" max="3071" width="16.140625" style="70" customWidth="1"/>
    <col min="3072" max="3073" width="14.28515625" style="70" customWidth="1"/>
    <col min="3074" max="3074" width="13.85546875" style="70" customWidth="1"/>
    <col min="3075" max="3075" width="13.5703125" style="70" customWidth="1"/>
    <col min="3076" max="3076" width="13.85546875" style="70" customWidth="1"/>
    <col min="3077" max="3078" width="16.140625" style="70" customWidth="1"/>
    <col min="3079" max="3079" width="11.5703125" style="70" customWidth="1"/>
    <col min="3080" max="3080" width="5.28515625" style="70" customWidth="1"/>
    <col min="3081" max="3081" width="18.140625" style="70" customWidth="1"/>
    <col min="3082" max="3082" width="16.85546875" style="70" customWidth="1"/>
    <col min="3083" max="3239" width="11.42578125" style="70" customWidth="1"/>
    <col min="3240" max="3240" width="15.140625" style="70" customWidth="1"/>
    <col min="3241" max="3241" width="60.42578125" style="70" customWidth="1"/>
    <col min="3242" max="3244" width="19.85546875" style="70" customWidth="1"/>
    <col min="3245" max="3245" width="23.5703125" style="70" customWidth="1"/>
    <col min="3246" max="3246" width="20.140625" style="70" customWidth="1"/>
    <col min="3247" max="3247" width="18.7109375" style="70" customWidth="1"/>
    <col min="3248" max="3248" width="14.140625" style="70" customWidth="1"/>
    <col min="3249" max="3249" width="11.5703125" style="70" bestFit="1" customWidth="1"/>
    <col min="3250" max="3304" width="11.42578125" style="70"/>
    <col min="3305" max="3305" width="2.7109375" style="70" customWidth="1"/>
    <col min="3306" max="3306" width="9.85546875" style="70" customWidth="1"/>
    <col min="3307" max="3307" width="54.140625" style="70" customWidth="1"/>
    <col min="3308" max="3308" width="15.7109375" style="70" customWidth="1"/>
    <col min="3309" max="3309" width="13.7109375" style="70" customWidth="1"/>
    <col min="3310" max="3310" width="15.140625" style="70" customWidth="1"/>
    <col min="3311" max="3311" width="14.7109375" style="70" customWidth="1"/>
    <col min="3312" max="3312" width="17.42578125" style="70" customWidth="1"/>
    <col min="3313" max="3313" width="15.140625" style="70" customWidth="1"/>
    <col min="3314" max="3314" width="11.85546875" style="70" customWidth="1"/>
    <col min="3315" max="3315" width="3.85546875" style="70" customWidth="1"/>
    <col min="3316" max="3316" width="19.5703125" style="70" customWidth="1"/>
    <col min="3317" max="3317" width="17.140625" style="70" customWidth="1"/>
    <col min="3318" max="3318" width="17.28515625" style="70" customWidth="1"/>
    <col min="3319" max="3319" width="19.140625" style="70" customWidth="1"/>
    <col min="3320" max="3320" width="17.7109375" style="70" customWidth="1"/>
    <col min="3321" max="3321" width="14.5703125" style="70" bestFit="1" customWidth="1"/>
    <col min="3322" max="3322" width="14.140625" style="70" customWidth="1"/>
    <col min="3323" max="3323" width="13.28515625" style="70" customWidth="1"/>
    <col min="3324" max="3324" width="14.42578125" style="70" customWidth="1"/>
    <col min="3325" max="3325" width="16.7109375" style="70" customWidth="1"/>
    <col min="3326" max="3326" width="16" style="70" customWidth="1"/>
    <col min="3327" max="3327" width="16.140625" style="70" customWidth="1"/>
    <col min="3328" max="3329" width="14.28515625" style="70" customWidth="1"/>
    <col min="3330" max="3330" width="13.85546875" style="70" customWidth="1"/>
    <col min="3331" max="3331" width="13.5703125" style="70" customWidth="1"/>
    <col min="3332" max="3332" width="13.85546875" style="70" customWidth="1"/>
    <col min="3333" max="3334" width="16.140625" style="70" customWidth="1"/>
    <col min="3335" max="3335" width="11.5703125" style="70" customWidth="1"/>
    <col min="3336" max="3336" width="5.28515625" style="70" customWidth="1"/>
    <col min="3337" max="3337" width="18.140625" style="70" customWidth="1"/>
    <col min="3338" max="3338" width="16.85546875" style="70" customWidth="1"/>
    <col min="3339" max="3495" width="11.42578125" style="70" customWidth="1"/>
    <col min="3496" max="3496" width="15.140625" style="70" customWidth="1"/>
    <col min="3497" max="3497" width="60.42578125" style="70" customWidth="1"/>
    <col min="3498" max="3500" width="19.85546875" style="70" customWidth="1"/>
    <col min="3501" max="3501" width="23.5703125" style="70" customWidth="1"/>
    <col min="3502" max="3502" width="20.140625" style="70" customWidth="1"/>
    <col min="3503" max="3503" width="18.7109375" style="70" customWidth="1"/>
    <col min="3504" max="3504" width="14.140625" style="70" customWidth="1"/>
    <col min="3505" max="3505" width="11.5703125" style="70" bestFit="1" customWidth="1"/>
    <col min="3506" max="3560" width="11.42578125" style="70"/>
    <col min="3561" max="3561" width="2.7109375" style="70" customWidth="1"/>
    <col min="3562" max="3562" width="9.85546875" style="70" customWidth="1"/>
    <col min="3563" max="3563" width="54.140625" style="70" customWidth="1"/>
    <col min="3564" max="3564" width="15.7109375" style="70" customWidth="1"/>
    <col min="3565" max="3565" width="13.7109375" style="70" customWidth="1"/>
    <col min="3566" max="3566" width="15.140625" style="70" customWidth="1"/>
    <col min="3567" max="3567" width="14.7109375" style="70" customWidth="1"/>
    <col min="3568" max="3568" width="17.42578125" style="70" customWidth="1"/>
    <col min="3569" max="3569" width="15.140625" style="70" customWidth="1"/>
    <col min="3570" max="3570" width="11.85546875" style="70" customWidth="1"/>
    <col min="3571" max="3571" width="3.85546875" style="70" customWidth="1"/>
    <col min="3572" max="3572" width="19.5703125" style="70" customWidth="1"/>
    <col min="3573" max="3573" width="17.140625" style="70" customWidth="1"/>
    <col min="3574" max="3574" width="17.28515625" style="70" customWidth="1"/>
    <col min="3575" max="3575" width="19.140625" style="70" customWidth="1"/>
    <col min="3576" max="3576" width="17.7109375" style="70" customWidth="1"/>
    <col min="3577" max="3577" width="14.5703125" style="70" bestFit="1" customWidth="1"/>
    <col min="3578" max="3578" width="14.140625" style="70" customWidth="1"/>
    <col min="3579" max="3579" width="13.28515625" style="70" customWidth="1"/>
    <col min="3580" max="3580" width="14.42578125" style="70" customWidth="1"/>
    <col min="3581" max="3581" width="16.7109375" style="70" customWidth="1"/>
    <col min="3582" max="3582" width="16" style="70" customWidth="1"/>
    <col min="3583" max="3583" width="16.140625" style="70" customWidth="1"/>
    <col min="3584" max="3585" width="14.28515625" style="70" customWidth="1"/>
    <col min="3586" max="3586" width="13.85546875" style="70" customWidth="1"/>
    <col min="3587" max="3587" width="13.5703125" style="70" customWidth="1"/>
    <col min="3588" max="3588" width="13.85546875" style="70" customWidth="1"/>
    <col min="3589" max="3590" width="16.140625" style="70" customWidth="1"/>
    <col min="3591" max="3591" width="11.5703125" style="70" customWidth="1"/>
    <col min="3592" max="3592" width="5.28515625" style="70" customWidth="1"/>
    <col min="3593" max="3593" width="18.140625" style="70" customWidth="1"/>
    <col min="3594" max="3594" width="16.85546875" style="70" customWidth="1"/>
    <col min="3595" max="3751" width="11.42578125" style="70" customWidth="1"/>
    <col min="3752" max="3752" width="15.140625" style="70" customWidth="1"/>
    <col min="3753" max="3753" width="60.42578125" style="70" customWidth="1"/>
    <col min="3754" max="3756" width="19.85546875" style="70" customWidth="1"/>
    <col min="3757" max="3757" width="23.5703125" style="70" customWidth="1"/>
    <col min="3758" max="3758" width="20.140625" style="70" customWidth="1"/>
    <col min="3759" max="3759" width="18.7109375" style="70" customWidth="1"/>
    <col min="3760" max="3760" width="14.140625" style="70" customWidth="1"/>
    <col min="3761" max="3761" width="11.5703125" style="70" bestFit="1" customWidth="1"/>
    <col min="3762" max="3816" width="11.42578125" style="70"/>
    <col min="3817" max="3817" width="2.7109375" style="70" customWidth="1"/>
    <col min="3818" max="3818" width="9.85546875" style="70" customWidth="1"/>
    <col min="3819" max="3819" width="54.140625" style="70" customWidth="1"/>
    <col min="3820" max="3820" width="15.7109375" style="70" customWidth="1"/>
    <col min="3821" max="3821" width="13.7109375" style="70" customWidth="1"/>
    <col min="3822" max="3822" width="15.140625" style="70" customWidth="1"/>
    <col min="3823" max="3823" width="14.7109375" style="70" customWidth="1"/>
    <col min="3824" max="3824" width="17.42578125" style="70" customWidth="1"/>
    <col min="3825" max="3825" width="15.140625" style="70" customWidth="1"/>
    <col min="3826" max="3826" width="11.85546875" style="70" customWidth="1"/>
    <col min="3827" max="3827" width="3.85546875" style="70" customWidth="1"/>
    <col min="3828" max="3828" width="19.5703125" style="70" customWidth="1"/>
    <col min="3829" max="3829" width="17.140625" style="70" customWidth="1"/>
    <col min="3830" max="3830" width="17.28515625" style="70" customWidth="1"/>
    <col min="3831" max="3831" width="19.140625" style="70" customWidth="1"/>
    <col min="3832" max="3832" width="17.7109375" style="70" customWidth="1"/>
    <col min="3833" max="3833" width="14.5703125" style="70" bestFit="1" customWidth="1"/>
    <col min="3834" max="3834" width="14.140625" style="70" customWidth="1"/>
    <col min="3835" max="3835" width="13.28515625" style="70" customWidth="1"/>
    <col min="3836" max="3836" width="14.42578125" style="70" customWidth="1"/>
    <col min="3837" max="3837" width="16.7109375" style="70" customWidth="1"/>
    <col min="3838" max="3838" width="16" style="70" customWidth="1"/>
    <col min="3839" max="3839" width="16.140625" style="70" customWidth="1"/>
    <col min="3840" max="3841" width="14.28515625" style="70" customWidth="1"/>
    <col min="3842" max="3842" width="13.85546875" style="70" customWidth="1"/>
    <col min="3843" max="3843" width="13.5703125" style="70" customWidth="1"/>
    <col min="3844" max="3844" width="13.85546875" style="70" customWidth="1"/>
    <col min="3845" max="3846" width="16.140625" style="70" customWidth="1"/>
    <col min="3847" max="3847" width="11.5703125" style="70" customWidth="1"/>
    <col min="3848" max="3848" width="5.28515625" style="70" customWidth="1"/>
    <col min="3849" max="3849" width="18.140625" style="70" customWidth="1"/>
    <col min="3850" max="3850" width="16.85546875" style="70" customWidth="1"/>
    <col min="3851" max="4007" width="11.42578125" style="70" customWidth="1"/>
    <col min="4008" max="4008" width="15.140625" style="70" customWidth="1"/>
    <col min="4009" max="4009" width="60.42578125" style="70" customWidth="1"/>
    <col min="4010" max="4012" width="19.85546875" style="70" customWidth="1"/>
    <col min="4013" max="4013" width="23.5703125" style="70" customWidth="1"/>
    <col min="4014" max="4014" width="20.140625" style="70" customWidth="1"/>
    <col min="4015" max="4015" width="18.7109375" style="70" customWidth="1"/>
    <col min="4016" max="4016" width="14.140625" style="70" customWidth="1"/>
    <col min="4017" max="4017" width="11.5703125" style="70" bestFit="1" customWidth="1"/>
    <col min="4018" max="4072" width="11.42578125" style="70"/>
    <col min="4073" max="4073" width="2.7109375" style="70" customWidth="1"/>
    <col min="4074" max="4074" width="9.85546875" style="70" customWidth="1"/>
    <col min="4075" max="4075" width="54.140625" style="70" customWidth="1"/>
    <col min="4076" max="4076" width="15.7109375" style="70" customWidth="1"/>
    <col min="4077" max="4077" width="13.7109375" style="70" customWidth="1"/>
    <col min="4078" max="4078" width="15.140625" style="70" customWidth="1"/>
    <col min="4079" max="4079" width="14.7109375" style="70" customWidth="1"/>
    <col min="4080" max="4080" width="17.42578125" style="70" customWidth="1"/>
    <col min="4081" max="4081" width="15.140625" style="70" customWidth="1"/>
    <col min="4082" max="4082" width="11.85546875" style="70" customWidth="1"/>
    <col min="4083" max="4083" width="3.85546875" style="70" customWidth="1"/>
    <col min="4084" max="4084" width="19.5703125" style="70" customWidth="1"/>
    <col min="4085" max="4085" width="17.140625" style="70" customWidth="1"/>
    <col min="4086" max="4086" width="17.28515625" style="70" customWidth="1"/>
    <col min="4087" max="4087" width="19.140625" style="70" customWidth="1"/>
    <col min="4088" max="4088" width="17.7109375" style="70" customWidth="1"/>
    <col min="4089" max="4089" width="14.5703125" style="70" bestFit="1" customWidth="1"/>
    <col min="4090" max="4090" width="14.140625" style="70" customWidth="1"/>
    <col min="4091" max="4091" width="13.28515625" style="70" customWidth="1"/>
    <col min="4092" max="4092" width="14.42578125" style="70" customWidth="1"/>
    <col min="4093" max="4093" width="16.7109375" style="70" customWidth="1"/>
    <col min="4094" max="4094" width="16" style="70" customWidth="1"/>
    <col min="4095" max="4095" width="16.140625" style="70" customWidth="1"/>
    <col min="4096" max="4097" width="14.28515625" style="70" customWidth="1"/>
    <col min="4098" max="4098" width="13.85546875" style="70" customWidth="1"/>
    <col min="4099" max="4099" width="13.5703125" style="70" customWidth="1"/>
    <col min="4100" max="4100" width="13.85546875" style="70" customWidth="1"/>
    <col min="4101" max="4102" width="16.140625" style="70" customWidth="1"/>
    <col min="4103" max="4103" width="11.5703125" style="70" customWidth="1"/>
    <col min="4104" max="4104" width="5.28515625" style="70" customWidth="1"/>
    <col min="4105" max="4105" width="18.140625" style="70" customWidth="1"/>
    <col min="4106" max="4106" width="16.85546875" style="70" customWidth="1"/>
    <col min="4107" max="4263" width="11.42578125" style="70" customWidth="1"/>
    <col min="4264" max="4264" width="15.140625" style="70" customWidth="1"/>
    <col min="4265" max="4265" width="60.42578125" style="70" customWidth="1"/>
    <col min="4266" max="4268" width="19.85546875" style="70" customWidth="1"/>
    <col min="4269" max="4269" width="23.5703125" style="70" customWidth="1"/>
    <col min="4270" max="4270" width="20.140625" style="70" customWidth="1"/>
    <col min="4271" max="4271" width="18.7109375" style="70" customWidth="1"/>
    <col min="4272" max="4272" width="14.140625" style="70" customWidth="1"/>
    <col min="4273" max="4273" width="11.5703125" style="70" bestFit="1" customWidth="1"/>
    <col min="4274" max="4328" width="11.42578125" style="70"/>
    <col min="4329" max="4329" width="2.7109375" style="70" customWidth="1"/>
    <col min="4330" max="4330" width="9.85546875" style="70" customWidth="1"/>
    <col min="4331" max="4331" width="54.140625" style="70" customWidth="1"/>
    <col min="4332" max="4332" width="15.7109375" style="70" customWidth="1"/>
    <col min="4333" max="4333" width="13.7109375" style="70" customWidth="1"/>
    <col min="4334" max="4334" width="15.140625" style="70" customWidth="1"/>
    <col min="4335" max="4335" width="14.7109375" style="70" customWidth="1"/>
    <col min="4336" max="4336" width="17.42578125" style="70" customWidth="1"/>
    <col min="4337" max="4337" width="15.140625" style="70" customWidth="1"/>
    <col min="4338" max="4338" width="11.85546875" style="70" customWidth="1"/>
    <col min="4339" max="4339" width="3.85546875" style="70" customWidth="1"/>
    <col min="4340" max="4340" width="19.5703125" style="70" customWidth="1"/>
    <col min="4341" max="4341" width="17.140625" style="70" customWidth="1"/>
    <col min="4342" max="4342" width="17.28515625" style="70" customWidth="1"/>
    <col min="4343" max="4343" width="19.140625" style="70" customWidth="1"/>
    <col min="4344" max="4344" width="17.7109375" style="70" customWidth="1"/>
    <col min="4345" max="4345" width="14.5703125" style="70" bestFit="1" customWidth="1"/>
    <col min="4346" max="4346" width="14.140625" style="70" customWidth="1"/>
    <col min="4347" max="4347" width="13.28515625" style="70" customWidth="1"/>
    <col min="4348" max="4348" width="14.42578125" style="70" customWidth="1"/>
    <col min="4349" max="4349" width="16.7109375" style="70" customWidth="1"/>
    <col min="4350" max="4350" width="16" style="70" customWidth="1"/>
    <col min="4351" max="4351" width="16.140625" style="70" customWidth="1"/>
    <col min="4352" max="4353" width="14.28515625" style="70" customWidth="1"/>
    <col min="4354" max="4354" width="13.85546875" style="70" customWidth="1"/>
    <col min="4355" max="4355" width="13.5703125" style="70" customWidth="1"/>
    <col min="4356" max="4356" width="13.85546875" style="70" customWidth="1"/>
    <col min="4357" max="4358" width="16.140625" style="70" customWidth="1"/>
    <col min="4359" max="4359" width="11.5703125" style="70" customWidth="1"/>
    <col min="4360" max="4360" width="5.28515625" style="70" customWidth="1"/>
    <col min="4361" max="4361" width="18.140625" style="70" customWidth="1"/>
    <col min="4362" max="4362" width="16.85546875" style="70" customWidth="1"/>
    <col min="4363" max="4519" width="11.42578125" style="70" customWidth="1"/>
    <col min="4520" max="4520" width="15.140625" style="70" customWidth="1"/>
    <col min="4521" max="4521" width="60.42578125" style="70" customWidth="1"/>
    <col min="4522" max="4524" width="19.85546875" style="70" customWidth="1"/>
    <col min="4525" max="4525" width="23.5703125" style="70" customWidth="1"/>
    <col min="4526" max="4526" width="20.140625" style="70" customWidth="1"/>
    <col min="4527" max="4527" width="18.7109375" style="70" customWidth="1"/>
    <col min="4528" max="4528" width="14.140625" style="70" customWidth="1"/>
    <col min="4529" max="4529" width="11.5703125" style="70" bestFit="1" customWidth="1"/>
    <col min="4530" max="4584" width="11.42578125" style="70"/>
    <col min="4585" max="4585" width="2.7109375" style="70" customWidth="1"/>
    <col min="4586" max="4586" width="9.85546875" style="70" customWidth="1"/>
    <col min="4587" max="4587" width="54.140625" style="70" customWidth="1"/>
    <col min="4588" max="4588" width="15.7109375" style="70" customWidth="1"/>
    <col min="4589" max="4589" width="13.7109375" style="70" customWidth="1"/>
    <col min="4590" max="4590" width="15.140625" style="70" customWidth="1"/>
    <col min="4591" max="4591" width="14.7109375" style="70" customWidth="1"/>
    <col min="4592" max="4592" width="17.42578125" style="70" customWidth="1"/>
    <col min="4593" max="4593" width="15.140625" style="70" customWidth="1"/>
    <col min="4594" max="4594" width="11.85546875" style="70" customWidth="1"/>
    <col min="4595" max="4595" width="3.85546875" style="70" customWidth="1"/>
    <col min="4596" max="4596" width="19.5703125" style="70" customWidth="1"/>
    <col min="4597" max="4597" width="17.140625" style="70" customWidth="1"/>
    <col min="4598" max="4598" width="17.28515625" style="70" customWidth="1"/>
    <col min="4599" max="4599" width="19.140625" style="70" customWidth="1"/>
    <col min="4600" max="4600" width="17.7109375" style="70" customWidth="1"/>
    <col min="4601" max="4601" width="14.5703125" style="70" bestFit="1" customWidth="1"/>
    <col min="4602" max="4602" width="14.140625" style="70" customWidth="1"/>
    <col min="4603" max="4603" width="13.28515625" style="70" customWidth="1"/>
    <col min="4604" max="4604" width="14.42578125" style="70" customWidth="1"/>
    <col min="4605" max="4605" width="16.7109375" style="70" customWidth="1"/>
    <col min="4606" max="4606" width="16" style="70" customWidth="1"/>
    <col min="4607" max="4607" width="16.140625" style="70" customWidth="1"/>
    <col min="4608" max="4609" width="14.28515625" style="70" customWidth="1"/>
    <col min="4610" max="4610" width="13.85546875" style="70" customWidth="1"/>
    <col min="4611" max="4611" width="13.5703125" style="70" customWidth="1"/>
    <col min="4612" max="4612" width="13.85546875" style="70" customWidth="1"/>
    <col min="4613" max="4614" width="16.140625" style="70" customWidth="1"/>
    <col min="4615" max="4615" width="11.5703125" style="70" customWidth="1"/>
    <col min="4616" max="4616" width="5.28515625" style="70" customWidth="1"/>
    <col min="4617" max="4617" width="18.140625" style="70" customWidth="1"/>
    <col min="4618" max="4618" width="16.85546875" style="70" customWidth="1"/>
    <col min="4619" max="4775" width="11.42578125" style="70" customWidth="1"/>
    <col min="4776" max="4776" width="15.140625" style="70" customWidth="1"/>
    <col min="4777" max="4777" width="60.42578125" style="70" customWidth="1"/>
    <col min="4778" max="4780" width="19.85546875" style="70" customWidth="1"/>
    <col min="4781" max="4781" width="23.5703125" style="70" customWidth="1"/>
    <col min="4782" max="4782" width="20.140625" style="70" customWidth="1"/>
    <col min="4783" max="4783" width="18.7109375" style="70" customWidth="1"/>
    <col min="4784" max="4784" width="14.140625" style="70" customWidth="1"/>
    <col min="4785" max="4785" width="11.5703125" style="70" bestFit="1" customWidth="1"/>
    <col min="4786" max="4840" width="11.42578125" style="70"/>
    <col min="4841" max="4841" width="2.7109375" style="70" customWidth="1"/>
    <col min="4842" max="4842" width="9.85546875" style="70" customWidth="1"/>
    <col min="4843" max="4843" width="54.140625" style="70" customWidth="1"/>
    <col min="4844" max="4844" width="15.7109375" style="70" customWidth="1"/>
    <col min="4845" max="4845" width="13.7109375" style="70" customWidth="1"/>
    <col min="4846" max="4846" width="15.140625" style="70" customWidth="1"/>
    <col min="4847" max="4847" width="14.7109375" style="70" customWidth="1"/>
    <col min="4848" max="4848" width="17.42578125" style="70" customWidth="1"/>
    <col min="4849" max="4849" width="15.140625" style="70" customWidth="1"/>
    <col min="4850" max="4850" width="11.85546875" style="70" customWidth="1"/>
    <col min="4851" max="4851" width="3.85546875" style="70" customWidth="1"/>
    <col min="4852" max="4852" width="19.5703125" style="70" customWidth="1"/>
    <col min="4853" max="4853" width="17.140625" style="70" customWidth="1"/>
    <col min="4854" max="4854" width="17.28515625" style="70" customWidth="1"/>
    <col min="4855" max="4855" width="19.140625" style="70" customWidth="1"/>
    <col min="4856" max="4856" width="17.7109375" style="70" customWidth="1"/>
    <col min="4857" max="4857" width="14.5703125" style="70" bestFit="1" customWidth="1"/>
    <col min="4858" max="4858" width="14.140625" style="70" customWidth="1"/>
    <col min="4859" max="4859" width="13.28515625" style="70" customWidth="1"/>
    <col min="4860" max="4860" width="14.42578125" style="70" customWidth="1"/>
    <col min="4861" max="4861" width="16.7109375" style="70" customWidth="1"/>
    <col min="4862" max="4862" width="16" style="70" customWidth="1"/>
    <col min="4863" max="4863" width="16.140625" style="70" customWidth="1"/>
    <col min="4864" max="4865" width="14.28515625" style="70" customWidth="1"/>
    <col min="4866" max="4866" width="13.85546875" style="70" customWidth="1"/>
    <col min="4867" max="4867" width="13.5703125" style="70" customWidth="1"/>
    <col min="4868" max="4868" width="13.85546875" style="70" customWidth="1"/>
    <col min="4869" max="4870" width="16.140625" style="70" customWidth="1"/>
    <col min="4871" max="4871" width="11.5703125" style="70" customWidth="1"/>
    <col min="4872" max="4872" width="5.28515625" style="70" customWidth="1"/>
    <col min="4873" max="4873" width="18.140625" style="70" customWidth="1"/>
    <col min="4874" max="4874" width="16.85546875" style="70" customWidth="1"/>
    <col min="4875" max="5031" width="11.42578125" style="70" customWidth="1"/>
    <col min="5032" max="5032" width="15.140625" style="70" customWidth="1"/>
    <col min="5033" max="5033" width="60.42578125" style="70" customWidth="1"/>
    <col min="5034" max="5036" width="19.85546875" style="70" customWidth="1"/>
    <col min="5037" max="5037" width="23.5703125" style="70" customWidth="1"/>
    <col min="5038" max="5038" width="20.140625" style="70" customWidth="1"/>
    <col min="5039" max="5039" width="18.7109375" style="70" customWidth="1"/>
    <col min="5040" max="5040" width="14.140625" style="70" customWidth="1"/>
    <col min="5041" max="5041" width="11.5703125" style="70" bestFit="1" customWidth="1"/>
    <col min="5042" max="5096" width="11.42578125" style="70"/>
    <col min="5097" max="5097" width="2.7109375" style="70" customWidth="1"/>
    <col min="5098" max="5098" width="9.85546875" style="70" customWidth="1"/>
    <col min="5099" max="5099" width="54.140625" style="70" customWidth="1"/>
    <col min="5100" max="5100" width="15.7109375" style="70" customWidth="1"/>
    <col min="5101" max="5101" width="13.7109375" style="70" customWidth="1"/>
    <col min="5102" max="5102" width="15.140625" style="70" customWidth="1"/>
    <col min="5103" max="5103" width="14.7109375" style="70" customWidth="1"/>
    <col min="5104" max="5104" width="17.42578125" style="70" customWidth="1"/>
    <col min="5105" max="5105" width="15.140625" style="70" customWidth="1"/>
    <col min="5106" max="5106" width="11.85546875" style="70" customWidth="1"/>
    <col min="5107" max="5107" width="3.85546875" style="70" customWidth="1"/>
    <col min="5108" max="5108" width="19.5703125" style="70" customWidth="1"/>
    <col min="5109" max="5109" width="17.140625" style="70" customWidth="1"/>
    <col min="5110" max="5110" width="17.28515625" style="70" customWidth="1"/>
    <col min="5111" max="5111" width="19.140625" style="70" customWidth="1"/>
    <col min="5112" max="5112" width="17.7109375" style="70" customWidth="1"/>
    <col min="5113" max="5113" width="14.5703125" style="70" bestFit="1" customWidth="1"/>
    <col min="5114" max="5114" width="14.140625" style="70" customWidth="1"/>
    <col min="5115" max="5115" width="13.28515625" style="70" customWidth="1"/>
    <col min="5116" max="5116" width="14.42578125" style="70" customWidth="1"/>
    <col min="5117" max="5117" width="16.7109375" style="70" customWidth="1"/>
    <col min="5118" max="5118" width="16" style="70" customWidth="1"/>
    <col min="5119" max="5119" width="16.140625" style="70" customWidth="1"/>
    <col min="5120" max="5121" width="14.28515625" style="70" customWidth="1"/>
    <col min="5122" max="5122" width="13.85546875" style="70" customWidth="1"/>
    <col min="5123" max="5123" width="13.5703125" style="70" customWidth="1"/>
    <col min="5124" max="5124" width="13.85546875" style="70" customWidth="1"/>
    <col min="5125" max="5126" width="16.140625" style="70" customWidth="1"/>
    <col min="5127" max="5127" width="11.5703125" style="70" customWidth="1"/>
    <col min="5128" max="5128" width="5.28515625" style="70" customWidth="1"/>
    <col min="5129" max="5129" width="18.140625" style="70" customWidth="1"/>
    <col min="5130" max="5130" width="16.85546875" style="70" customWidth="1"/>
    <col min="5131" max="5287" width="11.42578125" style="70" customWidth="1"/>
    <col min="5288" max="5288" width="15.140625" style="70" customWidth="1"/>
    <col min="5289" max="5289" width="60.42578125" style="70" customWidth="1"/>
    <col min="5290" max="5292" width="19.85546875" style="70" customWidth="1"/>
    <col min="5293" max="5293" width="23.5703125" style="70" customWidth="1"/>
    <col min="5294" max="5294" width="20.140625" style="70" customWidth="1"/>
    <col min="5295" max="5295" width="18.7109375" style="70" customWidth="1"/>
    <col min="5296" max="5296" width="14.140625" style="70" customWidth="1"/>
    <col min="5297" max="5297" width="11.5703125" style="70" bestFit="1" customWidth="1"/>
    <col min="5298" max="5352" width="11.42578125" style="70"/>
    <col min="5353" max="5353" width="2.7109375" style="70" customWidth="1"/>
    <col min="5354" max="5354" width="9.85546875" style="70" customWidth="1"/>
    <col min="5355" max="5355" width="54.140625" style="70" customWidth="1"/>
    <col min="5356" max="5356" width="15.7109375" style="70" customWidth="1"/>
    <col min="5357" max="5357" width="13.7109375" style="70" customWidth="1"/>
    <col min="5358" max="5358" width="15.140625" style="70" customWidth="1"/>
    <col min="5359" max="5359" width="14.7109375" style="70" customWidth="1"/>
    <col min="5360" max="5360" width="17.42578125" style="70" customWidth="1"/>
    <col min="5361" max="5361" width="15.140625" style="70" customWidth="1"/>
    <col min="5362" max="5362" width="11.85546875" style="70" customWidth="1"/>
    <col min="5363" max="5363" width="3.85546875" style="70" customWidth="1"/>
    <col min="5364" max="5364" width="19.5703125" style="70" customWidth="1"/>
    <col min="5365" max="5365" width="17.140625" style="70" customWidth="1"/>
    <col min="5366" max="5366" width="17.28515625" style="70" customWidth="1"/>
    <col min="5367" max="5367" width="19.140625" style="70" customWidth="1"/>
    <col min="5368" max="5368" width="17.7109375" style="70" customWidth="1"/>
    <col min="5369" max="5369" width="14.5703125" style="70" bestFit="1" customWidth="1"/>
    <col min="5370" max="5370" width="14.140625" style="70" customWidth="1"/>
    <col min="5371" max="5371" width="13.28515625" style="70" customWidth="1"/>
    <col min="5372" max="5372" width="14.42578125" style="70" customWidth="1"/>
    <col min="5373" max="5373" width="16.7109375" style="70" customWidth="1"/>
    <col min="5374" max="5374" width="16" style="70" customWidth="1"/>
    <col min="5375" max="5375" width="16.140625" style="70" customWidth="1"/>
    <col min="5376" max="5377" width="14.28515625" style="70" customWidth="1"/>
    <col min="5378" max="5378" width="13.85546875" style="70" customWidth="1"/>
    <col min="5379" max="5379" width="13.5703125" style="70" customWidth="1"/>
    <col min="5380" max="5380" width="13.85546875" style="70" customWidth="1"/>
    <col min="5381" max="5382" width="16.140625" style="70" customWidth="1"/>
    <col min="5383" max="5383" width="11.5703125" style="70" customWidth="1"/>
    <col min="5384" max="5384" width="5.28515625" style="70" customWidth="1"/>
    <col min="5385" max="5385" width="18.140625" style="70" customWidth="1"/>
    <col min="5386" max="5386" width="16.85546875" style="70" customWidth="1"/>
    <col min="5387" max="5543" width="11.42578125" style="70" customWidth="1"/>
    <col min="5544" max="5544" width="15.140625" style="70" customWidth="1"/>
    <col min="5545" max="5545" width="60.42578125" style="70" customWidth="1"/>
    <col min="5546" max="5548" width="19.85546875" style="70" customWidth="1"/>
    <col min="5549" max="5549" width="23.5703125" style="70" customWidth="1"/>
    <col min="5550" max="5550" width="20.140625" style="70" customWidth="1"/>
    <col min="5551" max="5551" width="18.7109375" style="70" customWidth="1"/>
    <col min="5552" max="5552" width="14.140625" style="70" customWidth="1"/>
    <col min="5553" max="5553" width="11.5703125" style="70" bestFit="1" customWidth="1"/>
    <col min="5554" max="5608" width="11.42578125" style="70"/>
    <col min="5609" max="5609" width="2.7109375" style="70" customWidth="1"/>
    <col min="5610" max="5610" width="9.85546875" style="70" customWidth="1"/>
    <col min="5611" max="5611" width="54.140625" style="70" customWidth="1"/>
    <col min="5612" max="5612" width="15.7109375" style="70" customWidth="1"/>
    <col min="5613" max="5613" width="13.7109375" style="70" customWidth="1"/>
    <col min="5614" max="5614" width="15.140625" style="70" customWidth="1"/>
    <col min="5615" max="5615" width="14.7109375" style="70" customWidth="1"/>
    <col min="5616" max="5616" width="17.42578125" style="70" customWidth="1"/>
    <col min="5617" max="5617" width="15.140625" style="70" customWidth="1"/>
    <col min="5618" max="5618" width="11.85546875" style="70" customWidth="1"/>
    <col min="5619" max="5619" width="3.85546875" style="70" customWidth="1"/>
    <col min="5620" max="5620" width="19.5703125" style="70" customWidth="1"/>
    <col min="5621" max="5621" width="17.140625" style="70" customWidth="1"/>
    <col min="5622" max="5622" width="17.28515625" style="70" customWidth="1"/>
    <col min="5623" max="5623" width="19.140625" style="70" customWidth="1"/>
    <col min="5624" max="5624" width="17.7109375" style="70" customWidth="1"/>
    <col min="5625" max="5625" width="14.5703125" style="70" bestFit="1" customWidth="1"/>
    <col min="5626" max="5626" width="14.140625" style="70" customWidth="1"/>
    <col min="5627" max="5627" width="13.28515625" style="70" customWidth="1"/>
    <col min="5628" max="5628" width="14.42578125" style="70" customWidth="1"/>
    <col min="5629" max="5629" width="16.7109375" style="70" customWidth="1"/>
    <col min="5630" max="5630" width="16" style="70" customWidth="1"/>
    <col min="5631" max="5631" width="16.140625" style="70" customWidth="1"/>
    <col min="5632" max="5633" width="14.28515625" style="70" customWidth="1"/>
    <col min="5634" max="5634" width="13.85546875" style="70" customWidth="1"/>
    <col min="5635" max="5635" width="13.5703125" style="70" customWidth="1"/>
    <col min="5636" max="5636" width="13.85546875" style="70" customWidth="1"/>
    <col min="5637" max="5638" width="16.140625" style="70" customWidth="1"/>
    <col min="5639" max="5639" width="11.5703125" style="70" customWidth="1"/>
    <col min="5640" max="5640" width="5.28515625" style="70" customWidth="1"/>
    <col min="5641" max="5641" width="18.140625" style="70" customWidth="1"/>
    <col min="5642" max="5642" width="16.85546875" style="70" customWidth="1"/>
    <col min="5643" max="5799" width="11.42578125" style="70" customWidth="1"/>
    <col min="5800" max="5800" width="15.140625" style="70" customWidth="1"/>
    <col min="5801" max="5801" width="60.42578125" style="70" customWidth="1"/>
    <col min="5802" max="5804" width="19.85546875" style="70" customWidth="1"/>
    <col min="5805" max="5805" width="23.5703125" style="70" customWidth="1"/>
    <col min="5806" max="5806" width="20.140625" style="70" customWidth="1"/>
    <col min="5807" max="5807" width="18.7109375" style="70" customWidth="1"/>
    <col min="5808" max="5808" width="14.140625" style="70" customWidth="1"/>
    <col min="5809" max="5809" width="11.5703125" style="70" bestFit="1" customWidth="1"/>
    <col min="5810" max="5864" width="11.42578125" style="70"/>
    <col min="5865" max="5865" width="2.7109375" style="70" customWidth="1"/>
    <col min="5866" max="5866" width="9.85546875" style="70" customWidth="1"/>
    <col min="5867" max="5867" width="54.140625" style="70" customWidth="1"/>
    <col min="5868" max="5868" width="15.7109375" style="70" customWidth="1"/>
    <col min="5869" max="5869" width="13.7109375" style="70" customWidth="1"/>
    <col min="5870" max="5870" width="15.140625" style="70" customWidth="1"/>
    <col min="5871" max="5871" width="14.7109375" style="70" customWidth="1"/>
    <col min="5872" max="5872" width="17.42578125" style="70" customWidth="1"/>
    <col min="5873" max="5873" width="15.140625" style="70" customWidth="1"/>
    <col min="5874" max="5874" width="11.85546875" style="70" customWidth="1"/>
    <col min="5875" max="5875" width="3.85546875" style="70" customWidth="1"/>
    <col min="5876" max="5876" width="19.5703125" style="70" customWidth="1"/>
    <col min="5877" max="5877" width="17.140625" style="70" customWidth="1"/>
    <col min="5878" max="5878" width="17.28515625" style="70" customWidth="1"/>
    <col min="5879" max="5879" width="19.140625" style="70" customWidth="1"/>
    <col min="5880" max="5880" width="17.7109375" style="70" customWidth="1"/>
    <col min="5881" max="5881" width="14.5703125" style="70" bestFit="1" customWidth="1"/>
    <col min="5882" max="5882" width="14.140625" style="70" customWidth="1"/>
    <col min="5883" max="5883" width="13.28515625" style="70" customWidth="1"/>
    <col min="5884" max="5884" width="14.42578125" style="70" customWidth="1"/>
    <col min="5885" max="5885" width="16.7109375" style="70" customWidth="1"/>
    <col min="5886" max="5886" width="16" style="70" customWidth="1"/>
    <col min="5887" max="5887" width="16.140625" style="70" customWidth="1"/>
    <col min="5888" max="5889" width="14.28515625" style="70" customWidth="1"/>
    <col min="5890" max="5890" width="13.85546875" style="70" customWidth="1"/>
    <col min="5891" max="5891" width="13.5703125" style="70" customWidth="1"/>
    <col min="5892" max="5892" width="13.85546875" style="70" customWidth="1"/>
    <col min="5893" max="5894" width="16.140625" style="70" customWidth="1"/>
    <col min="5895" max="5895" width="11.5703125" style="70" customWidth="1"/>
    <col min="5896" max="5896" width="5.28515625" style="70" customWidth="1"/>
    <col min="5897" max="5897" width="18.140625" style="70" customWidth="1"/>
    <col min="5898" max="5898" width="16.85546875" style="70" customWidth="1"/>
    <col min="5899" max="6055" width="11.42578125" style="70" customWidth="1"/>
    <col min="6056" max="6056" width="15.140625" style="70" customWidth="1"/>
    <col min="6057" max="6057" width="60.42578125" style="70" customWidth="1"/>
    <col min="6058" max="6060" width="19.85546875" style="70" customWidth="1"/>
    <col min="6061" max="6061" width="23.5703125" style="70" customWidth="1"/>
    <col min="6062" max="6062" width="20.140625" style="70" customWidth="1"/>
    <col min="6063" max="6063" width="18.7109375" style="70" customWidth="1"/>
    <col min="6064" max="6064" width="14.140625" style="70" customWidth="1"/>
    <col min="6065" max="6065" width="11.5703125" style="70" bestFit="1" customWidth="1"/>
    <col min="6066" max="6120" width="11.42578125" style="70"/>
    <col min="6121" max="6121" width="2.7109375" style="70" customWidth="1"/>
    <col min="6122" max="6122" width="9.85546875" style="70" customWidth="1"/>
    <col min="6123" max="6123" width="54.140625" style="70" customWidth="1"/>
    <col min="6124" max="6124" width="15.7109375" style="70" customWidth="1"/>
    <col min="6125" max="6125" width="13.7109375" style="70" customWidth="1"/>
    <col min="6126" max="6126" width="15.140625" style="70" customWidth="1"/>
    <col min="6127" max="6127" width="14.7109375" style="70" customWidth="1"/>
    <col min="6128" max="6128" width="17.42578125" style="70" customWidth="1"/>
    <col min="6129" max="6129" width="15.140625" style="70" customWidth="1"/>
    <col min="6130" max="6130" width="11.85546875" style="70" customWidth="1"/>
    <col min="6131" max="6131" width="3.85546875" style="70" customWidth="1"/>
    <col min="6132" max="6132" width="19.5703125" style="70" customWidth="1"/>
    <col min="6133" max="6133" width="17.140625" style="70" customWidth="1"/>
    <col min="6134" max="6134" width="17.28515625" style="70" customWidth="1"/>
    <col min="6135" max="6135" width="19.140625" style="70" customWidth="1"/>
    <col min="6136" max="6136" width="17.7109375" style="70" customWidth="1"/>
    <col min="6137" max="6137" width="14.5703125" style="70" bestFit="1" customWidth="1"/>
    <col min="6138" max="6138" width="14.140625" style="70" customWidth="1"/>
    <col min="6139" max="6139" width="13.28515625" style="70" customWidth="1"/>
    <col min="6140" max="6140" width="14.42578125" style="70" customWidth="1"/>
    <col min="6141" max="6141" width="16.7109375" style="70" customWidth="1"/>
    <col min="6142" max="6142" width="16" style="70" customWidth="1"/>
    <col min="6143" max="6143" width="16.140625" style="70" customWidth="1"/>
    <col min="6144" max="6145" width="14.28515625" style="70" customWidth="1"/>
    <col min="6146" max="6146" width="13.85546875" style="70" customWidth="1"/>
    <col min="6147" max="6147" width="13.5703125" style="70" customWidth="1"/>
    <col min="6148" max="6148" width="13.85546875" style="70" customWidth="1"/>
    <col min="6149" max="6150" width="16.140625" style="70" customWidth="1"/>
    <col min="6151" max="6151" width="11.5703125" style="70" customWidth="1"/>
    <col min="6152" max="6152" width="5.28515625" style="70" customWidth="1"/>
    <col min="6153" max="6153" width="18.140625" style="70" customWidth="1"/>
    <col min="6154" max="6154" width="16.85546875" style="70" customWidth="1"/>
    <col min="6155" max="6311" width="11.42578125" style="70" customWidth="1"/>
    <col min="6312" max="6312" width="15.140625" style="70" customWidth="1"/>
    <col min="6313" max="6313" width="60.42578125" style="70" customWidth="1"/>
    <col min="6314" max="6316" width="19.85546875" style="70" customWidth="1"/>
    <col min="6317" max="6317" width="23.5703125" style="70" customWidth="1"/>
    <col min="6318" max="6318" width="20.140625" style="70" customWidth="1"/>
    <col min="6319" max="6319" width="18.7109375" style="70" customWidth="1"/>
    <col min="6320" max="6320" width="14.140625" style="70" customWidth="1"/>
    <col min="6321" max="6321" width="11.5703125" style="70" bestFit="1" customWidth="1"/>
    <col min="6322" max="6376" width="11.42578125" style="70"/>
    <col min="6377" max="6377" width="2.7109375" style="70" customWidth="1"/>
    <col min="6378" max="6378" width="9.85546875" style="70" customWidth="1"/>
    <col min="6379" max="6379" width="54.140625" style="70" customWidth="1"/>
    <col min="6380" max="6380" width="15.7109375" style="70" customWidth="1"/>
    <col min="6381" max="6381" width="13.7109375" style="70" customWidth="1"/>
    <col min="6382" max="6382" width="15.140625" style="70" customWidth="1"/>
    <col min="6383" max="6383" width="14.7109375" style="70" customWidth="1"/>
    <col min="6384" max="6384" width="17.42578125" style="70" customWidth="1"/>
    <col min="6385" max="6385" width="15.140625" style="70" customWidth="1"/>
    <col min="6386" max="6386" width="11.85546875" style="70" customWidth="1"/>
    <col min="6387" max="6387" width="3.85546875" style="70" customWidth="1"/>
    <col min="6388" max="6388" width="19.5703125" style="70" customWidth="1"/>
    <col min="6389" max="6389" width="17.140625" style="70" customWidth="1"/>
    <col min="6390" max="6390" width="17.28515625" style="70" customWidth="1"/>
    <col min="6391" max="6391" width="19.140625" style="70" customWidth="1"/>
    <col min="6392" max="6392" width="17.7109375" style="70" customWidth="1"/>
    <col min="6393" max="6393" width="14.5703125" style="70" bestFit="1" customWidth="1"/>
    <col min="6394" max="6394" width="14.140625" style="70" customWidth="1"/>
    <col min="6395" max="6395" width="13.28515625" style="70" customWidth="1"/>
    <col min="6396" max="6396" width="14.42578125" style="70" customWidth="1"/>
    <col min="6397" max="6397" width="16.7109375" style="70" customWidth="1"/>
    <col min="6398" max="6398" width="16" style="70" customWidth="1"/>
    <col min="6399" max="6399" width="16.140625" style="70" customWidth="1"/>
    <col min="6400" max="6401" width="14.28515625" style="70" customWidth="1"/>
    <col min="6402" max="6402" width="13.85546875" style="70" customWidth="1"/>
    <col min="6403" max="6403" width="13.5703125" style="70" customWidth="1"/>
    <col min="6404" max="6404" width="13.85546875" style="70" customWidth="1"/>
    <col min="6405" max="6406" width="16.140625" style="70" customWidth="1"/>
    <col min="6407" max="6407" width="11.5703125" style="70" customWidth="1"/>
    <col min="6408" max="6408" width="5.28515625" style="70" customWidth="1"/>
    <col min="6409" max="6409" width="18.140625" style="70" customWidth="1"/>
    <col min="6410" max="6410" width="16.85546875" style="70" customWidth="1"/>
    <col min="6411" max="6567" width="11.42578125" style="70" customWidth="1"/>
    <col min="6568" max="6568" width="15.140625" style="70" customWidth="1"/>
    <col min="6569" max="6569" width="60.42578125" style="70" customWidth="1"/>
    <col min="6570" max="6572" width="19.85546875" style="70" customWidth="1"/>
    <col min="6573" max="6573" width="23.5703125" style="70" customWidth="1"/>
    <col min="6574" max="6574" width="20.140625" style="70" customWidth="1"/>
    <col min="6575" max="6575" width="18.7109375" style="70" customWidth="1"/>
    <col min="6576" max="6576" width="14.140625" style="70" customWidth="1"/>
    <col min="6577" max="6577" width="11.5703125" style="70" bestFit="1" customWidth="1"/>
    <col min="6578" max="6632" width="11.42578125" style="70"/>
    <col min="6633" max="6633" width="2.7109375" style="70" customWidth="1"/>
    <col min="6634" max="6634" width="9.85546875" style="70" customWidth="1"/>
    <col min="6635" max="6635" width="54.140625" style="70" customWidth="1"/>
    <col min="6636" max="6636" width="15.7109375" style="70" customWidth="1"/>
    <col min="6637" max="6637" width="13.7109375" style="70" customWidth="1"/>
    <col min="6638" max="6638" width="15.140625" style="70" customWidth="1"/>
    <col min="6639" max="6639" width="14.7109375" style="70" customWidth="1"/>
    <col min="6640" max="6640" width="17.42578125" style="70" customWidth="1"/>
    <col min="6641" max="6641" width="15.140625" style="70" customWidth="1"/>
    <col min="6642" max="6642" width="11.85546875" style="70" customWidth="1"/>
    <col min="6643" max="6643" width="3.85546875" style="70" customWidth="1"/>
    <col min="6644" max="6644" width="19.5703125" style="70" customWidth="1"/>
    <col min="6645" max="6645" width="17.140625" style="70" customWidth="1"/>
    <col min="6646" max="6646" width="17.28515625" style="70" customWidth="1"/>
    <col min="6647" max="6647" width="19.140625" style="70" customWidth="1"/>
    <col min="6648" max="6648" width="17.7109375" style="70" customWidth="1"/>
    <col min="6649" max="6649" width="14.5703125" style="70" bestFit="1" customWidth="1"/>
    <col min="6650" max="6650" width="14.140625" style="70" customWidth="1"/>
    <col min="6651" max="6651" width="13.28515625" style="70" customWidth="1"/>
    <col min="6652" max="6652" width="14.42578125" style="70" customWidth="1"/>
    <col min="6653" max="6653" width="16.7109375" style="70" customWidth="1"/>
    <col min="6654" max="6654" width="16" style="70" customWidth="1"/>
    <col min="6655" max="6655" width="16.140625" style="70" customWidth="1"/>
    <col min="6656" max="6657" width="14.28515625" style="70" customWidth="1"/>
    <col min="6658" max="6658" width="13.85546875" style="70" customWidth="1"/>
    <col min="6659" max="6659" width="13.5703125" style="70" customWidth="1"/>
    <col min="6660" max="6660" width="13.85546875" style="70" customWidth="1"/>
    <col min="6661" max="6662" width="16.140625" style="70" customWidth="1"/>
    <col min="6663" max="6663" width="11.5703125" style="70" customWidth="1"/>
    <col min="6664" max="6664" width="5.28515625" style="70" customWidth="1"/>
    <col min="6665" max="6665" width="18.140625" style="70" customWidth="1"/>
    <col min="6666" max="6666" width="16.85546875" style="70" customWidth="1"/>
    <col min="6667" max="6823" width="11.42578125" style="70" customWidth="1"/>
    <col min="6824" max="6824" width="15.140625" style="70" customWidth="1"/>
    <col min="6825" max="6825" width="60.42578125" style="70" customWidth="1"/>
    <col min="6826" max="6828" width="19.85546875" style="70" customWidth="1"/>
    <col min="6829" max="6829" width="23.5703125" style="70" customWidth="1"/>
    <col min="6830" max="6830" width="20.140625" style="70" customWidth="1"/>
    <col min="6831" max="6831" width="18.7109375" style="70" customWidth="1"/>
    <col min="6832" max="6832" width="14.140625" style="70" customWidth="1"/>
    <col min="6833" max="6833" width="11.5703125" style="70" bestFit="1" customWidth="1"/>
    <col min="6834" max="6888" width="11.42578125" style="70"/>
    <col min="6889" max="6889" width="2.7109375" style="70" customWidth="1"/>
    <col min="6890" max="6890" width="9.85546875" style="70" customWidth="1"/>
    <col min="6891" max="6891" width="54.140625" style="70" customWidth="1"/>
    <col min="6892" max="6892" width="15.7109375" style="70" customWidth="1"/>
    <col min="6893" max="6893" width="13.7109375" style="70" customWidth="1"/>
    <col min="6894" max="6894" width="15.140625" style="70" customWidth="1"/>
    <col min="6895" max="6895" width="14.7109375" style="70" customWidth="1"/>
    <col min="6896" max="6896" width="17.42578125" style="70" customWidth="1"/>
    <col min="6897" max="6897" width="15.140625" style="70" customWidth="1"/>
    <col min="6898" max="6898" width="11.85546875" style="70" customWidth="1"/>
    <col min="6899" max="6899" width="3.85546875" style="70" customWidth="1"/>
    <col min="6900" max="6900" width="19.5703125" style="70" customWidth="1"/>
    <col min="6901" max="6901" width="17.140625" style="70" customWidth="1"/>
    <col min="6902" max="6902" width="17.28515625" style="70" customWidth="1"/>
    <col min="6903" max="6903" width="19.140625" style="70" customWidth="1"/>
    <col min="6904" max="6904" width="17.7109375" style="70" customWidth="1"/>
    <col min="6905" max="6905" width="14.5703125" style="70" bestFit="1" customWidth="1"/>
    <col min="6906" max="6906" width="14.140625" style="70" customWidth="1"/>
    <col min="6907" max="6907" width="13.28515625" style="70" customWidth="1"/>
    <col min="6908" max="6908" width="14.42578125" style="70" customWidth="1"/>
    <col min="6909" max="6909" width="16.7109375" style="70" customWidth="1"/>
    <col min="6910" max="6910" width="16" style="70" customWidth="1"/>
    <col min="6911" max="6911" width="16.140625" style="70" customWidth="1"/>
    <col min="6912" max="6913" width="14.28515625" style="70" customWidth="1"/>
    <col min="6914" max="6914" width="13.85546875" style="70" customWidth="1"/>
    <col min="6915" max="6915" width="13.5703125" style="70" customWidth="1"/>
    <col min="6916" max="6916" width="13.85546875" style="70" customWidth="1"/>
    <col min="6917" max="6918" width="16.140625" style="70" customWidth="1"/>
    <col min="6919" max="6919" width="11.5703125" style="70" customWidth="1"/>
    <col min="6920" max="6920" width="5.28515625" style="70" customWidth="1"/>
    <col min="6921" max="6921" width="18.140625" style="70" customWidth="1"/>
    <col min="6922" max="6922" width="16.85546875" style="70" customWidth="1"/>
    <col min="6923" max="7079" width="11.42578125" style="70" customWidth="1"/>
    <col min="7080" max="7080" width="15.140625" style="70" customWidth="1"/>
    <col min="7081" max="7081" width="60.42578125" style="70" customWidth="1"/>
    <col min="7082" max="7084" width="19.85546875" style="70" customWidth="1"/>
    <col min="7085" max="7085" width="23.5703125" style="70" customWidth="1"/>
    <col min="7086" max="7086" width="20.140625" style="70" customWidth="1"/>
    <col min="7087" max="7087" width="18.7109375" style="70" customWidth="1"/>
    <col min="7088" max="7088" width="14.140625" style="70" customWidth="1"/>
    <col min="7089" max="7089" width="11.5703125" style="70" bestFit="1" customWidth="1"/>
    <col min="7090" max="7144" width="11.42578125" style="70"/>
    <col min="7145" max="7145" width="2.7109375" style="70" customWidth="1"/>
    <col min="7146" max="7146" width="9.85546875" style="70" customWidth="1"/>
    <col min="7147" max="7147" width="54.140625" style="70" customWidth="1"/>
    <col min="7148" max="7148" width="15.7109375" style="70" customWidth="1"/>
    <col min="7149" max="7149" width="13.7109375" style="70" customWidth="1"/>
    <col min="7150" max="7150" width="15.140625" style="70" customWidth="1"/>
    <col min="7151" max="7151" width="14.7109375" style="70" customWidth="1"/>
    <col min="7152" max="7152" width="17.42578125" style="70" customWidth="1"/>
    <col min="7153" max="7153" width="15.140625" style="70" customWidth="1"/>
    <col min="7154" max="7154" width="11.85546875" style="70" customWidth="1"/>
    <col min="7155" max="7155" width="3.85546875" style="70" customWidth="1"/>
    <col min="7156" max="7156" width="19.5703125" style="70" customWidth="1"/>
    <col min="7157" max="7157" width="17.140625" style="70" customWidth="1"/>
    <col min="7158" max="7158" width="17.28515625" style="70" customWidth="1"/>
    <col min="7159" max="7159" width="19.140625" style="70" customWidth="1"/>
    <col min="7160" max="7160" width="17.7109375" style="70" customWidth="1"/>
    <col min="7161" max="7161" width="14.5703125" style="70" bestFit="1" customWidth="1"/>
    <col min="7162" max="7162" width="14.140625" style="70" customWidth="1"/>
    <col min="7163" max="7163" width="13.28515625" style="70" customWidth="1"/>
    <col min="7164" max="7164" width="14.42578125" style="70" customWidth="1"/>
    <col min="7165" max="7165" width="16.7109375" style="70" customWidth="1"/>
    <col min="7166" max="7166" width="16" style="70" customWidth="1"/>
    <col min="7167" max="7167" width="16.140625" style="70" customWidth="1"/>
    <col min="7168" max="7169" width="14.28515625" style="70" customWidth="1"/>
    <col min="7170" max="7170" width="13.85546875" style="70" customWidth="1"/>
    <col min="7171" max="7171" width="13.5703125" style="70" customWidth="1"/>
    <col min="7172" max="7172" width="13.85546875" style="70" customWidth="1"/>
    <col min="7173" max="7174" width="16.140625" style="70" customWidth="1"/>
    <col min="7175" max="7175" width="11.5703125" style="70" customWidth="1"/>
    <col min="7176" max="7176" width="5.28515625" style="70" customWidth="1"/>
    <col min="7177" max="7177" width="18.140625" style="70" customWidth="1"/>
    <col min="7178" max="7178" width="16.85546875" style="70" customWidth="1"/>
    <col min="7179" max="7335" width="11.42578125" style="70" customWidth="1"/>
    <col min="7336" max="7336" width="15.140625" style="70" customWidth="1"/>
    <col min="7337" max="7337" width="60.42578125" style="70" customWidth="1"/>
    <col min="7338" max="7340" width="19.85546875" style="70" customWidth="1"/>
    <col min="7341" max="7341" width="23.5703125" style="70" customWidth="1"/>
    <col min="7342" max="7342" width="20.140625" style="70" customWidth="1"/>
    <col min="7343" max="7343" width="18.7109375" style="70" customWidth="1"/>
    <col min="7344" max="7344" width="14.140625" style="70" customWidth="1"/>
    <col min="7345" max="7345" width="11.5703125" style="70" bestFit="1" customWidth="1"/>
    <col min="7346" max="7400" width="11.42578125" style="70"/>
    <col min="7401" max="7401" width="2.7109375" style="70" customWidth="1"/>
    <col min="7402" max="7402" width="9.85546875" style="70" customWidth="1"/>
    <col min="7403" max="7403" width="54.140625" style="70" customWidth="1"/>
    <col min="7404" max="7404" width="15.7109375" style="70" customWidth="1"/>
    <col min="7405" max="7405" width="13.7109375" style="70" customWidth="1"/>
    <col min="7406" max="7406" width="15.140625" style="70" customWidth="1"/>
    <col min="7407" max="7407" width="14.7109375" style="70" customWidth="1"/>
    <col min="7408" max="7408" width="17.42578125" style="70" customWidth="1"/>
    <col min="7409" max="7409" width="15.140625" style="70" customWidth="1"/>
    <col min="7410" max="7410" width="11.85546875" style="70" customWidth="1"/>
    <col min="7411" max="7411" width="3.85546875" style="70" customWidth="1"/>
    <col min="7412" max="7412" width="19.5703125" style="70" customWidth="1"/>
    <col min="7413" max="7413" width="17.140625" style="70" customWidth="1"/>
    <col min="7414" max="7414" width="17.28515625" style="70" customWidth="1"/>
    <col min="7415" max="7415" width="19.140625" style="70" customWidth="1"/>
    <col min="7416" max="7416" width="17.7109375" style="70" customWidth="1"/>
    <col min="7417" max="7417" width="14.5703125" style="70" bestFit="1" customWidth="1"/>
    <col min="7418" max="7418" width="14.140625" style="70" customWidth="1"/>
    <col min="7419" max="7419" width="13.28515625" style="70" customWidth="1"/>
    <col min="7420" max="7420" width="14.42578125" style="70" customWidth="1"/>
    <col min="7421" max="7421" width="16.7109375" style="70" customWidth="1"/>
    <col min="7422" max="7422" width="16" style="70" customWidth="1"/>
    <col min="7423" max="7423" width="16.140625" style="70" customWidth="1"/>
    <col min="7424" max="7425" width="14.28515625" style="70" customWidth="1"/>
    <col min="7426" max="7426" width="13.85546875" style="70" customWidth="1"/>
    <col min="7427" max="7427" width="13.5703125" style="70" customWidth="1"/>
    <col min="7428" max="7428" width="13.85546875" style="70" customWidth="1"/>
    <col min="7429" max="7430" width="16.140625" style="70" customWidth="1"/>
    <col min="7431" max="7431" width="11.5703125" style="70" customWidth="1"/>
    <col min="7432" max="7432" width="5.28515625" style="70" customWidth="1"/>
    <col min="7433" max="7433" width="18.140625" style="70" customWidth="1"/>
    <col min="7434" max="7434" width="16.85546875" style="70" customWidth="1"/>
    <col min="7435" max="7591" width="11.42578125" style="70" customWidth="1"/>
    <col min="7592" max="7592" width="15.140625" style="70" customWidth="1"/>
    <col min="7593" max="7593" width="60.42578125" style="70" customWidth="1"/>
    <col min="7594" max="7596" width="19.85546875" style="70" customWidth="1"/>
    <col min="7597" max="7597" width="23.5703125" style="70" customWidth="1"/>
    <col min="7598" max="7598" width="20.140625" style="70" customWidth="1"/>
    <col min="7599" max="7599" width="18.7109375" style="70" customWidth="1"/>
    <col min="7600" max="7600" width="14.140625" style="70" customWidth="1"/>
    <col min="7601" max="7601" width="11.5703125" style="70" bestFit="1" customWidth="1"/>
    <col min="7602" max="7656" width="11.42578125" style="70"/>
    <col min="7657" max="7657" width="2.7109375" style="70" customWidth="1"/>
    <col min="7658" max="7658" width="9.85546875" style="70" customWidth="1"/>
    <col min="7659" max="7659" width="54.140625" style="70" customWidth="1"/>
    <col min="7660" max="7660" width="15.7109375" style="70" customWidth="1"/>
    <col min="7661" max="7661" width="13.7109375" style="70" customWidth="1"/>
    <col min="7662" max="7662" width="15.140625" style="70" customWidth="1"/>
    <col min="7663" max="7663" width="14.7109375" style="70" customWidth="1"/>
    <col min="7664" max="7664" width="17.42578125" style="70" customWidth="1"/>
    <col min="7665" max="7665" width="15.140625" style="70" customWidth="1"/>
    <col min="7666" max="7666" width="11.85546875" style="70" customWidth="1"/>
    <col min="7667" max="7667" width="3.85546875" style="70" customWidth="1"/>
    <col min="7668" max="7668" width="19.5703125" style="70" customWidth="1"/>
    <col min="7669" max="7669" width="17.140625" style="70" customWidth="1"/>
    <col min="7670" max="7670" width="17.28515625" style="70" customWidth="1"/>
    <col min="7671" max="7671" width="19.140625" style="70" customWidth="1"/>
    <col min="7672" max="7672" width="17.7109375" style="70" customWidth="1"/>
    <col min="7673" max="7673" width="14.5703125" style="70" bestFit="1" customWidth="1"/>
    <col min="7674" max="7674" width="14.140625" style="70" customWidth="1"/>
    <col min="7675" max="7675" width="13.28515625" style="70" customWidth="1"/>
    <col min="7676" max="7676" width="14.42578125" style="70" customWidth="1"/>
    <col min="7677" max="7677" width="16.7109375" style="70" customWidth="1"/>
    <col min="7678" max="7678" width="16" style="70" customWidth="1"/>
    <col min="7679" max="7679" width="16.140625" style="70" customWidth="1"/>
    <col min="7680" max="7681" width="14.28515625" style="70" customWidth="1"/>
    <col min="7682" max="7682" width="13.85546875" style="70" customWidth="1"/>
    <col min="7683" max="7683" width="13.5703125" style="70" customWidth="1"/>
    <col min="7684" max="7684" width="13.85546875" style="70" customWidth="1"/>
    <col min="7685" max="7686" width="16.140625" style="70" customWidth="1"/>
    <col min="7687" max="7687" width="11.5703125" style="70" customWidth="1"/>
    <col min="7688" max="7688" width="5.28515625" style="70" customWidth="1"/>
    <col min="7689" max="7689" width="18.140625" style="70" customWidth="1"/>
    <col min="7690" max="7690" width="16.85546875" style="70" customWidth="1"/>
    <col min="7691" max="7847" width="11.42578125" style="70" customWidth="1"/>
    <col min="7848" max="7848" width="15.140625" style="70" customWidth="1"/>
    <col min="7849" max="7849" width="60.42578125" style="70" customWidth="1"/>
    <col min="7850" max="7852" width="19.85546875" style="70" customWidth="1"/>
    <col min="7853" max="7853" width="23.5703125" style="70" customWidth="1"/>
    <col min="7854" max="7854" width="20.140625" style="70" customWidth="1"/>
    <col min="7855" max="7855" width="18.7109375" style="70" customWidth="1"/>
    <col min="7856" max="7856" width="14.140625" style="70" customWidth="1"/>
    <col min="7857" max="7857" width="11.5703125" style="70" bestFit="1" customWidth="1"/>
    <col min="7858" max="7912" width="11.42578125" style="70"/>
    <col min="7913" max="7913" width="2.7109375" style="70" customWidth="1"/>
    <col min="7914" max="7914" width="9.85546875" style="70" customWidth="1"/>
    <col min="7915" max="7915" width="54.140625" style="70" customWidth="1"/>
    <col min="7916" max="7916" width="15.7109375" style="70" customWidth="1"/>
    <col min="7917" max="7917" width="13.7109375" style="70" customWidth="1"/>
    <col min="7918" max="7918" width="15.140625" style="70" customWidth="1"/>
    <col min="7919" max="7919" width="14.7109375" style="70" customWidth="1"/>
    <col min="7920" max="7920" width="17.42578125" style="70" customWidth="1"/>
    <col min="7921" max="7921" width="15.140625" style="70" customWidth="1"/>
    <col min="7922" max="7922" width="11.85546875" style="70" customWidth="1"/>
    <col min="7923" max="7923" width="3.85546875" style="70" customWidth="1"/>
    <col min="7924" max="7924" width="19.5703125" style="70" customWidth="1"/>
    <col min="7925" max="7925" width="17.140625" style="70" customWidth="1"/>
    <col min="7926" max="7926" width="17.28515625" style="70" customWidth="1"/>
    <col min="7927" max="7927" width="19.140625" style="70" customWidth="1"/>
    <col min="7928" max="7928" width="17.7109375" style="70" customWidth="1"/>
    <col min="7929" max="7929" width="14.5703125" style="70" bestFit="1" customWidth="1"/>
    <col min="7930" max="7930" width="14.140625" style="70" customWidth="1"/>
    <col min="7931" max="7931" width="13.28515625" style="70" customWidth="1"/>
    <col min="7932" max="7932" width="14.42578125" style="70" customWidth="1"/>
    <col min="7933" max="7933" width="16.7109375" style="70" customWidth="1"/>
    <col min="7934" max="7934" width="16" style="70" customWidth="1"/>
    <col min="7935" max="7935" width="16.140625" style="70" customWidth="1"/>
    <col min="7936" max="7937" width="14.28515625" style="70" customWidth="1"/>
    <col min="7938" max="7938" width="13.85546875" style="70" customWidth="1"/>
    <col min="7939" max="7939" width="13.5703125" style="70" customWidth="1"/>
    <col min="7940" max="7940" width="13.85546875" style="70" customWidth="1"/>
    <col min="7941" max="7942" width="16.140625" style="70" customWidth="1"/>
    <col min="7943" max="7943" width="11.5703125" style="70" customWidth="1"/>
    <col min="7944" max="7944" width="5.28515625" style="70" customWidth="1"/>
    <col min="7945" max="7945" width="18.140625" style="70" customWidth="1"/>
    <col min="7946" max="7946" width="16.85546875" style="70" customWidth="1"/>
    <col min="7947" max="8103" width="11.42578125" style="70" customWidth="1"/>
    <col min="8104" max="8104" width="15.140625" style="70" customWidth="1"/>
    <col min="8105" max="8105" width="60.42578125" style="70" customWidth="1"/>
    <col min="8106" max="8108" width="19.85546875" style="70" customWidth="1"/>
    <col min="8109" max="8109" width="23.5703125" style="70" customWidth="1"/>
    <col min="8110" max="8110" width="20.140625" style="70" customWidth="1"/>
    <col min="8111" max="8111" width="18.7109375" style="70" customWidth="1"/>
    <col min="8112" max="8112" width="14.140625" style="70" customWidth="1"/>
    <col min="8113" max="8113" width="11.5703125" style="70" bestFit="1" customWidth="1"/>
    <col min="8114" max="8168" width="11.42578125" style="70"/>
    <col min="8169" max="8169" width="2.7109375" style="70" customWidth="1"/>
    <col min="8170" max="8170" width="9.85546875" style="70" customWidth="1"/>
    <col min="8171" max="8171" width="54.140625" style="70" customWidth="1"/>
    <col min="8172" max="8172" width="15.7109375" style="70" customWidth="1"/>
    <col min="8173" max="8173" width="13.7109375" style="70" customWidth="1"/>
    <col min="8174" max="8174" width="15.140625" style="70" customWidth="1"/>
    <col min="8175" max="8175" width="14.7109375" style="70" customWidth="1"/>
    <col min="8176" max="8176" width="17.42578125" style="70" customWidth="1"/>
    <col min="8177" max="8177" width="15.140625" style="70" customWidth="1"/>
    <col min="8178" max="8178" width="11.85546875" style="70" customWidth="1"/>
    <col min="8179" max="8179" width="3.85546875" style="70" customWidth="1"/>
    <col min="8180" max="8180" width="19.5703125" style="70" customWidth="1"/>
    <col min="8181" max="8181" width="17.140625" style="70" customWidth="1"/>
    <col min="8182" max="8182" width="17.28515625" style="70" customWidth="1"/>
    <col min="8183" max="8183" width="19.140625" style="70" customWidth="1"/>
    <col min="8184" max="8184" width="17.7109375" style="70" customWidth="1"/>
    <col min="8185" max="8185" width="14.5703125" style="70" bestFit="1" customWidth="1"/>
    <col min="8186" max="8186" width="14.140625" style="70" customWidth="1"/>
    <col min="8187" max="8187" width="13.28515625" style="70" customWidth="1"/>
    <col min="8188" max="8188" width="14.42578125" style="70" customWidth="1"/>
    <col min="8189" max="8189" width="16.7109375" style="70" customWidth="1"/>
    <col min="8190" max="8190" width="16" style="70" customWidth="1"/>
    <col min="8191" max="8191" width="16.140625" style="70" customWidth="1"/>
    <col min="8192" max="8193" width="14.28515625" style="70" customWidth="1"/>
    <col min="8194" max="8194" width="13.85546875" style="70" customWidth="1"/>
    <col min="8195" max="8195" width="13.5703125" style="70" customWidth="1"/>
    <col min="8196" max="8196" width="13.85546875" style="70" customWidth="1"/>
    <col min="8197" max="8198" width="16.140625" style="70" customWidth="1"/>
    <col min="8199" max="8199" width="11.5703125" style="70" customWidth="1"/>
    <col min="8200" max="8200" width="5.28515625" style="70" customWidth="1"/>
    <col min="8201" max="8201" width="18.140625" style="70" customWidth="1"/>
    <col min="8202" max="8202" width="16.85546875" style="70" customWidth="1"/>
    <col min="8203" max="8359" width="11.42578125" style="70" customWidth="1"/>
    <col min="8360" max="8360" width="15.140625" style="70" customWidth="1"/>
    <col min="8361" max="8361" width="60.42578125" style="70" customWidth="1"/>
    <col min="8362" max="8364" width="19.85546875" style="70" customWidth="1"/>
    <col min="8365" max="8365" width="23.5703125" style="70" customWidth="1"/>
    <col min="8366" max="8366" width="20.140625" style="70" customWidth="1"/>
    <col min="8367" max="8367" width="18.7109375" style="70" customWidth="1"/>
    <col min="8368" max="8368" width="14.140625" style="70" customWidth="1"/>
    <col min="8369" max="8369" width="11.5703125" style="70" bestFit="1" customWidth="1"/>
    <col min="8370" max="8424" width="11.42578125" style="70"/>
    <col min="8425" max="8425" width="2.7109375" style="70" customWidth="1"/>
    <col min="8426" max="8426" width="9.85546875" style="70" customWidth="1"/>
    <col min="8427" max="8427" width="54.140625" style="70" customWidth="1"/>
    <col min="8428" max="8428" width="15.7109375" style="70" customWidth="1"/>
    <col min="8429" max="8429" width="13.7109375" style="70" customWidth="1"/>
    <col min="8430" max="8430" width="15.140625" style="70" customWidth="1"/>
    <col min="8431" max="8431" width="14.7109375" style="70" customWidth="1"/>
    <col min="8432" max="8432" width="17.42578125" style="70" customWidth="1"/>
    <col min="8433" max="8433" width="15.140625" style="70" customWidth="1"/>
    <col min="8434" max="8434" width="11.85546875" style="70" customWidth="1"/>
    <col min="8435" max="8435" width="3.85546875" style="70" customWidth="1"/>
    <col min="8436" max="8436" width="19.5703125" style="70" customWidth="1"/>
    <col min="8437" max="8437" width="17.140625" style="70" customWidth="1"/>
    <col min="8438" max="8438" width="17.28515625" style="70" customWidth="1"/>
    <col min="8439" max="8439" width="19.140625" style="70" customWidth="1"/>
    <col min="8440" max="8440" width="17.7109375" style="70" customWidth="1"/>
    <col min="8441" max="8441" width="14.5703125" style="70" bestFit="1" customWidth="1"/>
    <col min="8442" max="8442" width="14.140625" style="70" customWidth="1"/>
    <col min="8443" max="8443" width="13.28515625" style="70" customWidth="1"/>
    <col min="8444" max="8444" width="14.42578125" style="70" customWidth="1"/>
    <col min="8445" max="8445" width="16.7109375" style="70" customWidth="1"/>
    <col min="8446" max="8446" width="16" style="70" customWidth="1"/>
    <col min="8447" max="8447" width="16.140625" style="70" customWidth="1"/>
    <col min="8448" max="8449" width="14.28515625" style="70" customWidth="1"/>
    <col min="8450" max="8450" width="13.85546875" style="70" customWidth="1"/>
    <col min="8451" max="8451" width="13.5703125" style="70" customWidth="1"/>
    <col min="8452" max="8452" width="13.85546875" style="70" customWidth="1"/>
    <col min="8453" max="8454" width="16.140625" style="70" customWidth="1"/>
    <col min="8455" max="8455" width="11.5703125" style="70" customWidth="1"/>
    <col min="8456" max="8456" width="5.28515625" style="70" customWidth="1"/>
    <col min="8457" max="8457" width="18.140625" style="70" customWidth="1"/>
    <col min="8458" max="8458" width="16.85546875" style="70" customWidth="1"/>
    <col min="8459" max="8615" width="11.42578125" style="70" customWidth="1"/>
    <col min="8616" max="8616" width="15.140625" style="70" customWidth="1"/>
    <col min="8617" max="8617" width="60.42578125" style="70" customWidth="1"/>
    <col min="8618" max="8620" width="19.85546875" style="70" customWidth="1"/>
    <col min="8621" max="8621" width="23.5703125" style="70" customWidth="1"/>
    <col min="8622" max="8622" width="20.140625" style="70" customWidth="1"/>
    <col min="8623" max="8623" width="18.7109375" style="70" customWidth="1"/>
    <col min="8624" max="8624" width="14.140625" style="70" customWidth="1"/>
    <col min="8625" max="8625" width="11.5703125" style="70" bestFit="1" customWidth="1"/>
    <col min="8626" max="8680" width="11.42578125" style="70"/>
    <col min="8681" max="8681" width="2.7109375" style="70" customWidth="1"/>
    <col min="8682" max="8682" width="9.85546875" style="70" customWidth="1"/>
    <col min="8683" max="8683" width="54.140625" style="70" customWidth="1"/>
    <col min="8684" max="8684" width="15.7109375" style="70" customWidth="1"/>
    <col min="8685" max="8685" width="13.7109375" style="70" customWidth="1"/>
    <col min="8686" max="8686" width="15.140625" style="70" customWidth="1"/>
    <col min="8687" max="8687" width="14.7109375" style="70" customWidth="1"/>
    <col min="8688" max="8688" width="17.42578125" style="70" customWidth="1"/>
    <col min="8689" max="8689" width="15.140625" style="70" customWidth="1"/>
    <col min="8690" max="8690" width="11.85546875" style="70" customWidth="1"/>
    <col min="8691" max="8691" width="3.85546875" style="70" customWidth="1"/>
    <col min="8692" max="8692" width="19.5703125" style="70" customWidth="1"/>
    <col min="8693" max="8693" width="17.140625" style="70" customWidth="1"/>
    <col min="8694" max="8694" width="17.28515625" style="70" customWidth="1"/>
    <col min="8695" max="8695" width="19.140625" style="70" customWidth="1"/>
    <col min="8696" max="8696" width="17.7109375" style="70" customWidth="1"/>
    <col min="8697" max="8697" width="14.5703125" style="70" bestFit="1" customWidth="1"/>
    <col min="8698" max="8698" width="14.140625" style="70" customWidth="1"/>
    <col min="8699" max="8699" width="13.28515625" style="70" customWidth="1"/>
    <col min="8700" max="8700" width="14.42578125" style="70" customWidth="1"/>
    <col min="8701" max="8701" width="16.7109375" style="70" customWidth="1"/>
    <col min="8702" max="8702" width="16" style="70" customWidth="1"/>
    <col min="8703" max="8703" width="16.140625" style="70" customWidth="1"/>
    <col min="8704" max="8705" width="14.28515625" style="70" customWidth="1"/>
    <col min="8706" max="8706" width="13.85546875" style="70" customWidth="1"/>
    <col min="8707" max="8707" width="13.5703125" style="70" customWidth="1"/>
    <col min="8708" max="8708" width="13.85546875" style="70" customWidth="1"/>
    <col min="8709" max="8710" width="16.140625" style="70" customWidth="1"/>
    <col min="8711" max="8711" width="11.5703125" style="70" customWidth="1"/>
    <col min="8712" max="8712" width="5.28515625" style="70" customWidth="1"/>
    <col min="8713" max="8713" width="18.140625" style="70" customWidth="1"/>
    <col min="8714" max="8714" width="16.85546875" style="70" customWidth="1"/>
    <col min="8715" max="8871" width="11.42578125" style="70" customWidth="1"/>
    <col min="8872" max="8872" width="15.140625" style="70" customWidth="1"/>
    <col min="8873" max="8873" width="60.42578125" style="70" customWidth="1"/>
    <col min="8874" max="8876" width="19.85546875" style="70" customWidth="1"/>
    <col min="8877" max="8877" width="23.5703125" style="70" customWidth="1"/>
    <col min="8878" max="8878" width="20.140625" style="70" customWidth="1"/>
    <col min="8879" max="8879" width="18.7109375" style="70" customWidth="1"/>
    <col min="8880" max="8880" width="14.140625" style="70" customWidth="1"/>
    <col min="8881" max="8881" width="11.5703125" style="70" bestFit="1" customWidth="1"/>
    <col min="8882" max="8936" width="11.42578125" style="70"/>
    <col min="8937" max="8937" width="2.7109375" style="70" customWidth="1"/>
    <col min="8938" max="8938" width="9.85546875" style="70" customWidth="1"/>
    <col min="8939" max="8939" width="54.140625" style="70" customWidth="1"/>
    <col min="8940" max="8940" width="15.7109375" style="70" customWidth="1"/>
    <col min="8941" max="8941" width="13.7109375" style="70" customWidth="1"/>
    <col min="8942" max="8942" width="15.140625" style="70" customWidth="1"/>
    <col min="8943" max="8943" width="14.7109375" style="70" customWidth="1"/>
    <col min="8944" max="8944" width="17.42578125" style="70" customWidth="1"/>
    <col min="8945" max="8945" width="15.140625" style="70" customWidth="1"/>
    <col min="8946" max="8946" width="11.85546875" style="70" customWidth="1"/>
    <col min="8947" max="8947" width="3.85546875" style="70" customWidth="1"/>
    <col min="8948" max="8948" width="19.5703125" style="70" customWidth="1"/>
    <col min="8949" max="8949" width="17.140625" style="70" customWidth="1"/>
    <col min="8950" max="8950" width="17.28515625" style="70" customWidth="1"/>
    <col min="8951" max="8951" width="19.140625" style="70" customWidth="1"/>
    <col min="8952" max="8952" width="17.7109375" style="70" customWidth="1"/>
    <col min="8953" max="8953" width="14.5703125" style="70" bestFit="1" customWidth="1"/>
    <col min="8954" max="8954" width="14.140625" style="70" customWidth="1"/>
    <col min="8955" max="8955" width="13.28515625" style="70" customWidth="1"/>
    <col min="8956" max="8956" width="14.42578125" style="70" customWidth="1"/>
    <col min="8957" max="8957" width="16.7109375" style="70" customWidth="1"/>
    <col min="8958" max="8958" width="16" style="70" customWidth="1"/>
    <col min="8959" max="8959" width="16.140625" style="70" customWidth="1"/>
    <col min="8960" max="8961" width="14.28515625" style="70" customWidth="1"/>
    <col min="8962" max="8962" width="13.85546875" style="70" customWidth="1"/>
    <col min="8963" max="8963" width="13.5703125" style="70" customWidth="1"/>
    <col min="8964" max="8964" width="13.85546875" style="70" customWidth="1"/>
    <col min="8965" max="8966" width="16.140625" style="70" customWidth="1"/>
    <col min="8967" max="8967" width="11.5703125" style="70" customWidth="1"/>
    <col min="8968" max="8968" width="5.28515625" style="70" customWidth="1"/>
    <col min="8969" max="8969" width="18.140625" style="70" customWidth="1"/>
    <col min="8970" max="8970" width="16.85546875" style="70" customWidth="1"/>
    <col min="8971" max="9127" width="11.42578125" style="70" customWidth="1"/>
    <col min="9128" max="9128" width="15.140625" style="70" customWidth="1"/>
    <col min="9129" max="9129" width="60.42578125" style="70" customWidth="1"/>
    <col min="9130" max="9132" width="19.85546875" style="70" customWidth="1"/>
    <col min="9133" max="9133" width="23.5703125" style="70" customWidth="1"/>
    <col min="9134" max="9134" width="20.140625" style="70" customWidth="1"/>
    <col min="9135" max="9135" width="18.7109375" style="70" customWidth="1"/>
    <col min="9136" max="9136" width="14.140625" style="70" customWidth="1"/>
    <col min="9137" max="9137" width="11.5703125" style="70" bestFit="1" customWidth="1"/>
    <col min="9138" max="9192" width="11.42578125" style="70"/>
    <col min="9193" max="9193" width="2.7109375" style="70" customWidth="1"/>
    <col min="9194" max="9194" width="9.85546875" style="70" customWidth="1"/>
    <col min="9195" max="9195" width="54.140625" style="70" customWidth="1"/>
    <col min="9196" max="9196" width="15.7109375" style="70" customWidth="1"/>
    <col min="9197" max="9197" width="13.7109375" style="70" customWidth="1"/>
    <col min="9198" max="9198" width="15.140625" style="70" customWidth="1"/>
    <col min="9199" max="9199" width="14.7109375" style="70" customWidth="1"/>
    <col min="9200" max="9200" width="17.42578125" style="70" customWidth="1"/>
    <col min="9201" max="9201" width="15.140625" style="70" customWidth="1"/>
    <col min="9202" max="9202" width="11.85546875" style="70" customWidth="1"/>
    <col min="9203" max="9203" width="3.85546875" style="70" customWidth="1"/>
    <col min="9204" max="9204" width="19.5703125" style="70" customWidth="1"/>
    <col min="9205" max="9205" width="17.140625" style="70" customWidth="1"/>
    <col min="9206" max="9206" width="17.28515625" style="70" customWidth="1"/>
    <col min="9207" max="9207" width="19.140625" style="70" customWidth="1"/>
    <col min="9208" max="9208" width="17.7109375" style="70" customWidth="1"/>
    <col min="9209" max="9209" width="14.5703125" style="70" bestFit="1" customWidth="1"/>
    <col min="9210" max="9210" width="14.140625" style="70" customWidth="1"/>
    <col min="9211" max="9211" width="13.28515625" style="70" customWidth="1"/>
    <col min="9212" max="9212" width="14.42578125" style="70" customWidth="1"/>
    <col min="9213" max="9213" width="16.7109375" style="70" customWidth="1"/>
    <col min="9214" max="9214" width="16" style="70" customWidth="1"/>
    <col min="9215" max="9215" width="16.140625" style="70" customWidth="1"/>
    <col min="9216" max="9217" width="14.28515625" style="70" customWidth="1"/>
    <col min="9218" max="9218" width="13.85546875" style="70" customWidth="1"/>
    <col min="9219" max="9219" width="13.5703125" style="70" customWidth="1"/>
    <col min="9220" max="9220" width="13.85546875" style="70" customWidth="1"/>
    <col min="9221" max="9222" width="16.140625" style="70" customWidth="1"/>
    <col min="9223" max="9223" width="11.5703125" style="70" customWidth="1"/>
    <col min="9224" max="9224" width="5.28515625" style="70" customWidth="1"/>
    <col min="9225" max="9225" width="18.140625" style="70" customWidth="1"/>
    <col min="9226" max="9226" width="16.85546875" style="70" customWidth="1"/>
    <col min="9227" max="9383" width="11.42578125" style="70" customWidth="1"/>
    <col min="9384" max="9384" width="15.140625" style="70" customWidth="1"/>
    <col min="9385" max="9385" width="60.42578125" style="70" customWidth="1"/>
    <col min="9386" max="9388" width="19.85546875" style="70" customWidth="1"/>
    <col min="9389" max="9389" width="23.5703125" style="70" customWidth="1"/>
    <col min="9390" max="9390" width="20.140625" style="70" customWidth="1"/>
    <col min="9391" max="9391" width="18.7109375" style="70" customWidth="1"/>
    <col min="9392" max="9392" width="14.140625" style="70" customWidth="1"/>
    <col min="9393" max="9393" width="11.5703125" style="70" bestFit="1" customWidth="1"/>
    <col min="9394" max="9448" width="11.42578125" style="70"/>
    <col min="9449" max="9449" width="2.7109375" style="70" customWidth="1"/>
    <col min="9450" max="9450" width="9.85546875" style="70" customWidth="1"/>
    <col min="9451" max="9451" width="54.140625" style="70" customWidth="1"/>
    <col min="9452" max="9452" width="15.7109375" style="70" customWidth="1"/>
    <col min="9453" max="9453" width="13.7109375" style="70" customWidth="1"/>
    <col min="9454" max="9454" width="15.140625" style="70" customWidth="1"/>
    <col min="9455" max="9455" width="14.7109375" style="70" customWidth="1"/>
    <col min="9456" max="9456" width="17.42578125" style="70" customWidth="1"/>
    <col min="9457" max="9457" width="15.140625" style="70" customWidth="1"/>
    <col min="9458" max="9458" width="11.85546875" style="70" customWidth="1"/>
    <col min="9459" max="9459" width="3.85546875" style="70" customWidth="1"/>
    <col min="9460" max="9460" width="19.5703125" style="70" customWidth="1"/>
    <col min="9461" max="9461" width="17.140625" style="70" customWidth="1"/>
    <col min="9462" max="9462" width="17.28515625" style="70" customWidth="1"/>
    <col min="9463" max="9463" width="19.140625" style="70" customWidth="1"/>
    <col min="9464" max="9464" width="17.7109375" style="70" customWidth="1"/>
    <col min="9465" max="9465" width="14.5703125" style="70" bestFit="1" customWidth="1"/>
    <col min="9466" max="9466" width="14.140625" style="70" customWidth="1"/>
    <col min="9467" max="9467" width="13.28515625" style="70" customWidth="1"/>
    <col min="9468" max="9468" width="14.42578125" style="70" customWidth="1"/>
    <col min="9469" max="9469" width="16.7109375" style="70" customWidth="1"/>
    <col min="9470" max="9470" width="16" style="70" customWidth="1"/>
    <col min="9471" max="9471" width="16.140625" style="70" customWidth="1"/>
    <col min="9472" max="9473" width="14.28515625" style="70" customWidth="1"/>
    <col min="9474" max="9474" width="13.85546875" style="70" customWidth="1"/>
    <col min="9475" max="9475" width="13.5703125" style="70" customWidth="1"/>
    <col min="9476" max="9476" width="13.85546875" style="70" customWidth="1"/>
    <col min="9477" max="9478" width="16.140625" style="70" customWidth="1"/>
    <col min="9479" max="9479" width="11.5703125" style="70" customWidth="1"/>
    <col min="9480" max="9480" width="5.28515625" style="70" customWidth="1"/>
    <col min="9481" max="9481" width="18.140625" style="70" customWidth="1"/>
    <col min="9482" max="9482" width="16.85546875" style="70" customWidth="1"/>
    <col min="9483" max="9639" width="11.42578125" style="70" customWidth="1"/>
    <col min="9640" max="9640" width="15.140625" style="70" customWidth="1"/>
    <col min="9641" max="9641" width="60.42578125" style="70" customWidth="1"/>
    <col min="9642" max="9644" width="19.85546875" style="70" customWidth="1"/>
    <col min="9645" max="9645" width="23.5703125" style="70" customWidth="1"/>
    <col min="9646" max="9646" width="20.140625" style="70" customWidth="1"/>
    <col min="9647" max="9647" width="18.7109375" style="70" customWidth="1"/>
    <col min="9648" max="9648" width="14.140625" style="70" customWidth="1"/>
    <col min="9649" max="9649" width="11.5703125" style="70" bestFit="1" customWidth="1"/>
    <col min="9650" max="9704" width="11.42578125" style="70"/>
    <col min="9705" max="9705" width="2.7109375" style="70" customWidth="1"/>
    <col min="9706" max="9706" width="9.85546875" style="70" customWidth="1"/>
    <col min="9707" max="9707" width="54.140625" style="70" customWidth="1"/>
    <col min="9708" max="9708" width="15.7109375" style="70" customWidth="1"/>
    <col min="9709" max="9709" width="13.7109375" style="70" customWidth="1"/>
    <col min="9710" max="9710" width="15.140625" style="70" customWidth="1"/>
    <col min="9711" max="9711" width="14.7109375" style="70" customWidth="1"/>
    <col min="9712" max="9712" width="17.42578125" style="70" customWidth="1"/>
    <col min="9713" max="9713" width="15.140625" style="70" customWidth="1"/>
    <col min="9714" max="9714" width="11.85546875" style="70" customWidth="1"/>
    <col min="9715" max="9715" width="3.85546875" style="70" customWidth="1"/>
    <col min="9716" max="9716" width="19.5703125" style="70" customWidth="1"/>
    <col min="9717" max="9717" width="17.140625" style="70" customWidth="1"/>
    <col min="9718" max="9718" width="17.28515625" style="70" customWidth="1"/>
    <col min="9719" max="9719" width="19.140625" style="70" customWidth="1"/>
    <col min="9720" max="9720" width="17.7109375" style="70" customWidth="1"/>
    <col min="9721" max="9721" width="14.5703125" style="70" bestFit="1" customWidth="1"/>
    <col min="9722" max="9722" width="14.140625" style="70" customWidth="1"/>
    <col min="9723" max="9723" width="13.28515625" style="70" customWidth="1"/>
    <col min="9724" max="9724" width="14.42578125" style="70" customWidth="1"/>
    <col min="9725" max="9725" width="16.7109375" style="70" customWidth="1"/>
    <col min="9726" max="9726" width="16" style="70" customWidth="1"/>
    <col min="9727" max="9727" width="16.140625" style="70" customWidth="1"/>
    <col min="9728" max="9729" width="14.28515625" style="70" customWidth="1"/>
    <col min="9730" max="9730" width="13.85546875" style="70" customWidth="1"/>
    <col min="9731" max="9731" width="13.5703125" style="70" customWidth="1"/>
    <col min="9732" max="9732" width="13.85546875" style="70" customWidth="1"/>
    <col min="9733" max="9734" width="16.140625" style="70" customWidth="1"/>
    <col min="9735" max="9735" width="11.5703125" style="70" customWidth="1"/>
    <col min="9736" max="9736" width="5.28515625" style="70" customWidth="1"/>
    <col min="9737" max="9737" width="18.140625" style="70" customWidth="1"/>
    <col min="9738" max="9738" width="16.85546875" style="70" customWidth="1"/>
    <col min="9739" max="9895" width="11.42578125" style="70" customWidth="1"/>
    <col min="9896" max="9896" width="15.140625" style="70" customWidth="1"/>
    <col min="9897" max="9897" width="60.42578125" style="70" customWidth="1"/>
    <col min="9898" max="9900" width="19.85546875" style="70" customWidth="1"/>
    <col min="9901" max="9901" width="23.5703125" style="70" customWidth="1"/>
    <col min="9902" max="9902" width="20.140625" style="70" customWidth="1"/>
    <col min="9903" max="9903" width="18.7109375" style="70" customWidth="1"/>
    <col min="9904" max="9904" width="14.140625" style="70" customWidth="1"/>
    <col min="9905" max="9905" width="11.5703125" style="70" bestFit="1" customWidth="1"/>
    <col min="9906" max="9960" width="11.42578125" style="70"/>
    <col min="9961" max="9961" width="2.7109375" style="70" customWidth="1"/>
    <col min="9962" max="9962" width="9.85546875" style="70" customWidth="1"/>
    <col min="9963" max="9963" width="54.140625" style="70" customWidth="1"/>
    <col min="9964" max="9964" width="15.7109375" style="70" customWidth="1"/>
    <col min="9965" max="9965" width="13.7109375" style="70" customWidth="1"/>
    <col min="9966" max="9966" width="15.140625" style="70" customWidth="1"/>
    <col min="9967" max="9967" width="14.7109375" style="70" customWidth="1"/>
    <col min="9968" max="9968" width="17.42578125" style="70" customWidth="1"/>
    <col min="9969" max="9969" width="15.140625" style="70" customWidth="1"/>
    <col min="9970" max="9970" width="11.85546875" style="70" customWidth="1"/>
    <col min="9971" max="9971" width="3.85546875" style="70" customWidth="1"/>
    <col min="9972" max="9972" width="19.5703125" style="70" customWidth="1"/>
    <col min="9973" max="9973" width="17.140625" style="70" customWidth="1"/>
    <col min="9974" max="9974" width="17.28515625" style="70" customWidth="1"/>
    <col min="9975" max="9975" width="19.140625" style="70" customWidth="1"/>
    <col min="9976" max="9976" width="17.7109375" style="70" customWidth="1"/>
    <col min="9977" max="9977" width="14.5703125" style="70" bestFit="1" customWidth="1"/>
    <col min="9978" max="9978" width="14.140625" style="70" customWidth="1"/>
    <col min="9979" max="9979" width="13.28515625" style="70" customWidth="1"/>
    <col min="9980" max="9980" width="14.42578125" style="70" customWidth="1"/>
    <col min="9981" max="9981" width="16.7109375" style="70" customWidth="1"/>
    <col min="9982" max="9982" width="16" style="70" customWidth="1"/>
    <col min="9983" max="9983" width="16.140625" style="70" customWidth="1"/>
    <col min="9984" max="9985" width="14.28515625" style="70" customWidth="1"/>
    <col min="9986" max="9986" width="13.85546875" style="70" customWidth="1"/>
    <col min="9987" max="9987" width="13.5703125" style="70" customWidth="1"/>
    <col min="9988" max="9988" width="13.85546875" style="70" customWidth="1"/>
    <col min="9989" max="9990" width="16.140625" style="70" customWidth="1"/>
    <col min="9991" max="9991" width="11.5703125" style="70" customWidth="1"/>
    <col min="9992" max="9992" width="5.28515625" style="70" customWidth="1"/>
    <col min="9993" max="9993" width="18.140625" style="70" customWidth="1"/>
    <col min="9994" max="9994" width="16.85546875" style="70" customWidth="1"/>
    <col min="9995" max="10151" width="11.42578125" style="70" customWidth="1"/>
    <col min="10152" max="10152" width="15.140625" style="70" customWidth="1"/>
    <col min="10153" max="10153" width="60.42578125" style="70" customWidth="1"/>
    <col min="10154" max="10156" width="19.85546875" style="70" customWidth="1"/>
    <col min="10157" max="10157" width="23.5703125" style="70" customWidth="1"/>
    <col min="10158" max="10158" width="20.140625" style="70" customWidth="1"/>
    <col min="10159" max="10159" width="18.7109375" style="70" customWidth="1"/>
    <col min="10160" max="10160" width="14.140625" style="70" customWidth="1"/>
    <col min="10161" max="10161" width="11.5703125" style="70" bestFit="1" customWidth="1"/>
    <col min="10162" max="10216" width="11.42578125" style="70"/>
    <col min="10217" max="10217" width="2.7109375" style="70" customWidth="1"/>
    <col min="10218" max="10218" width="9.85546875" style="70" customWidth="1"/>
    <col min="10219" max="10219" width="54.140625" style="70" customWidth="1"/>
    <col min="10220" max="10220" width="15.7109375" style="70" customWidth="1"/>
    <col min="10221" max="10221" width="13.7109375" style="70" customWidth="1"/>
    <col min="10222" max="10222" width="15.140625" style="70" customWidth="1"/>
    <col min="10223" max="10223" width="14.7109375" style="70" customWidth="1"/>
    <col min="10224" max="10224" width="17.42578125" style="70" customWidth="1"/>
    <col min="10225" max="10225" width="15.140625" style="70" customWidth="1"/>
    <col min="10226" max="10226" width="11.85546875" style="70" customWidth="1"/>
    <col min="10227" max="10227" width="3.85546875" style="70" customWidth="1"/>
    <col min="10228" max="10228" width="19.5703125" style="70" customWidth="1"/>
    <col min="10229" max="10229" width="17.140625" style="70" customWidth="1"/>
    <col min="10230" max="10230" width="17.28515625" style="70" customWidth="1"/>
    <col min="10231" max="10231" width="19.140625" style="70" customWidth="1"/>
    <col min="10232" max="10232" width="17.7109375" style="70" customWidth="1"/>
    <col min="10233" max="10233" width="14.5703125" style="70" bestFit="1" customWidth="1"/>
    <col min="10234" max="10234" width="14.140625" style="70" customWidth="1"/>
    <col min="10235" max="10235" width="13.28515625" style="70" customWidth="1"/>
    <col min="10236" max="10236" width="14.42578125" style="70" customWidth="1"/>
    <col min="10237" max="10237" width="16.7109375" style="70" customWidth="1"/>
    <col min="10238" max="10238" width="16" style="70" customWidth="1"/>
    <col min="10239" max="10239" width="16.140625" style="70" customWidth="1"/>
    <col min="10240" max="10241" width="14.28515625" style="70" customWidth="1"/>
    <col min="10242" max="10242" width="13.85546875" style="70" customWidth="1"/>
    <col min="10243" max="10243" width="13.5703125" style="70" customWidth="1"/>
    <col min="10244" max="10244" width="13.85546875" style="70" customWidth="1"/>
    <col min="10245" max="10246" width="16.140625" style="70" customWidth="1"/>
    <col min="10247" max="10247" width="11.5703125" style="70" customWidth="1"/>
    <col min="10248" max="10248" width="5.28515625" style="70" customWidth="1"/>
    <col min="10249" max="10249" width="18.140625" style="70" customWidth="1"/>
    <col min="10250" max="10250" width="16.85546875" style="70" customWidth="1"/>
    <col min="10251" max="10407" width="11.42578125" style="70" customWidth="1"/>
    <col min="10408" max="10408" width="15.140625" style="70" customWidth="1"/>
    <col min="10409" max="10409" width="60.42578125" style="70" customWidth="1"/>
    <col min="10410" max="10412" width="19.85546875" style="70" customWidth="1"/>
    <col min="10413" max="10413" width="23.5703125" style="70" customWidth="1"/>
    <col min="10414" max="10414" width="20.140625" style="70" customWidth="1"/>
    <col min="10415" max="10415" width="18.7109375" style="70" customWidth="1"/>
    <col min="10416" max="10416" width="14.140625" style="70" customWidth="1"/>
    <col min="10417" max="10417" width="11.5703125" style="70" bestFit="1" customWidth="1"/>
    <col min="10418" max="10472" width="11.42578125" style="70"/>
    <col min="10473" max="10473" width="2.7109375" style="70" customWidth="1"/>
    <col min="10474" max="10474" width="9.85546875" style="70" customWidth="1"/>
    <col min="10475" max="10475" width="54.140625" style="70" customWidth="1"/>
    <col min="10476" max="10476" width="15.7109375" style="70" customWidth="1"/>
    <col min="10477" max="10477" width="13.7109375" style="70" customWidth="1"/>
    <col min="10478" max="10478" width="15.140625" style="70" customWidth="1"/>
    <col min="10479" max="10479" width="14.7109375" style="70" customWidth="1"/>
    <col min="10480" max="10480" width="17.42578125" style="70" customWidth="1"/>
    <col min="10481" max="10481" width="15.140625" style="70" customWidth="1"/>
    <col min="10482" max="10482" width="11.85546875" style="70" customWidth="1"/>
    <col min="10483" max="10483" width="3.85546875" style="70" customWidth="1"/>
    <col min="10484" max="10484" width="19.5703125" style="70" customWidth="1"/>
    <col min="10485" max="10485" width="17.140625" style="70" customWidth="1"/>
    <col min="10486" max="10486" width="17.28515625" style="70" customWidth="1"/>
    <col min="10487" max="10487" width="19.140625" style="70" customWidth="1"/>
    <col min="10488" max="10488" width="17.7109375" style="70" customWidth="1"/>
    <col min="10489" max="10489" width="14.5703125" style="70" bestFit="1" customWidth="1"/>
    <col min="10490" max="10490" width="14.140625" style="70" customWidth="1"/>
    <col min="10491" max="10491" width="13.28515625" style="70" customWidth="1"/>
    <col min="10492" max="10492" width="14.42578125" style="70" customWidth="1"/>
    <col min="10493" max="10493" width="16.7109375" style="70" customWidth="1"/>
    <col min="10494" max="10494" width="16" style="70" customWidth="1"/>
    <col min="10495" max="10495" width="16.140625" style="70" customWidth="1"/>
    <col min="10496" max="10497" width="14.28515625" style="70" customWidth="1"/>
    <col min="10498" max="10498" width="13.85546875" style="70" customWidth="1"/>
    <col min="10499" max="10499" width="13.5703125" style="70" customWidth="1"/>
    <col min="10500" max="10500" width="13.85546875" style="70" customWidth="1"/>
    <col min="10501" max="10502" width="16.140625" style="70" customWidth="1"/>
    <col min="10503" max="10503" width="11.5703125" style="70" customWidth="1"/>
    <col min="10504" max="10504" width="5.28515625" style="70" customWidth="1"/>
    <col min="10505" max="10505" width="18.140625" style="70" customWidth="1"/>
    <col min="10506" max="10506" width="16.85546875" style="70" customWidth="1"/>
    <col min="10507" max="10663" width="11.42578125" style="70" customWidth="1"/>
    <col min="10664" max="10664" width="15.140625" style="70" customWidth="1"/>
    <col min="10665" max="10665" width="60.42578125" style="70" customWidth="1"/>
    <col min="10666" max="10668" width="19.85546875" style="70" customWidth="1"/>
    <col min="10669" max="10669" width="23.5703125" style="70" customWidth="1"/>
    <col min="10670" max="10670" width="20.140625" style="70" customWidth="1"/>
    <col min="10671" max="10671" width="18.7109375" style="70" customWidth="1"/>
    <col min="10672" max="10672" width="14.140625" style="70" customWidth="1"/>
    <col min="10673" max="10673" width="11.5703125" style="70" bestFit="1" customWidth="1"/>
    <col min="10674" max="10728" width="11.42578125" style="70"/>
    <col min="10729" max="10729" width="2.7109375" style="70" customWidth="1"/>
    <col min="10730" max="10730" width="9.85546875" style="70" customWidth="1"/>
    <col min="10731" max="10731" width="54.140625" style="70" customWidth="1"/>
    <col min="10732" max="10732" width="15.7109375" style="70" customWidth="1"/>
    <col min="10733" max="10733" width="13.7109375" style="70" customWidth="1"/>
    <col min="10734" max="10734" width="15.140625" style="70" customWidth="1"/>
    <col min="10735" max="10735" width="14.7109375" style="70" customWidth="1"/>
    <col min="10736" max="10736" width="17.42578125" style="70" customWidth="1"/>
    <col min="10737" max="10737" width="15.140625" style="70" customWidth="1"/>
    <col min="10738" max="10738" width="11.85546875" style="70" customWidth="1"/>
    <col min="10739" max="10739" width="3.85546875" style="70" customWidth="1"/>
    <col min="10740" max="10740" width="19.5703125" style="70" customWidth="1"/>
    <col min="10741" max="10741" width="17.140625" style="70" customWidth="1"/>
    <col min="10742" max="10742" width="17.28515625" style="70" customWidth="1"/>
    <col min="10743" max="10743" width="19.140625" style="70" customWidth="1"/>
    <col min="10744" max="10744" width="17.7109375" style="70" customWidth="1"/>
    <col min="10745" max="10745" width="14.5703125" style="70" bestFit="1" customWidth="1"/>
    <col min="10746" max="10746" width="14.140625" style="70" customWidth="1"/>
    <col min="10747" max="10747" width="13.28515625" style="70" customWidth="1"/>
    <col min="10748" max="10748" width="14.42578125" style="70" customWidth="1"/>
    <col min="10749" max="10749" width="16.7109375" style="70" customWidth="1"/>
    <col min="10750" max="10750" width="16" style="70" customWidth="1"/>
    <col min="10751" max="10751" width="16.140625" style="70" customWidth="1"/>
    <col min="10752" max="10753" width="14.28515625" style="70" customWidth="1"/>
    <col min="10754" max="10754" width="13.85546875" style="70" customWidth="1"/>
    <col min="10755" max="10755" width="13.5703125" style="70" customWidth="1"/>
    <col min="10756" max="10756" width="13.85546875" style="70" customWidth="1"/>
    <col min="10757" max="10758" width="16.140625" style="70" customWidth="1"/>
    <col min="10759" max="10759" width="11.5703125" style="70" customWidth="1"/>
    <col min="10760" max="10760" width="5.28515625" style="70" customWidth="1"/>
    <col min="10761" max="10761" width="18.140625" style="70" customWidth="1"/>
    <col min="10762" max="10762" width="16.85546875" style="70" customWidth="1"/>
    <col min="10763" max="10919" width="11.42578125" style="70" customWidth="1"/>
    <col min="10920" max="10920" width="15.140625" style="70" customWidth="1"/>
    <col min="10921" max="10921" width="60.42578125" style="70" customWidth="1"/>
    <col min="10922" max="10924" width="19.85546875" style="70" customWidth="1"/>
    <col min="10925" max="10925" width="23.5703125" style="70" customWidth="1"/>
    <col min="10926" max="10926" width="20.140625" style="70" customWidth="1"/>
    <col min="10927" max="10927" width="18.7109375" style="70" customWidth="1"/>
    <col min="10928" max="10928" width="14.140625" style="70" customWidth="1"/>
    <col min="10929" max="10929" width="11.5703125" style="70" bestFit="1" customWidth="1"/>
    <col min="10930" max="10984" width="11.42578125" style="70"/>
    <col min="10985" max="10985" width="2.7109375" style="70" customWidth="1"/>
    <col min="10986" max="10986" width="9.85546875" style="70" customWidth="1"/>
    <col min="10987" max="10987" width="54.140625" style="70" customWidth="1"/>
    <col min="10988" max="10988" width="15.7109375" style="70" customWidth="1"/>
    <col min="10989" max="10989" width="13.7109375" style="70" customWidth="1"/>
    <col min="10990" max="10990" width="15.140625" style="70" customWidth="1"/>
    <col min="10991" max="10991" width="14.7109375" style="70" customWidth="1"/>
    <col min="10992" max="10992" width="17.42578125" style="70" customWidth="1"/>
    <col min="10993" max="10993" width="15.140625" style="70" customWidth="1"/>
    <col min="10994" max="10994" width="11.85546875" style="70" customWidth="1"/>
    <col min="10995" max="10995" width="3.85546875" style="70" customWidth="1"/>
    <col min="10996" max="10996" width="19.5703125" style="70" customWidth="1"/>
    <col min="10997" max="10997" width="17.140625" style="70" customWidth="1"/>
    <col min="10998" max="10998" width="17.28515625" style="70" customWidth="1"/>
    <col min="10999" max="10999" width="19.140625" style="70" customWidth="1"/>
    <col min="11000" max="11000" width="17.7109375" style="70" customWidth="1"/>
    <col min="11001" max="11001" width="14.5703125" style="70" bestFit="1" customWidth="1"/>
    <col min="11002" max="11002" width="14.140625" style="70" customWidth="1"/>
    <col min="11003" max="11003" width="13.28515625" style="70" customWidth="1"/>
    <col min="11004" max="11004" width="14.42578125" style="70" customWidth="1"/>
    <col min="11005" max="11005" width="16.7109375" style="70" customWidth="1"/>
    <col min="11006" max="11006" width="16" style="70" customWidth="1"/>
    <col min="11007" max="11007" width="16.140625" style="70" customWidth="1"/>
    <col min="11008" max="11009" width="14.28515625" style="70" customWidth="1"/>
    <col min="11010" max="11010" width="13.85546875" style="70" customWidth="1"/>
    <col min="11011" max="11011" width="13.5703125" style="70" customWidth="1"/>
    <col min="11012" max="11012" width="13.85546875" style="70" customWidth="1"/>
    <col min="11013" max="11014" width="16.140625" style="70" customWidth="1"/>
    <col min="11015" max="11015" width="11.5703125" style="70" customWidth="1"/>
    <col min="11016" max="11016" width="5.28515625" style="70" customWidth="1"/>
    <col min="11017" max="11017" width="18.140625" style="70" customWidth="1"/>
    <col min="11018" max="11018" width="16.85546875" style="70" customWidth="1"/>
    <col min="11019" max="11175" width="11.42578125" style="70" customWidth="1"/>
    <col min="11176" max="11176" width="15.140625" style="70" customWidth="1"/>
    <col min="11177" max="11177" width="60.42578125" style="70" customWidth="1"/>
    <col min="11178" max="11180" width="19.85546875" style="70" customWidth="1"/>
    <col min="11181" max="11181" width="23.5703125" style="70" customWidth="1"/>
    <col min="11182" max="11182" width="20.140625" style="70" customWidth="1"/>
    <col min="11183" max="11183" width="18.7109375" style="70" customWidth="1"/>
    <col min="11184" max="11184" width="14.140625" style="70" customWidth="1"/>
    <col min="11185" max="11185" width="11.5703125" style="70" bestFit="1" customWidth="1"/>
    <col min="11186" max="11240" width="11.42578125" style="70"/>
    <col min="11241" max="11241" width="2.7109375" style="70" customWidth="1"/>
    <col min="11242" max="11242" width="9.85546875" style="70" customWidth="1"/>
    <col min="11243" max="11243" width="54.140625" style="70" customWidth="1"/>
    <col min="11244" max="11244" width="15.7109375" style="70" customWidth="1"/>
    <col min="11245" max="11245" width="13.7109375" style="70" customWidth="1"/>
    <col min="11246" max="11246" width="15.140625" style="70" customWidth="1"/>
    <col min="11247" max="11247" width="14.7109375" style="70" customWidth="1"/>
    <col min="11248" max="11248" width="17.42578125" style="70" customWidth="1"/>
    <col min="11249" max="11249" width="15.140625" style="70" customWidth="1"/>
    <col min="11250" max="11250" width="11.85546875" style="70" customWidth="1"/>
    <col min="11251" max="11251" width="3.85546875" style="70" customWidth="1"/>
    <col min="11252" max="11252" width="19.5703125" style="70" customWidth="1"/>
    <col min="11253" max="11253" width="17.140625" style="70" customWidth="1"/>
    <col min="11254" max="11254" width="17.28515625" style="70" customWidth="1"/>
    <col min="11255" max="11255" width="19.140625" style="70" customWidth="1"/>
    <col min="11256" max="11256" width="17.7109375" style="70" customWidth="1"/>
    <col min="11257" max="11257" width="14.5703125" style="70" bestFit="1" customWidth="1"/>
    <col min="11258" max="11258" width="14.140625" style="70" customWidth="1"/>
    <col min="11259" max="11259" width="13.28515625" style="70" customWidth="1"/>
    <col min="11260" max="11260" width="14.42578125" style="70" customWidth="1"/>
    <col min="11261" max="11261" width="16.7109375" style="70" customWidth="1"/>
    <col min="11262" max="11262" width="16" style="70" customWidth="1"/>
    <col min="11263" max="11263" width="16.140625" style="70" customWidth="1"/>
    <col min="11264" max="11265" width="14.28515625" style="70" customWidth="1"/>
    <col min="11266" max="11266" width="13.85546875" style="70" customWidth="1"/>
    <col min="11267" max="11267" width="13.5703125" style="70" customWidth="1"/>
    <col min="11268" max="11268" width="13.85546875" style="70" customWidth="1"/>
    <col min="11269" max="11270" width="16.140625" style="70" customWidth="1"/>
    <col min="11271" max="11271" width="11.5703125" style="70" customWidth="1"/>
    <col min="11272" max="11272" width="5.28515625" style="70" customWidth="1"/>
    <col min="11273" max="11273" width="18.140625" style="70" customWidth="1"/>
    <col min="11274" max="11274" width="16.85546875" style="70" customWidth="1"/>
    <col min="11275" max="11431" width="11.42578125" style="70" customWidth="1"/>
    <col min="11432" max="11432" width="15.140625" style="70" customWidth="1"/>
    <col min="11433" max="11433" width="60.42578125" style="70" customWidth="1"/>
    <col min="11434" max="11436" width="19.85546875" style="70" customWidth="1"/>
    <col min="11437" max="11437" width="23.5703125" style="70" customWidth="1"/>
    <col min="11438" max="11438" width="20.140625" style="70" customWidth="1"/>
    <col min="11439" max="11439" width="18.7109375" style="70" customWidth="1"/>
    <col min="11440" max="11440" width="14.140625" style="70" customWidth="1"/>
    <col min="11441" max="11441" width="11.5703125" style="70" bestFit="1" customWidth="1"/>
    <col min="11442" max="11496" width="11.42578125" style="70"/>
    <col min="11497" max="11497" width="2.7109375" style="70" customWidth="1"/>
    <col min="11498" max="11498" width="9.85546875" style="70" customWidth="1"/>
    <col min="11499" max="11499" width="54.140625" style="70" customWidth="1"/>
    <col min="11500" max="11500" width="15.7109375" style="70" customWidth="1"/>
    <col min="11501" max="11501" width="13.7109375" style="70" customWidth="1"/>
    <col min="11502" max="11502" width="15.140625" style="70" customWidth="1"/>
    <col min="11503" max="11503" width="14.7109375" style="70" customWidth="1"/>
    <col min="11504" max="11504" width="17.42578125" style="70" customWidth="1"/>
    <col min="11505" max="11505" width="15.140625" style="70" customWidth="1"/>
    <col min="11506" max="11506" width="11.85546875" style="70" customWidth="1"/>
    <col min="11507" max="11507" width="3.85546875" style="70" customWidth="1"/>
    <col min="11508" max="11508" width="19.5703125" style="70" customWidth="1"/>
    <col min="11509" max="11509" width="17.140625" style="70" customWidth="1"/>
    <col min="11510" max="11510" width="17.28515625" style="70" customWidth="1"/>
    <col min="11511" max="11511" width="19.140625" style="70" customWidth="1"/>
    <col min="11512" max="11512" width="17.7109375" style="70" customWidth="1"/>
    <col min="11513" max="11513" width="14.5703125" style="70" bestFit="1" customWidth="1"/>
    <col min="11514" max="11514" width="14.140625" style="70" customWidth="1"/>
    <col min="11515" max="11515" width="13.28515625" style="70" customWidth="1"/>
    <col min="11516" max="11516" width="14.42578125" style="70" customWidth="1"/>
    <col min="11517" max="11517" width="16.7109375" style="70" customWidth="1"/>
    <col min="11518" max="11518" width="16" style="70" customWidth="1"/>
    <col min="11519" max="11519" width="16.140625" style="70" customWidth="1"/>
    <col min="11520" max="11521" width="14.28515625" style="70" customWidth="1"/>
    <col min="11522" max="11522" width="13.85546875" style="70" customWidth="1"/>
    <col min="11523" max="11523" width="13.5703125" style="70" customWidth="1"/>
    <col min="11524" max="11524" width="13.85546875" style="70" customWidth="1"/>
    <col min="11525" max="11526" width="16.140625" style="70" customWidth="1"/>
    <col min="11527" max="11527" width="11.5703125" style="70" customWidth="1"/>
    <col min="11528" max="11528" width="5.28515625" style="70" customWidth="1"/>
    <col min="11529" max="11529" width="18.140625" style="70" customWidth="1"/>
    <col min="11530" max="11530" width="16.85546875" style="70" customWidth="1"/>
    <col min="11531" max="11687" width="11.42578125" style="70" customWidth="1"/>
    <col min="11688" max="11688" width="15.140625" style="70" customWidth="1"/>
    <col min="11689" max="11689" width="60.42578125" style="70" customWidth="1"/>
    <col min="11690" max="11692" width="19.85546875" style="70" customWidth="1"/>
    <col min="11693" max="11693" width="23.5703125" style="70" customWidth="1"/>
    <col min="11694" max="11694" width="20.140625" style="70" customWidth="1"/>
    <col min="11695" max="11695" width="18.7109375" style="70" customWidth="1"/>
    <col min="11696" max="11696" width="14.140625" style="70" customWidth="1"/>
    <col min="11697" max="11697" width="11.5703125" style="70" bestFit="1" customWidth="1"/>
    <col min="11698" max="11752" width="11.42578125" style="70"/>
    <col min="11753" max="11753" width="2.7109375" style="70" customWidth="1"/>
    <col min="11754" max="11754" width="9.85546875" style="70" customWidth="1"/>
    <col min="11755" max="11755" width="54.140625" style="70" customWidth="1"/>
    <col min="11756" max="11756" width="15.7109375" style="70" customWidth="1"/>
    <col min="11757" max="11757" width="13.7109375" style="70" customWidth="1"/>
    <col min="11758" max="11758" width="15.140625" style="70" customWidth="1"/>
    <col min="11759" max="11759" width="14.7109375" style="70" customWidth="1"/>
    <col min="11760" max="11760" width="17.42578125" style="70" customWidth="1"/>
    <col min="11761" max="11761" width="15.140625" style="70" customWidth="1"/>
    <col min="11762" max="11762" width="11.85546875" style="70" customWidth="1"/>
    <col min="11763" max="11763" width="3.85546875" style="70" customWidth="1"/>
    <col min="11764" max="11764" width="19.5703125" style="70" customWidth="1"/>
    <col min="11765" max="11765" width="17.140625" style="70" customWidth="1"/>
    <col min="11766" max="11766" width="17.28515625" style="70" customWidth="1"/>
    <col min="11767" max="11767" width="19.140625" style="70" customWidth="1"/>
    <col min="11768" max="11768" width="17.7109375" style="70" customWidth="1"/>
    <col min="11769" max="11769" width="14.5703125" style="70" bestFit="1" customWidth="1"/>
    <col min="11770" max="11770" width="14.140625" style="70" customWidth="1"/>
    <col min="11771" max="11771" width="13.28515625" style="70" customWidth="1"/>
    <col min="11772" max="11772" width="14.42578125" style="70" customWidth="1"/>
    <col min="11773" max="11773" width="16.7109375" style="70" customWidth="1"/>
    <col min="11774" max="11774" width="16" style="70" customWidth="1"/>
    <col min="11775" max="11775" width="16.140625" style="70" customWidth="1"/>
    <col min="11776" max="11777" width="14.28515625" style="70" customWidth="1"/>
    <col min="11778" max="11778" width="13.85546875" style="70" customWidth="1"/>
    <col min="11779" max="11779" width="13.5703125" style="70" customWidth="1"/>
    <col min="11780" max="11780" width="13.85546875" style="70" customWidth="1"/>
    <col min="11781" max="11782" width="16.140625" style="70" customWidth="1"/>
    <col min="11783" max="11783" width="11.5703125" style="70" customWidth="1"/>
    <col min="11784" max="11784" width="5.28515625" style="70" customWidth="1"/>
    <col min="11785" max="11785" width="18.140625" style="70" customWidth="1"/>
    <col min="11786" max="11786" width="16.85546875" style="70" customWidth="1"/>
    <col min="11787" max="11943" width="11.42578125" style="70" customWidth="1"/>
    <col min="11944" max="11944" width="15.140625" style="70" customWidth="1"/>
    <col min="11945" max="11945" width="60.42578125" style="70" customWidth="1"/>
    <col min="11946" max="11948" width="19.85546875" style="70" customWidth="1"/>
    <col min="11949" max="11949" width="23.5703125" style="70" customWidth="1"/>
    <col min="11950" max="11950" width="20.140625" style="70" customWidth="1"/>
    <col min="11951" max="11951" width="18.7109375" style="70" customWidth="1"/>
    <col min="11952" max="11952" width="14.140625" style="70" customWidth="1"/>
    <col min="11953" max="11953" width="11.5703125" style="70" bestFit="1" customWidth="1"/>
    <col min="11954" max="12008" width="11.42578125" style="70"/>
    <col min="12009" max="12009" width="2.7109375" style="70" customWidth="1"/>
    <col min="12010" max="12010" width="9.85546875" style="70" customWidth="1"/>
    <col min="12011" max="12011" width="54.140625" style="70" customWidth="1"/>
    <col min="12012" max="12012" width="15.7109375" style="70" customWidth="1"/>
    <col min="12013" max="12013" width="13.7109375" style="70" customWidth="1"/>
    <col min="12014" max="12014" width="15.140625" style="70" customWidth="1"/>
    <col min="12015" max="12015" width="14.7109375" style="70" customWidth="1"/>
    <col min="12016" max="12016" width="17.42578125" style="70" customWidth="1"/>
    <col min="12017" max="12017" width="15.140625" style="70" customWidth="1"/>
    <col min="12018" max="12018" width="11.85546875" style="70" customWidth="1"/>
    <col min="12019" max="12019" width="3.85546875" style="70" customWidth="1"/>
    <col min="12020" max="12020" width="19.5703125" style="70" customWidth="1"/>
    <col min="12021" max="12021" width="17.140625" style="70" customWidth="1"/>
    <col min="12022" max="12022" width="17.28515625" style="70" customWidth="1"/>
    <col min="12023" max="12023" width="19.140625" style="70" customWidth="1"/>
    <col min="12024" max="12024" width="17.7109375" style="70" customWidth="1"/>
    <col min="12025" max="12025" width="14.5703125" style="70" bestFit="1" customWidth="1"/>
    <col min="12026" max="12026" width="14.140625" style="70" customWidth="1"/>
    <col min="12027" max="12027" width="13.28515625" style="70" customWidth="1"/>
    <col min="12028" max="12028" width="14.42578125" style="70" customWidth="1"/>
    <col min="12029" max="12029" width="16.7109375" style="70" customWidth="1"/>
    <col min="12030" max="12030" width="16" style="70" customWidth="1"/>
    <col min="12031" max="12031" width="16.140625" style="70" customWidth="1"/>
    <col min="12032" max="12033" width="14.28515625" style="70" customWidth="1"/>
    <col min="12034" max="12034" width="13.85546875" style="70" customWidth="1"/>
    <col min="12035" max="12035" width="13.5703125" style="70" customWidth="1"/>
    <col min="12036" max="12036" width="13.85546875" style="70" customWidth="1"/>
    <col min="12037" max="12038" width="16.140625" style="70" customWidth="1"/>
    <col min="12039" max="12039" width="11.5703125" style="70" customWidth="1"/>
    <col min="12040" max="12040" width="5.28515625" style="70" customWidth="1"/>
    <col min="12041" max="12041" width="18.140625" style="70" customWidth="1"/>
    <col min="12042" max="12042" width="16.85546875" style="70" customWidth="1"/>
    <col min="12043" max="12199" width="11.42578125" style="70" customWidth="1"/>
    <col min="12200" max="12200" width="15.140625" style="70" customWidth="1"/>
    <col min="12201" max="12201" width="60.42578125" style="70" customWidth="1"/>
    <col min="12202" max="12204" width="19.85546875" style="70" customWidth="1"/>
    <col min="12205" max="12205" width="23.5703125" style="70" customWidth="1"/>
    <col min="12206" max="12206" width="20.140625" style="70" customWidth="1"/>
    <col min="12207" max="12207" width="18.7109375" style="70" customWidth="1"/>
    <col min="12208" max="12208" width="14.140625" style="70" customWidth="1"/>
    <col min="12209" max="12209" width="11.5703125" style="70" bestFit="1" customWidth="1"/>
    <col min="12210" max="12264" width="11.42578125" style="70"/>
    <col min="12265" max="12265" width="2.7109375" style="70" customWidth="1"/>
    <col min="12266" max="12266" width="9.85546875" style="70" customWidth="1"/>
    <col min="12267" max="12267" width="54.140625" style="70" customWidth="1"/>
    <col min="12268" max="12268" width="15.7109375" style="70" customWidth="1"/>
    <col min="12269" max="12269" width="13.7109375" style="70" customWidth="1"/>
    <col min="12270" max="12270" width="15.140625" style="70" customWidth="1"/>
    <col min="12271" max="12271" width="14.7109375" style="70" customWidth="1"/>
    <col min="12272" max="12272" width="17.42578125" style="70" customWidth="1"/>
    <col min="12273" max="12273" width="15.140625" style="70" customWidth="1"/>
    <col min="12274" max="12274" width="11.85546875" style="70" customWidth="1"/>
    <col min="12275" max="12275" width="3.85546875" style="70" customWidth="1"/>
    <col min="12276" max="12276" width="19.5703125" style="70" customWidth="1"/>
    <col min="12277" max="12277" width="17.140625" style="70" customWidth="1"/>
    <col min="12278" max="12278" width="17.28515625" style="70" customWidth="1"/>
    <col min="12279" max="12279" width="19.140625" style="70" customWidth="1"/>
    <col min="12280" max="12280" width="17.7109375" style="70" customWidth="1"/>
    <col min="12281" max="12281" width="14.5703125" style="70" bestFit="1" customWidth="1"/>
    <col min="12282" max="12282" width="14.140625" style="70" customWidth="1"/>
    <col min="12283" max="12283" width="13.28515625" style="70" customWidth="1"/>
    <col min="12284" max="12284" width="14.42578125" style="70" customWidth="1"/>
    <col min="12285" max="12285" width="16.7109375" style="70" customWidth="1"/>
    <col min="12286" max="12286" width="16" style="70" customWidth="1"/>
    <col min="12287" max="12287" width="16.140625" style="70" customWidth="1"/>
    <col min="12288" max="12289" width="14.28515625" style="70" customWidth="1"/>
    <col min="12290" max="12290" width="13.85546875" style="70" customWidth="1"/>
    <col min="12291" max="12291" width="13.5703125" style="70" customWidth="1"/>
    <col min="12292" max="12292" width="13.85546875" style="70" customWidth="1"/>
    <col min="12293" max="12294" width="16.140625" style="70" customWidth="1"/>
    <col min="12295" max="12295" width="11.5703125" style="70" customWidth="1"/>
    <col min="12296" max="12296" width="5.28515625" style="70" customWidth="1"/>
    <col min="12297" max="12297" width="18.140625" style="70" customWidth="1"/>
    <col min="12298" max="12298" width="16.85546875" style="70" customWidth="1"/>
    <col min="12299" max="12455" width="11.42578125" style="70" customWidth="1"/>
    <col min="12456" max="12456" width="15.140625" style="70" customWidth="1"/>
    <col min="12457" max="12457" width="60.42578125" style="70" customWidth="1"/>
    <col min="12458" max="12460" width="19.85546875" style="70" customWidth="1"/>
    <col min="12461" max="12461" width="23.5703125" style="70" customWidth="1"/>
    <col min="12462" max="12462" width="20.140625" style="70" customWidth="1"/>
    <col min="12463" max="12463" width="18.7109375" style="70" customWidth="1"/>
    <col min="12464" max="12464" width="14.140625" style="70" customWidth="1"/>
    <col min="12465" max="12465" width="11.5703125" style="70" bestFit="1" customWidth="1"/>
    <col min="12466" max="12520" width="11.42578125" style="70"/>
    <col min="12521" max="12521" width="2.7109375" style="70" customWidth="1"/>
    <col min="12522" max="12522" width="9.85546875" style="70" customWidth="1"/>
    <col min="12523" max="12523" width="54.140625" style="70" customWidth="1"/>
    <col min="12524" max="12524" width="15.7109375" style="70" customWidth="1"/>
    <col min="12525" max="12525" width="13.7109375" style="70" customWidth="1"/>
    <col min="12526" max="12526" width="15.140625" style="70" customWidth="1"/>
    <col min="12527" max="12527" width="14.7109375" style="70" customWidth="1"/>
    <col min="12528" max="12528" width="17.42578125" style="70" customWidth="1"/>
    <col min="12529" max="12529" width="15.140625" style="70" customWidth="1"/>
    <col min="12530" max="12530" width="11.85546875" style="70" customWidth="1"/>
    <col min="12531" max="12531" width="3.85546875" style="70" customWidth="1"/>
    <col min="12532" max="12532" width="19.5703125" style="70" customWidth="1"/>
    <col min="12533" max="12533" width="17.140625" style="70" customWidth="1"/>
    <col min="12534" max="12534" width="17.28515625" style="70" customWidth="1"/>
    <col min="12535" max="12535" width="19.140625" style="70" customWidth="1"/>
    <col min="12536" max="12536" width="17.7109375" style="70" customWidth="1"/>
    <col min="12537" max="12537" width="14.5703125" style="70" bestFit="1" customWidth="1"/>
    <col min="12538" max="12538" width="14.140625" style="70" customWidth="1"/>
    <col min="12539" max="12539" width="13.28515625" style="70" customWidth="1"/>
    <col min="12540" max="12540" width="14.42578125" style="70" customWidth="1"/>
    <col min="12541" max="12541" width="16.7109375" style="70" customWidth="1"/>
    <col min="12542" max="12542" width="16" style="70" customWidth="1"/>
    <col min="12543" max="12543" width="16.140625" style="70" customWidth="1"/>
    <col min="12544" max="12545" width="14.28515625" style="70" customWidth="1"/>
    <col min="12546" max="12546" width="13.85546875" style="70" customWidth="1"/>
    <col min="12547" max="12547" width="13.5703125" style="70" customWidth="1"/>
    <col min="12548" max="12548" width="13.85546875" style="70" customWidth="1"/>
    <col min="12549" max="12550" width="16.140625" style="70" customWidth="1"/>
    <col min="12551" max="12551" width="11.5703125" style="70" customWidth="1"/>
    <col min="12552" max="12552" width="5.28515625" style="70" customWidth="1"/>
    <col min="12553" max="12553" width="18.140625" style="70" customWidth="1"/>
    <col min="12554" max="12554" width="16.85546875" style="70" customWidth="1"/>
    <col min="12555" max="12711" width="11.42578125" style="70" customWidth="1"/>
    <col min="12712" max="12712" width="15.140625" style="70" customWidth="1"/>
    <col min="12713" max="12713" width="60.42578125" style="70" customWidth="1"/>
    <col min="12714" max="12716" width="19.85546875" style="70" customWidth="1"/>
    <col min="12717" max="12717" width="23.5703125" style="70" customWidth="1"/>
    <col min="12718" max="12718" width="20.140625" style="70" customWidth="1"/>
    <col min="12719" max="12719" width="18.7109375" style="70" customWidth="1"/>
    <col min="12720" max="12720" width="14.140625" style="70" customWidth="1"/>
    <col min="12721" max="12721" width="11.5703125" style="70" bestFit="1" customWidth="1"/>
    <col min="12722" max="12776" width="11.42578125" style="70"/>
    <col min="12777" max="12777" width="2.7109375" style="70" customWidth="1"/>
    <col min="12778" max="12778" width="9.85546875" style="70" customWidth="1"/>
    <col min="12779" max="12779" width="54.140625" style="70" customWidth="1"/>
    <col min="12780" max="12780" width="15.7109375" style="70" customWidth="1"/>
    <col min="12781" max="12781" width="13.7109375" style="70" customWidth="1"/>
    <col min="12782" max="12782" width="15.140625" style="70" customWidth="1"/>
    <col min="12783" max="12783" width="14.7109375" style="70" customWidth="1"/>
    <col min="12784" max="12784" width="17.42578125" style="70" customWidth="1"/>
    <col min="12785" max="12785" width="15.140625" style="70" customWidth="1"/>
    <col min="12786" max="12786" width="11.85546875" style="70" customWidth="1"/>
    <col min="12787" max="12787" width="3.85546875" style="70" customWidth="1"/>
    <col min="12788" max="12788" width="19.5703125" style="70" customWidth="1"/>
    <col min="12789" max="12789" width="17.140625" style="70" customWidth="1"/>
    <col min="12790" max="12790" width="17.28515625" style="70" customWidth="1"/>
    <col min="12791" max="12791" width="19.140625" style="70" customWidth="1"/>
    <col min="12792" max="12792" width="17.7109375" style="70" customWidth="1"/>
    <col min="12793" max="12793" width="14.5703125" style="70" bestFit="1" customWidth="1"/>
    <col min="12794" max="12794" width="14.140625" style="70" customWidth="1"/>
    <col min="12795" max="12795" width="13.28515625" style="70" customWidth="1"/>
    <col min="12796" max="12796" width="14.42578125" style="70" customWidth="1"/>
    <col min="12797" max="12797" width="16.7109375" style="70" customWidth="1"/>
    <col min="12798" max="12798" width="16" style="70" customWidth="1"/>
    <col min="12799" max="12799" width="16.140625" style="70" customWidth="1"/>
    <col min="12800" max="12801" width="14.28515625" style="70" customWidth="1"/>
    <col min="12802" max="12802" width="13.85546875" style="70" customWidth="1"/>
    <col min="12803" max="12803" width="13.5703125" style="70" customWidth="1"/>
    <col min="12804" max="12804" width="13.85546875" style="70" customWidth="1"/>
    <col min="12805" max="12806" width="16.140625" style="70" customWidth="1"/>
    <col min="12807" max="12807" width="11.5703125" style="70" customWidth="1"/>
    <col min="12808" max="12808" width="5.28515625" style="70" customWidth="1"/>
    <col min="12809" max="12809" width="18.140625" style="70" customWidth="1"/>
    <col min="12810" max="12810" width="16.85546875" style="70" customWidth="1"/>
    <col min="12811" max="12967" width="11.42578125" style="70" customWidth="1"/>
    <col min="12968" max="12968" width="15.140625" style="70" customWidth="1"/>
    <col min="12969" max="12969" width="60.42578125" style="70" customWidth="1"/>
    <col min="12970" max="12972" width="19.85546875" style="70" customWidth="1"/>
    <col min="12973" max="12973" width="23.5703125" style="70" customWidth="1"/>
    <col min="12974" max="12974" width="20.140625" style="70" customWidth="1"/>
    <col min="12975" max="12975" width="18.7109375" style="70" customWidth="1"/>
    <col min="12976" max="12976" width="14.140625" style="70" customWidth="1"/>
    <col min="12977" max="12977" width="11.5703125" style="70" bestFit="1" customWidth="1"/>
    <col min="12978" max="13032" width="11.42578125" style="70"/>
    <col min="13033" max="13033" width="2.7109375" style="70" customWidth="1"/>
    <col min="13034" max="13034" width="9.85546875" style="70" customWidth="1"/>
    <col min="13035" max="13035" width="54.140625" style="70" customWidth="1"/>
    <col min="13036" max="13036" width="15.7109375" style="70" customWidth="1"/>
    <col min="13037" max="13037" width="13.7109375" style="70" customWidth="1"/>
    <col min="13038" max="13038" width="15.140625" style="70" customWidth="1"/>
    <col min="13039" max="13039" width="14.7109375" style="70" customWidth="1"/>
    <col min="13040" max="13040" width="17.42578125" style="70" customWidth="1"/>
    <col min="13041" max="13041" width="15.140625" style="70" customWidth="1"/>
    <col min="13042" max="13042" width="11.85546875" style="70" customWidth="1"/>
    <col min="13043" max="13043" width="3.85546875" style="70" customWidth="1"/>
    <col min="13044" max="13044" width="19.5703125" style="70" customWidth="1"/>
    <col min="13045" max="13045" width="17.140625" style="70" customWidth="1"/>
    <col min="13046" max="13046" width="17.28515625" style="70" customWidth="1"/>
    <col min="13047" max="13047" width="19.140625" style="70" customWidth="1"/>
    <col min="13048" max="13048" width="17.7109375" style="70" customWidth="1"/>
    <col min="13049" max="13049" width="14.5703125" style="70" bestFit="1" customWidth="1"/>
    <col min="13050" max="13050" width="14.140625" style="70" customWidth="1"/>
    <col min="13051" max="13051" width="13.28515625" style="70" customWidth="1"/>
    <col min="13052" max="13052" width="14.42578125" style="70" customWidth="1"/>
    <col min="13053" max="13053" width="16.7109375" style="70" customWidth="1"/>
    <col min="13054" max="13054" width="16" style="70" customWidth="1"/>
    <col min="13055" max="13055" width="16.140625" style="70" customWidth="1"/>
    <col min="13056" max="13057" width="14.28515625" style="70" customWidth="1"/>
    <col min="13058" max="13058" width="13.85546875" style="70" customWidth="1"/>
    <col min="13059" max="13059" width="13.5703125" style="70" customWidth="1"/>
    <col min="13060" max="13060" width="13.85546875" style="70" customWidth="1"/>
    <col min="13061" max="13062" width="16.140625" style="70" customWidth="1"/>
    <col min="13063" max="13063" width="11.5703125" style="70" customWidth="1"/>
    <col min="13064" max="13064" width="5.28515625" style="70" customWidth="1"/>
    <col min="13065" max="13065" width="18.140625" style="70" customWidth="1"/>
    <col min="13066" max="13066" width="16.85546875" style="70" customWidth="1"/>
    <col min="13067" max="13223" width="11.42578125" style="70" customWidth="1"/>
    <col min="13224" max="13224" width="15.140625" style="70" customWidth="1"/>
    <col min="13225" max="13225" width="60.42578125" style="70" customWidth="1"/>
    <col min="13226" max="13228" width="19.85546875" style="70" customWidth="1"/>
    <col min="13229" max="13229" width="23.5703125" style="70" customWidth="1"/>
    <col min="13230" max="13230" width="20.140625" style="70" customWidth="1"/>
    <col min="13231" max="13231" width="18.7109375" style="70" customWidth="1"/>
    <col min="13232" max="13232" width="14.140625" style="70" customWidth="1"/>
    <col min="13233" max="13233" width="11.5703125" style="70" bestFit="1" customWidth="1"/>
    <col min="13234" max="13288" width="11.42578125" style="70"/>
    <col min="13289" max="13289" width="2.7109375" style="70" customWidth="1"/>
    <col min="13290" max="13290" width="9.85546875" style="70" customWidth="1"/>
    <col min="13291" max="13291" width="54.140625" style="70" customWidth="1"/>
    <col min="13292" max="13292" width="15.7109375" style="70" customWidth="1"/>
    <col min="13293" max="13293" width="13.7109375" style="70" customWidth="1"/>
    <col min="13294" max="13294" width="15.140625" style="70" customWidth="1"/>
    <col min="13295" max="13295" width="14.7109375" style="70" customWidth="1"/>
    <col min="13296" max="13296" width="17.42578125" style="70" customWidth="1"/>
    <col min="13297" max="13297" width="15.140625" style="70" customWidth="1"/>
    <col min="13298" max="13298" width="11.85546875" style="70" customWidth="1"/>
    <col min="13299" max="13299" width="3.85546875" style="70" customWidth="1"/>
    <col min="13300" max="13300" width="19.5703125" style="70" customWidth="1"/>
    <col min="13301" max="13301" width="17.140625" style="70" customWidth="1"/>
    <col min="13302" max="13302" width="17.28515625" style="70" customWidth="1"/>
    <col min="13303" max="13303" width="19.140625" style="70" customWidth="1"/>
    <col min="13304" max="13304" width="17.7109375" style="70" customWidth="1"/>
    <col min="13305" max="13305" width="14.5703125" style="70" bestFit="1" customWidth="1"/>
    <col min="13306" max="13306" width="14.140625" style="70" customWidth="1"/>
    <col min="13307" max="13307" width="13.28515625" style="70" customWidth="1"/>
    <col min="13308" max="13308" width="14.42578125" style="70" customWidth="1"/>
    <col min="13309" max="13309" width="16.7109375" style="70" customWidth="1"/>
    <col min="13310" max="13310" width="16" style="70" customWidth="1"/>
    <col min="13311" max="13311" width="16.140625" style="70" customWidth="1"/>
    <col min="13312" max="13313" width="14.28515625" style="70" customWidth="1"/>
    <col min="13314" max="13314" width="13.85546875" style="70" customWidth="1"/>
    <col min="13315" max="13315" width="13.5703125" style="70" customWidth="1"/>
    <col min="13316" max="13316" width="13.85546875" style="70" customWidth="1"/>
    <col min="13317" max="13318" width="16.140625" style="70" customWidth="1"/>
    <col min="13319" max="13319" width="11.5703125" style="70" customWidth="1"/>
    <col min="13320" max="13320" width="5.28515625" style="70" customWidth="1"/>
    <col min="13321" max="13321" width="18.140625" style="70" customWidth="1"/>
    <col min="13322" max="13322" width="16.85546875" style="70" customWidth="1"/>
    <col min="13323" max="13479" width="11.42578125" style="70" customWidth="1"/>
    <col min="13480" max="13480" width="15.140625" style="70" customWidth="1"/>
    <col min="13481" max="13481" width="60.42578125" style="70" customWidth="1"/>
    <col min="13482" max="13484" width="19.85546875" style="70" customWidth="1"/>
    <col min="13485" max="13485" width="23.5703125" style="70" customWidth="1"/>
    <col min="13486" max="13486" width="20.140625" style="70" customWidth="1"/>
    <col min="13487" max="13487" width="18.7109375" style="70" customWidth="1"/>
    <col min="13488" max="13488" width="14.140625" style="70" customWidth="1"/>
    <col min="13489" max="13489" width="11.5703125" style="70" bestFit="1" customWidth="1"/>
    <col min="13490" max="13544" width="11.42578125" style="70"/>
    <col min="13545" max="13545" width="2.7109375" style="70" customWidth="1"/>
    <col min="13546" max="13546" width="9.85546875" style="70" customWidth="1"/>
    <col min="13547" max="13547" width="54.140625" style="70" customWidth="1"/>
    <col min="13548" max="13548" width="15.7109375" style="70" customWidth="1"/>
    <col min="13549" max="13549" width="13.7109375" style="70" customWidth="1"/>
    <col min="13550" max="13550" width="15.140625" style="70" customWidth="1"/>
    <col min="13551" max="13551" width="14.7109375" style="70" customWidth="1"/>
    <col min="13552" max="13552" width="17.42578125" style="70" customWidth="1"/>
    <col min="13553" max="13553" width="15.140625" style="70" customWidth="1"/>
    <col min="13554" max="13554" width="11.85546875" style="70" customWidth="1"/>
    <col min="13555" max="13555" width="3.85546875" style="70" customWidth="1"/>
    <col min="13556" max="13556" width="19.5703125" style="70" customWidth="1"/>
    <col min="13557" max="13557" width="17.140625" style="70" customWidth="1"/>
    <col min="13558" max="13558" width="17.28515625" style="70" customWidth="1"/>
    <col min="13559" max="13559" width="19.140625" style="70" customWidth="1"/>
    <col min="13560" max="13560" width="17.7109375" style="70" customWidth="1"/>
    <col min="13561" max="13561" width="14.5703125" style="70" bestFit="1" customWidth="1"/>
    <col min="13562" max="13562" width="14.140625" style="70" customWidth="1"/>
    <col min="13563" max="13563" width="13.28515625" style="70" customWidth="1"/>
    <col min="13564" max="13564" width="14.42578125" style="70" customWidth="1"/>
    <col min="13565" max="13565" width="16.7109375" style="70" customWidth="1"/>
    <col min="13566" max="13566" width="16" style="70" customWidth="1"/>
    <col min="13567" max="13567" width="16.140625" style="70" customWidth="1"/>
    <col min="13568" max="13569" width="14.28515625" style="70" customWidth="1"/>
    <col min="13570" max="13570" width="13.85546875" style="70" customWidth="1"/>
    <col min="13571" max="13571" width="13.5703125" style="70" customWidth="1"/>
    <col min="13572" max="13572" width="13.85546875" style="70" customWidth="1"/>
    <col min="13573" max="13574" width="16.140625" style="70" customWidth="1"/>
    <col min="13575" max="13575" width="11.5703125" style="70" customWidth="1"/>
    <col min="13576" max="13576" width="5.28515625" style="70" customWidth="1"/>
    <col min="13577" max="13577" width="18.140625" style="70" customWidth="1"/>
    <col min="13578" max="13578" width="16.85546875" style="70" customWidth="1"/>
    <col min="13579" max="13735" width="11.42578125" style="70" customWidth="1"/>
    <col min="13736" max="13736" width="15.140625" style="70" customWidth="1"/>
    <col min="13737" max="13737" width="60.42578125" style="70" customWidth="1"/>
    <col min="13738" max="13740" width="19.85546875" style="70" customWidth="1"/>
    <col min="13741" max="13741" width="23.5703125" style="70" customWidth="1"/>
    <col min="13742" max="13742" width="20.140625" style="70" customWidth="1"/>
    <col min="13743" max="13743" width="18.7109375" style="70" customWidth="1"/>
    <col min="13744" max="13744" width="14.140625" style="70" customWidth="1"/>
    <col min="13745" max="13745" width="11.5703125" style="70" bestFit="1" customWidth="1"/>
    <col min="13746" max="13800" width="11.42578125" style="70"/>
    <col min="13801" max="13801" width="2.7109375" style="70" customWidth="1"/>
    <col min="13802" max="13802" width="9.85546875" style="70" customWidth="1"/>
    <col min="13803" max="13803" width="54.140625" style="70" customWidth="1"/>
    <col min="13804" max="13804" width="15.7109375" style="70" customWidth="1"/>
    <col min="13805" max="13805" width="13.7109375" style="70" customWidth="1"/>
    <col min="13806" max="13806" width="15.140625" style="70" customWidth="1"/>
    <col min="13807" max="13807" width="14.7109375" style="70" customWidth="1"/>
    <col min="13808" max="13808" width="17.42578125" style="70" customWidth="1"/>
    <col min="13809" max="13809" width="15.140625" style="70" customWidth="1"/>
    <col min="13810" max="13810" width="11.85546875" style="70" customWidth="1"/>
    <col min="13811" max="13811" width="3.85546875" style="70" customWidth="1"/>
    <col min="13812" max="13812" width="19.5703125" style="70" customWidth="1"/>
    <col min="13813" max="13813" width="17.140625" style="70" customWidth="1"/>
    <col min="13814" max="13814" width="17.28515625" style="70" customWidth="1"/>
    <col min="13815" max="13815" width="19.140625" style="70" customWidth="1"/>
    <col min="13816" max="13816" width="17.7109375" style="70" customWidth="1"/>
    <col min="13817" max="13817" width="14.5703125" style="70" bestFit="1" customWidth="1"/>
    <col min="13818" max="13818" width="14.140625" style="70" customWidth="1"/>
    <col min="13819" max="13819" width="13.28515625" style="70" customWidth="1"/>
    <col min="13820" max="13820" width="14.42578125" style="70" customWidth="1"/>
    <col min="13821" max="13821" width="16.7109375" style="70" customWidth="1"/>
    <col min="13822" max="13822" width="16" style="70" customWidth="1"/>
    <col min="13823" max="13823" width="16.140625" style="70" customWidth="1"/>
    <col min="13824" max="13825" width="14.28515625" style="70" customWidth="1"/>
    <col min="13826" max="13826" width="13.85546875" style="70" customWidth="1"/>
    <col min="13827" max="13827" width="13.5703125" style="70" customWidth="1"/>
    <col min="13828" max="13828" width="13.85546875" style="70" customWidth="1"/>
    <col min="13829" max="13830" width="16.140625" style="70" customWidth="1"/>
    <col min="13831" max="13831" width="11.5703125" style="70" customWidth="1"/>
    <col min="13832" max="13832" width="5.28515625" style="70" customWidth="1"/>
    <col min="13833" max="13833" width="18.140625" style="70" customWidth="1"/>
    <col min="13834" max="13834" width="16.85546875" style="70" customWidth="1"/>
    <col min="13835" max="13991" width="11.42578125" style="70" customWidth="1"/>
    <col min="13992" max="13992" width="15.140625" style="70" customWidth="1"/>
    <col min="13993" max="13993" width="60.42578125" style="70" customWidth="1"/>
    <col min="13994" max="13996" width="19.85546875" style="70" customWidth="1"/>
    <col min="13997" max="13997" width="23.5703125" style="70" customWidth="1"/>
    <col min="13998" max="13998" width="20.140625" style="70" customWidth="1"/>
    <col min="13999" max="13999" width="18.7109375" style="70" customWidth="1"/>
    <col min="14000" max="14000" width="14.140625" style="70" customWidth="1"/>
    <col min="14001" max="14001" width="11.5703125" style="70" bestFit="1" customWidth="1"/>
    <col min="14002" max="14056" width="11.42578125" style="70"/>
    <col min="14057" max="14057" width="2.7109375" style="70" customWidth="1"/>
    <col min="14058" max="14058" width="9.85546875" style="70" customWidth="1"/>
    <col min="14059" max="14059" width="54.140625" style="70" customWidth="1"/>
    <col min="14060" max="14060" width="15.7109375" style="70" customWidth="1"/>
    <col min="14061" max="14061" width="13.7109375" style="70" customWidth="1"/>
    <col min="14062" max="14062" width="15.140625" style="70" customWidth="1"/>
    <col min="14063" max="14063" width="14.7109375" style="70" customWidth="1"/>
    <col min="14064" max="14064" width="17.42578125" style="70" customWidth="1"/>
    <col min="14065" max="14065" width="15.140625" style="70" customWidth="1"/>
    <col min="14066" max="14066" width="11.85546875" style="70" customWidth="1"/>
    <col min="14067" max="14067" width="3.85546875" style="70" customWidth="1"/>
    <col min="14068" max="14068" width="19.5703125" style="70" customWidth="1"/>
    <col min="14069" max="14069" width="17.140625" style="70" customWidth="1"/>
    <col min="14070" max="14070" width="17.28515625" style="70" customWidth="1"/>
    <col min="14071" max="14071" width="19.140625" style="70" customWidth="1"/>
    <col min="14072" max="14072" width="17.7109375" style="70" customWidth="1"/>
    <col min="14073" max="14073" width="14.5703125" style="70" bestFit="1" customWidth="1"/>
    <col min="14074" max="14074" width="14.140625" style="70" customWidth="1"/>
    <col min="14075" max="14075" width="13.28515625" style="70" customWidth="1"/>
    <col min="14076" max="14076" width="14.42578125" style="70" customWidth="1"/>
    <col min="14077" max="14077" width="16.7109375" style="70" customWidth="1"/>
    <col min="14078" max="14078" width="16" style="70" customWidth="1"/>
    <col min="14079" max="14079" width="16.140625" style="70" customWidth="1"/>
    <col min="14080" max="14081" width="14.28515625" style="70" customWidth="1"/>
    <col min="14082" max="14082" width="13.85546875" style="70" customWidth="1"/>
    <col min="14083" max="14083" width="13.5703125" style="70" customWidth="1"/>
    <col min="14084" max="14084" width="13.85546875" style="70" customWidth="1"/>
    <col min="14085" max="14086" width="16.140625" style="70" customWidth="1"/>
    <col min="14087" max="14087" width="11.5703125" style="70" customWidth="1"/>
    <col min="14088" max="14088" width="5.28515625" style="70" customWidth="1"/>
    <col min="14089" max="14089" width="18.140625" style="70" customWidth="1"/>
    <col min="14090" max="14090" width="16.85546875" style="70" customWidth="1"/>
    <col min="14091" max="14247" width="11.42578125" style="70" customWidth="1"/>
    <col min="14248" max="14248" width="15.140625" style="70" customWidth="1"/>
    <col min="14249" max="14249" width="60.42578125" style="70" customWidth="1"/>
    <col min="14250" max="14252" width="19.85546875" style="70" customWidth="1"/>
    <col min="14253" max="14253" width="23.5703125" style="70" customWidth="1"/>
    <col min="14254" max="14254" width="20.140625" style="70" customWidth="1"/>
    <col min="14255" max="14255" width="18.7109375" style="70" customWidth="1"/>
    <col min="14256" max="14256" width="14.140625" style="70" customWidth="1"/>
    <col min="14257" max="14257" width="11.5703125" style="70" bestFit="1" customWidth="1"/>
    <col min="14258" max="14312" width="11.42578125" style="70"/>
    <col min="14313" max="14313" width="2.7109375" style="70" customWidth="1"/>
    <col min="14314" max="14314" width="9.85546875" style="70" customWidth="1"/>
    <col min="14315" max="14315" width="54.140625" style="70" customWidth="1"/>
    <col min="14316" max="14316" width="15.7109375" style="70" customWidth="1"/>
    <col min="14317" max="14317" width="13.7109375" style="70" customWidth="1"/>
    <col min="14318" max="14318" width="15.140625" style="70" customWidth="1"/>
    <col min="14319" max="14319" width="14.7109375" style="70" customWidth="1"/>
    <col min="14320" max="14320" width="17.42578125" style="70" customWidth="1"/>
    <col min="14321" max="14321" width="15.140625" style="70" customWidth="1"/>
    <col min="14322" max="14322" width="11.85546875" style="70" customWidth="1"/>
    <col min="14323" max="14323" width="3.85546875" style="70" customWidth="1"/>
    <col min="14324" max="14324" width="19.5703125" style="70" customWidth="1"/>
    <col min="14325" max="14325" width="17.140625" style="70" customWidth="1"/>
    <col min="14326" max="14326" width="17.28515625" style="70" customWidth="1"/>
    <col min="14327" max="14327" width="19.140625" style="70" customWidth="1"/>
    <col min="14328" max="14328" width="17.7109375" style="70" customWidth="1"/>
    <col min="14329" max="14329" width="14.5703125" style="70" bestFit="1" customWidth="1"/>
    <col min="14330" max="14330" width="14.140625" style="70" customWidth="1"/>
    <col min="14331" max="14331" width="13.28515625" style="70" customWidth="1"/>
    <col min="14332" max="14332" width="14.42578125" style="70" customWidth="1"/>
    <col min="14333" max="14333" width="16.7109375" style="70" customWidth="1"/>
    <col min="14334" max="14334" width="16" style="70" customWidth="1"/>
    <col min="14335" max="14335" width="16.140625" style="70" customWidth="1"/>
    <col min="14336" max="14337" width="14.28515625" style="70" customWidth="1"/>
    <col min="14338" max="14338" width="13.85546875" style="70" customWidth="1"/>
    <col min="14339" max="14339" width="13.5703125" style="70" customWidth="1"/>
    <col min="14340" max="14340" width="13.85546875" style="70" customWidth="1"/>
    <col min="14341" max="14342" width="16.140625" style="70" customWidth="1"/>
    <col min="14343" max="14343" width="11.5703125" style="70" customWidth="1"/>
    <col min="14344" max="14344" width="5.28515625" style="70" customWidth="1"/>
    <col min="14345" max="14345" width="18.140625" style="70" customWidth="1"/>
    <col min="14346" max="14346" width="16.85546875" style="70" customWidth="1"/>
    <col min="14347" max="14503" width="11.42578125" style="70" customWidth="1"/>
    <col min="14504" max="14504" width="15.140625" style="70" customWidth="1"/>
    <col min="14505" max="14505" width="60.42578125" style="70" customWidth="1"/>
    <col min="14506" max="14508" width="19.85546875" style="70" customWidth="1"/>
    <col min="14509" max="14509" width="23.5703125" style="70" customWidth="1"/>
    <col min="14510" max="14510" width="20.140625" style="70" customWidth="1"/>
    <col min="14511" max="14511" width="18.7109375" style="70" customWidth="1"/>
    <col min="14512" max="14512" width="14.140625" style="70" customWidth="1"/>
    <col min="14513" max="14513" width="11.5703125" style="70" bestFit="1" customWidth="1"/>
    <col min="14514" max="14568" width="11.42578125" style="70"/>
    <col min="14569" max="14569" width="2.7109375" style="70" customWidth="1"/>
    <col min="14570" max="14570" width="9.85546875" style="70" customWidth="1"/>
    <col min="14571" max="14571" width="54.140625" style="70" customWidth="1"/>
    <col min="14572" max="14572" width="15.7109375" style="70" customWidth="1"/>
    <col min="14573" max="14573" width="13.7109375" style="70" customWidth="1"/>
    <col min="14574" max="14574" width="15.140625" style="70" customWidth="1"/>
    <col min="14575" max="14575" width="14.7109375" style="70" customWidth="1"/>
    <col min="14576" max="14576" width="17.42578125" style="70" customWidth="1"/>
    <col min="14577" max="14577" width="15.140625" style="70" customWidth="1"/>
    <col min="14578" max="14578" width="11.85546875" style="70" customWidth="1"/>
    <col min="14579" max="14579" width="3.85546875" style="70" customWidth="1"/>
    <col min="14580" max="14580" width="19.5703125" style="70" customWidth="1"/>
    <col min="14581" max="14581" width="17.140625" style="70" customWidth="1"/>
    <col min="14582" max="14582" width="17.28515625" style="70" customWidth="1"/>
    <col min="14583" max="14583" width="19.140625" style="70" customWidth="1"/>
    <col min="14584" max="14584" width="17.7109375" style="70" customWidth="1"/>
    <col min="14585" max="14585" width="14.5703125" style="70" bestFit="1" customWidth="1"/>
    <col min="14586" max="14586" width="14.140625" style="70" customWidth="1"/>
    <col min="14587" max="14587" width="13.28515625" style="70" customWidth="1"/>
    <col min="14588" max="14588" width="14.42578125" style="70" customWidth="1"/>
    <col min="14589" max="14589" width="16.7109375" style="70" customWidth="1"/>
    <col min="14590" max="14590" width="16" style="70" customWidth="1"/>
    <col min="14591" max="14591" width="16.140625" style="70" customWidth="1"/>
    <col min="14592" max="14593" width="14.28515625" style="70" customWidth="1"/>
    <col min="14594" max="14594" width="13.85546875" style="70" customWidth="1"/>
    <col min="14595" max="14595" width="13.5703125" style="70" customWidth="1"/>
    <col min="14596" max="14596" width="13.85546875" style="70" customWidth="1"/>
    <col min="14597" max="14598" width="16.140625" style="70" customWidth="1"/>
    <col min="14599" max="14599" width="11.5703125" style="70" customWidth="1"/>
    <col min="14600" max="14600" width="5.28515625" style="70" customWidth="1"/>
    <col min="14601" max="14601" width="18.140625" style="70" customWidth="1"/>
    <col min="14602" max="14602" width="16.85546875" style="70" customWidth="1"/>
    <col min="14603" max="14759" width="11.42578125" style="70" customWidth="1"/>
    <col min="14760" max="14760" width="15.140625" style="70" customWidth="1"/>
    <col min="14761" max="14761" width="60.42578125" style="70" customWidth="1"/>
    <col min="14762" max="14764" width="19.85546875" style="70" customWidth="1"/>
    <col min="14765" max="14765" width="23.5703125" style="70" customWidth="1"/>
    <col min="14766" max="14766" width="20.140625" style="70" customWidth="1"/>
    <col min="14767" max="14767" width="18.7109375" style="70" customWidth="1"/>
    <col min="14768" max="14768" width="14.140625" style="70" customWidth="1"/>
    <col min="14769" max="14769" width="11.5703125" style="70" bestFit="1" customWidth="1"/>
    <col min="14770" max="14824" width="11.42578125" style="70"/>
    <col min="14825" max="14825" width="2.7109375" style="70" customWidth="1"/>
    <col min="14826" max="14826" width="9.85546875" style="70" customWidth="1"/>
    <col min="14827" max="14827" width="54.140625" style="70" customWidth="1"/>
    <col min="14828" max="14828" width="15.7109375" style="70" customWidth="1"/>
    <col min="14829" max="14829" width="13.7109375" style="70" customWidth="1"/>
    <col min="14830" max="14830" width="15.140625" style="70" customWidth="1"/>
    <col min="14831" max="14831" width="14.7109375" style="70" customWidth="1"/>
    <col min="14832" max="14832" width="17.42578125" style="70" customWidth="1"/>
    <col min="14833" max="14833" width="15.140625" style="70" customWidth="1"/>
    <col min="14834" max="14834" width="11.85546875" style="70" customWidth="1"/>
    <col min="14835" max="14835" width="3.85546875" style="70" customWidth="1"/>
    <col min="14836" max="14836" width="19.5703125" style="70" customWidth="1"/>
    <col min="14837" max="14837" width="17.140625" style="70" customWidth="1"/>
    <col min="14838" max="14838" width="17.28515625" style="70" customWidth="1"/>
    <col min="14839" max="14839" width="19.140625" style="70" customWidth="1"/>
    <col min="14840" max="14840" width="17.7109375" style="70" customWidth="1"/>
    <col min="14841" max="14841" width="14.5703125" style="70" bestFit="1" customWidth="1"/>
    <col min="14842" max="14842" width="14.140625" style="70" customWidth="1"/>
    <col min="14843" max="14843" width="13.28515625" style="70" customWidth="1"/>
    <col min="14844" max="14844" width="14.42578125" style="70" customWidth="1"/>
    <col min="14845" max="14845" width="16.7109375" style="70" customWidth="1"/>
    <col min="14846" max="14846" width="16" style="70" customWidth="1"/>
    <col min="14847" max="14847" width="16.140625" style="70" customWidth="1"/>
    <col min="14848" max="14849" width="14.28515625" style="70" customWidth="1"/>
    <col min="14850" max="14850" width="13.85546875" style="70" customWidth="1"/>
    <col min="14851" max="14851" width="13.5703125" style="70" customWidth="1"/>
    <col min="14852" max="14852" width="13.85546875" style="70" customWidth="1"/>
    <col min="14853" max="14854" width="16.140625" style="70" customWidth="1"/>
    <col min="14855" max="14855" width="11.5703125" style="70" customWidth="1"/>
    <col min="14856" max="14856" width="5.28515625" style="70" customWidth="1"/>
    <col min="14857" max="14857" width="18.140625" style="70" customWidth="1"/>
    <col min="14858" max="14858" width="16.85546875" style="70" customWidth="1"/>
    <col min="14859" max="15015" width="11.42578125" style="70" customWidth="1"/>
    <col min="15016" max="15016" width="15.140625" style="70" customWidth="1"/>
    <col min="15017" max="15017" width="60.42578125" style="70" customWidth="1"/>
    <col min="15018" max="15020" width="19.85546875" style="70" customWidth="1"/>
    <col min="15021" max="15021" width="23.5703125" style="70" customWidth="1"/>
    <col min="15022" max="15022" width="20.140625" style="70" customWidth="1"/>
    <col min="15023" max="15023" width="18.7109375" style="70" customWidth="1"/>
    <col min="15024" max="15024" width="14.140625" style="70" customWidth="1"/>
    <col min="15025" max="15025" width="11.5703125" style="70" bestFit="1" customWidth="1"/>
    <col min="15026" max="15080" width="11.42578125" style="70"/>
    <col min="15081" max="15081" width="2.7109375" style="70" customWidth="1"/>
    <col min="15082" max="15082" width="9.85546875" style="70" customWidth="1"/>
    <col min="15083" max="15083" width="54.140625" style="70" customWidth="1"/>
    <col min="15084" max="15084" width="15.7109375" style="70" customWidth="1"/>
    <col min="15085" max="15085" width="13.7109375" style="70" customWidth="1"/>
    <col min="15086" max="15086" width="15.140625" style="70" customWidth="1"/>
    <col min="15087" max="15087" width="14.7109375" style="70" customWidth="1"/>
    <col min="15088" max="15088" width="17.42578125" style="70" customWidth="1"/>
    <col min="15089" max="15089" width="15.140625" style="70" customWidth="1"/>
    <col min="15090" max="15090" width="11.85546875" style="70" customWidth="1"/>
    <col min="15091" max="15091" width="3.85546875" style="70" customWidth="1"/>
    <col min="15092" max="15092" width="19.5703125" style="70" customWidth="1"/>
    <col min="15093" max="15093" width="17.140625" style="70" customWidth="1"/>
    <col min="15094" max="15094" width="17.28515625" style="70" customWidth="1"/>
    <col min="15095" max="15095" width="19.140625" style="70" customWidth="1"/>
    <col min="15096" max="15096" width="17.7109375" style="70" customWidth="1"/>
    <col min="15097" max="15097" width="14.5703125" style="70" bestFit="1" customWidth="1"/>
    <col min="15098" max="15098" width="14.140625" style="70" customWidth="1"/>
    <col min="15099" max="15099" width="13.28515625" style="70" customWidth="1"/>
    <col min="15100" max="15100" width="14.42578125" style="70" customWidth="1"/>
    <col min="15101" max="15101" width="16.7109375" style="70" customWidth="1"/>
    <col min="15102" max="15102" width="16" style="70" customWidth="1"/>
    <col min="15103" max="15103" width="16.140625" style="70" customWidth="1"/>
    <col min="15104" max="15105" width="14.28515625" style="70" customWidth="1"/>
    <col min="15106" max="15106" width="13.85546875" style="70" customWidth="1"/>
    <col min="15107" max="15107" width="13.5703125" style="70" customWidth="1"/>
    <col min="15108" max="15108" width="13.85546875" style="70" customWidth="1"/>
    <col min="15109" max="15110" width="16.140625" style="70" customWidth="1"/>
    <col min="15111" max="15111" width="11.5703125" style="70" customWidth="1"/>
    <col min="15112" max="15112" width="5.28515625" style="70" customWidth="1"/>
    <col min="15113" max="15113" width="18.140625" style="70" customWidth="1"/>
    <col min="15114" max="15114" width="16.85546875" style="70" customWidth="1"/>
    <col min="15115" max="15271" width="11.42578125" style="70" customWidth="1"/>
    <col min="15272" max="15272" width="15.140625" style="70" customWidth="1"/>
    <col min="15273" max="15273" width="60.42578125" style="70" customWidth="1"/>
    <col min="15274" max="15276" width="19.85546875" style="70" customWidth="1"/>
    <col min="15277" max="15277" width="23.5703125" style="70" customWidth="1"/>
    <col min="15278" max="15278" width="20.140625" style="70" customWidth="1"/>
    <col min="15279" max="15279" width="18.7109375" style="70" customWidth="1"/>
    <col min="15280" max="15280" width="14.140625" style="70" customWidth="1"/>
    <col min="15281" max="15281" width="11.5703125" style="70" bestFit="1" customWidth="1"/>
    <col min="15282" max="15336" width="11.42578125" style="70"/>
    <col min="15337" max="15337" width="2.7109375" style="70" customWidth="1"/>
    <col min="15338" max="15338" width="9.85546875" style="70" customWidth="1"/>
    <col min="15339" max="15339" width="54.140625" style="70" customWidth="1"/>
    <col min="15340" max="15340" width="15.7109375" style="70" customWidth="1"/>
    <col min="15341" max="15341" width="13.7109375" style="70" customWidth="1"/>
    <col min="15342" max="15342" width="15.140625" style="70" customWidth="1"/>
    <col min="15343" max="15343" width="14.7109375" style="70" customWidth="1"/>
    <col min="15344" max="15344" width="17.42578125" style="70" customWidth="1"/>
    <col min="15345" max="15345" width="15.140625" style="70" customWidth="1"/>
    <col min="15346" max="15346" width="11.85546875" style="70" customWidth="1"/>
    <col min="15347" max="15347" width="3.85546875" style="70" customWidth="1"/>
    <col min="15348" max="15348" width="19.5703125" style="70" customWidth="1"/>
    <col min="15349" max="15349" width="17.140625" style="70" customWidth="1"/>
    <col min="15350" max="15350" width="17.28515625" style="70" customWidth="1"/>
    <col min="15351" max="15351" width="19.140625" style="70" customWidth="1"/>
    <col min="15352" max="15352" width="17.7109375" style="70" customWidth="1"/>
    <col min="15353" max="15353" width="14.5703125" style="70" bestFit="1" customWidth="1"/>
    <col min="15354" max="15354" width="14.140625" style="70" customWidth="1"/>
    <col min="15355" max="15355" width="13.28515625" style="70" customWidth="1"/>
    <col min="15356" max="15356" width="14.42578125" style="70" customWidth="1"/>
    <col min="15357" max="15357" width="16.7109375" style="70" customWidth="1"/>
    <col min="15358" max="15358" width="16" style="70" customWidth="1"/>
    <col min="15359" max="15359" width="16.140625" style="70" customWidth="1"/>
    <col min="15360" max="15361" width="14.28515625" style="70" customWidth="1"/>
    <col min="15362" max="15362" width="13.85546875" style="70" customWidth="1"/>
    <col min="15363" max="15363" width="13.5703125" style="70" customWidth="1"/>
    <col min="15364" max="15364" width="13.85546875" style="70" customWidth="1"/>
    <col min="15365" max="15366" width="16.140625" style="70" customWidth="1"/>
    <col min="15367" max="15367" width="11.5703125" style="70" customWidth="1"/>
    <col min="15368" max="15368" width="5.28515625" style="70" customWidth="1"/>
    <col min="15369" max="15369" width="18.140625" style="70" customWidth="1"/>
    <col min="15370" max="15370" width="16.85546875" style="70" customWidth="1"/>
    <col min="15371" max="15527" width="11.42578125" style="70" customWidth="1"/>
    <col min="15528" max="15528" width="15.140625" style="70" customWidth="1"/>
    <col min="15529" max="15529" width="60.42578125" style="70" customWidth="1"/>
    <col min="15530" max="15532" width="19.85546875" style="70" customWidth="1"/>
    <col min="15533" max="15533" width="23.5703125" style="70" customWidth="1"/>
    <col min="15534" max="15534" width="20.140625" style="70" customWidth="1"/>
    <col min="15535" max="15535" width="18.7109375" style="70" customWidth="1"/>
    <col min="15536" max="15536" width="14.140625" style="70" customWidth="1"/>
    <col min="15537" max="15537" width="11.5703125" style="70" bestFit="1" customWidth="1"/>
    <col min="15538" max="15592" width="11.42578125" style="70"/>
    <col min="15593" max="15593" width="2.7109375" style="70" customWidth="1"/>
    <col min="15594" max="15594" width="9.85546875" style="70" customWidth="1"/>
    <col min="15595" max="15595" width="54.140625" style="70" customWidth="1"/>
    <col min="15596" max="15596" width="15.7109375" style="70" customWidth="1"/>
    <col min="15597" max="15597" width="13.7109375" style="70" customWidth="1"/>
    <col min="15598" max="15598" width="15.140625" style="70" customWidth="1"/>
    <col min="15599" max="15599" width="14.7109375" style="70" customWidth="1"/>
    <col min="15600" max="15600" width="17.42578125" style="70" customWidth="1"/>
    <col min="15601" max="15601" width="15.140625" style="70" customWidth="1"/>
    <col min="15602" max="15602" width="11.85546875" style="70" customWidth="1"/>
    <col min="15603" max="15603" width="3.85546875" style="70" customWidth="1"/>
    <col min="15604" max="15604" width="19.5703125" style="70" customWidth="1"/>
    <col min="15605" max="15605" width="17.140625" style="70" customWidth="1"/>
    <col min="15606" max="15606" width="17.28515625" style="70" customWidth="1"/>
    <col min="15607" max="15607" width="19.140625" style="70" customWidth="1"/>
    <col min="15608" max="15608" width="17.7109375" style="70" customWidth="1"/>
    <col min="15609" max="15609" width="14.5703125" style="70" bestFit="1" customWidth="1"/>
    <col min="15610" max="15610" width="14.140625" style="70" customWidth="1"/>
    <col min="15611" max="15611" width="13.28515625" style="70" customWidth="1"/>
    <col min="15612" max="15612" width="14.42578125" style="70" customWidth="1"/>
    <col min="15613" max="15613" width="16.7109375" style="70" customWidth="1"/>
    <col min="15614" max="15614" width="16" style="70" customWidth="1"/>
    <col min="15615" max="15615" width="16.140625" style="70" customWidth="1"/>
    <col min="15616" max="15617" width="14.28515625" style="70" customWidth="1"/>
    <col min="15618" max="15618" width="13.85546875" style="70" customWidth="1"/>
    <col min="15619" max="15619" width="13.5703125" style="70" customWidth="1"/>
    <col min="15620" max="15620" width="13.85546875" style="70" customWidth="1"/>
    <col min="15621" max="15622" width="16.140625" style="70" customWidth="1"/>
    <col min="15623" max="15623" width="11.5703125" style="70" customWidth="1"/>
    <col min="15624" max="15624" width="5.28515625" style="70" customWidth="1"/>
    <col min="15625" max="15625" width="18.140625" style="70" customWidth="1"/>
    <col min="15626" max="15626" width="16.85546875" style="70" customWidth="1"/>
    <col min="15627" max="15783" width="11.42578125" style="70" customWidth="1"/>
    <col min="15784" max="15784" width="15.140625" style="70" customWidth="1"/>
    <col min="15785" max="15785" width="60.42578125" style="70" customWidth="1"/>
    <col min="15786" max="15788" width="19.85546875" style="70" customWidth="1"/>
    <col min="15789" max="15789" width="23.5703125" style="70" customWidth="1"/>
    <col min="15790" max="15790" width="20.140625" style="70" customWidth="1"/>
    <col min="15791" max="15791" width="18.7109375" style="70" customWidth="1"/>
    <col min="15792" max="15792" width="14.140625" style="70" customWidth="1"/>
    <col min="15793" max="15793" width="11.5703125" style="70" bestFit="1" customWidth="1"/>
    <col min="15794" max="15848" width="11.42578125" style="70"/>
    <col min="15849" max="15849" width="2.7109375" style="70" customWidth="1"/>
    <col min="15850" max="15850" width="9.85546875" style="70" customWidth="1"/>
    <col min="15851" max="15851" width="54.140625" style="70" customWidth="1"/>
    <col min="15852" max="15852" width="15.7109375" style="70" customWidth="1"/>
    <col min="15853" max="15853" width="13.7109375" style="70" customWidth="1"/>
    <col min="15854" max="15854" width="15.140625" style="70" customWidth="1"/>
    <col min="15855" max="15855" width="14.7109375" style="70" customWidth="1"/>
    <col min="15856" max="15856" width="17.42578125" style="70" customWidth="1"/>
    <col min="15857" max="15857" width="15.140625" style="70" customWidth="1"/>
    <col min="15858" max="15858" width="11.85546875" style="70" customWidth="1"/>
    <col min="15859" max="15859" width="3.85546875" style="70" customWidth="1"/>
    <col min="15860" max="15860" width="19.5703125" style="70" customWidth="1"/>
    <col min="15861" max="15861" width="17.140625" style="70" customWidth="1"/>
    <col min="15862" max="15862" width="17.28515625" style="70" customWidth="1"/>
    <col min="15863" max="15863" width="19.140625" style="70" customWidth="1"/>
    <col min="15864" max="15864" width="17.7109375" style="70" customWidth="1"/>
    <col min="15865" max="15865" width="14.5703125" style="70" bestFit="1" customWidth="1"/>
    <col min="15866" max="15866" width="14.140625" style="70" customWidth="1"/>
    <col min="15867" max="15867" width="13.28515625" style="70" customWidth="1"/>
    <col min="15868" max="15868" width="14.42578125" style="70" customWidth="1"/>
    <col min="15869" max="15869" width="16.7109375" style="70" customWidth="1"/>
    <col min="15870" max="15870" width="16" style="70" customWidth="1"/>
    <col min="15871" max="15871" width="16.140625" style="70" customWidth="1"/>
    <col min="15872" max="15873" width="14.28515625" style="70" customWidth="1"/>
    <col min="15874" max="15874" width="13.85546875" style="70" customWidth="1"/>
    <col min="15875" max="15875" width="13.5703125" style="70" customWidth="1"/>
    <col min="15876" max="15876" width="13.85546875" style="70" customWidth="1"/>
    <col min="15877" max="15878" width="16.140625" style="70" customWidth="1"/>
    <col min="15879" max="15879" width="11.5703125" style="70" customWidth="1"/>
    <col min="15880" max="15880" width="5.28515625" style="70" customWidth="1"/>
    <col min="15881" max="15881" width="18.140625" style="70" customWidth="1"/>
    <col min="15882" max="15882" width="16.85546875" style="70" customWidth="1"/>
    <col min="15883" max="16039" width="11.42578125" style="70" customWidth="1"/>
    <col min="16040" max="16040" width="15.140625" style="70" customWidth="1"/>
    <col min="16041" max="16041" width="60.42578125" style="70" customWidth="1"/>
    <col min="16042" max="16044" width="19.85546875" style="70" customWidth="1"/>
    <col min="16045" max="16045" width="23.5703125" style="70" customWidth="1"/>
    <col min="16046" max="16046" width="20.140625" style="70" customWidth="1"/>
    <col min="16047" max="16047" width="18.7109375" style="70" customWidth="1"/>
    <col min="16048" max="16048" width="14.140625" style="70" customWidth="1"/>
    <col min="16049" max="16049" width="11.5703125" style="70" bestFit="1" customWidth="1"/>
    <col min="16050" max="16104" width="11.42578125" style="70"/>
    <col min="16105" max="16105" width="2.7109375" style="70" customWidth="1"/>
    <col min="16106" max="16106" width="9.85546875" style="70" customWidth="1"/>
    <col min="16107" max="16107" width="54.140625" style="70" customWidth="1"/>
    <col min="16108" max="16108" width="15.7109375" style="70" customWidth="1"/>
    <col min="16109" max="16109" width="13.7109375" style="70" customWidth="1"/>
    <col min="16110" max="16110" width="15.140625" style="70" customWidth="1"/>
    <col min="16111" max="16111" width="14.7109375" style="70" customWidth="1"/>
    <col min="16112" max="16112" width="17.42578125" style="70" customWidth="1"/>
    <col min="16113" max="16113" width="15.140625" style="70" customWidth="1"/>
    <col min="16114" max="16114" width="11.85546875" style="70" customWidth="1"/>
    <col min="16115" max="16115" width="3.85546875" style="70" customWidth="1"/>
    <col min="16116" max="16116" width="19.5703125" style="70" customWidth="1"/>
    <col min="16117" max="16117" width="17.140625" style="70" customWidth="1"/>
    <col min="16118" max="16118" width="17.28515625" style="70" customWidth="1"/>
    <col min="16119" max="16119" width="19.140625" style="70" customWidth="1"/>
    <col min="16120" max="16120" width="17.7109375" style="70" customWidth="1"/>
    <col min="16121" max="16121" width="14.5703125" style="70" bestFit="1" customWidth="1"/>
    <col min="16122" max="16122" width="14.140625" style="70" customWidth="1"/>
    <col min="16123" max="16123" width="13.28515625" style="70" customWidth="1"/>
    <col min="16124" max="16124" width="14.42578125" style="70" customWidth="1"/>
    <col min="16125" max="16125" width="16.7109375" style="70" customWidth="1"/>
    <col min="16126" max="16126" width="16" style="70" customWidth="1"/>
    <col min="16127" max="16127" width="16.140625" style="70" customWidth="1"/>
    <col min="16128" max="16129" width="14.28515625" style="70" customWidth="1"/>
    <col min="16130" max="16130" width="13.85546875" style="70" customWidth="1"/>
    <col min="16131" max="16131" width="13.5703125" style="70" customWidth="1"/>
    <col min="16132" max="16132" width="13.85546875" style="70" customWidth="1"/>
    <col min="16133" max="16134" width="16.140625" style="70" customWidth="1"/>
    <col min="16135" max="16135" width="11.5703125" style="70" customWidth="1"/>
    <col min="16136" max="16136" width="5.28515625" style="70" customWidth="1"/>
    <col min="16137" max="16137" width="18.140625" style="70" customWidth="1"/>
    <col min="16138" max="16138" width="16.85546875" style="70" customWidth="1"/>
    <col min="16139" max="16295" width="11.42578125" style="70" customWidth="1"/>
    <col min="16296" max="16296" width="15.140625" style="70" customWidth="1"/>
    <col min="16297" max="16297" width="60.42578125" style="70" customWidth="1"/>
    <col min="16298" max="16300" width="19.85546875" style="70" customWidth="1"/>
    <col min="16301" max="16301" width="23.5703125" style="70" customWidth="1"/>
    <col min="16302" max="16302" width="20.140625" style="70" customWidth="1"/>
    <col min="16303" max="16303" width="18.7109375" style="70" customWidth="1"/>
    <col min="16304" max="16304" width="14.140625" style="70" customWidth="1"/>
    <col min="16305" max="16305" width="11.5703125" style="70" bestFit="1" customWidth="1"/>
    <col min="16306" max="16384" width="11.42578125" style="70"/>
  </cols>
  <sheetData>
    <row r="1" spans="1:31" x14ac:dyDescent="0.25">
      <c r="C1" s="90"/>
      <c r="AA1" s="70">
        <v>1030</v>
      </c>
      <c r="AB1" s="65" t="s">
        <v>170</v>
      </c>
      <c r="AE1" s="428" t="s">
        <v>299</v>
      </c>
    </row>
    <row r="2" spans="1:31" x14ac:dyDescent="0.25">
      <c r="AC2" s="65" t="s">
        <v>171</v>
      </c>
      <c r="AE2" s="65" t="s">
        <v>228</v>
      </c>
    </row>
    <row r="3" spans="1:31" ht="18" customHeight="1" x14ac:dyDescent="0.25">
      <c r="B3" s="1480" t="s">
        <v>148</v>
      </c>
      <c r="C3" s="1480"/>
      <c r="D3" s="1480"/>
      <c r="E3" s="1480"/>
      <c r="F3" s="1480"/>
      <c r="G3" s="1480"/>
      <c r="H3" s="1480"/>
      <c r="I3" s="1480"/>
      <c r="J3" s="1480"/>
      <c r="K3" s="431"/>
      <c r="N3" s="1480"/>
      <c r="O3" s="1480"/>
      <c r="P3" s="1480"/>
      <c r="Q3" s="1480"/>
      <c r="R3" s="1480"/>
      <c r="S3" s="1480"/>
      <c r="T3" s="1480"/>
      <c r="AC3" s="65" t="s">
        <v>172</v>
      </c>
      <c r="AE3" s="65" t="s">
        <v>272</v>
      </c>
    </row>
    <row r="4" spans="1:31" ht="16.5" x14ac:dyDescent="0.25">
      <c r="B4" s="71"/>
      <c r="C4" s="72"/>
      <c r="D4" s="71"/>
      <c r="E4" s="92"/>
      <c r="F4" s="92"/>
      <c r="G4" s="71"/>
      <c r="H4" s="71"/>
      <c r="I4" s="71"/>
      <c r="J4" s="432"/>
      <c r="K4" s="432"/>
      <c r="N4" s="71"/>
      <c r="O4" s="391"/>
      <c r="P4" s="92"/>
      <c r="Q4" s="92"/>
      <c r="R4" s="71"/>
      <c r="S4" s="113"/>
      <c r="T4" s="71"/>
      <c r="W4" s="71"/>
      <c r="AC4" s="65" t="s">
        <v>173</v>
      </c>
      <c r="AE4" s="65" t="s">
        <v>273</v>
      </c>
    </row>
    <row r="5" spans="1:31" s="74" customFormat="1" ht="15.75" x14ac:dyDescent="0.25">
      <c r="B5" s="1639" t="s">
        <v>311</v>
      </c>
      <c r="C5" s="1639"/>
      <c r="D5" s="1639"/>
      <c r="E5" s="1639"/>
      <c r="F5" s="1639"/>
      <c r="G5" s="1639"/>
      <c r="H5" s="1639"/>
      <c r="I5" s="1639"/>
      <c r="J5" s="1639"/>
      <c r="K5" s="433"/>
      <c r="L5" s="297"/>
      <c r="M5" s="297"/>
      <c r="N5" s="1639"/>
      <c r="O5" s="1639"/>
      <c r="P5" s="1639"/>
      <c r="Q5" s="1639"/>
      <c r="R5" s="1639"/>
      <c r="S5" s="1639"/>
      <c r="T5" s="1639"/>
      <c r="AD5" s="65" t="s">
        <v>143</v>
      </c>
      <c r="AE5" s="65" t="s">
        <v>300</v>
      </c>
    </row>
    <row r="6" spans="1:31" s="74" customFormat="1" ht="15.75" x14ac:dyDescent="0.25">
      <c r="B6" s="1639" t="s">
        <v>266</v>
      </c>
      <c r="C6" s="1639"/>
      <c r="D6" s="1639"/>
      <c r="E6" s="1639"/>
      <c r="F6" s="1639"/>
      <c r="G6" s="1639"/>
      <c r="H6" s="1639"/>
      <c r="I6" s="1639"/>
      <c r="J6" s="1639"/>
      <c r="K6" s="433"/>
      <c r="L6" s="297"/>
      <c r="M6" s="297"/>
      <c r="N6" s="1639"/>
      <c r="O6" s="1639"/>
      <c r="P6" s="1639"/>
      <c r="Q6" s="1639"/>
      <c r="R6" s="1639"/>
      <c r="S6" s="1639"/>
      <c r="T6" s="1639"/>
      <c r="AC6" s="65" t="s">
        <v>192</v>
      </c>
      <c r="AE6" s="65" t="s">
        <v>301</v>
      </c>
    </row>
    <row r="7" spans="1:31" s="74" customFormat="1" ht="18" x14ac:dyDescent="0.25">
      <c r="B7" s="1640" t="s">
        <v>312</v>
      </c>
      <c r="C7" s="1640"/>
      <c r="D7" s="1640"/>
      <c r="E7" s="1640"/>
      <c r="F7" s="1640"/>
      <c r="G7" s="1640"/>
      <c r="H7" s="1640"/>
      <c r="I7" s="1640"/>
      <c r="J7" s="1640"/>
      <c r="K7" s="434"/>
      <c r="L7" s="297"/>
      <c r="M7" s="297"/>
      <c r="N7" s="451"/>
      <c r="O7" s="451"/>
      <c r="P7" s="451"/>
      <c r="Q7" s="451"/>
      <c r="R7" s="451"/>
      <c r="S7" s="451"/>
      <c r="T7" s="451"/>
      <c r="W7" s="451"/>
      <c r="AD7" s="65"/>
      <c r="AE7" s="65"/>
    </row>
    <row r="8" spans="1:31" s="74" customFormat="1" ht="15.75" x14ac:dyDescent="0.25">
      <c r="A8" s="93"/>
      <c r="B8" s="1641" t="s">
        <v>152</v>
      </c>
      <c r="C8" s="1641"/>
      <c r="D8" s="1641"/>
      <c r="E8" s="1641"/>
      <c r="F8" s="1641"/>
      <c r="G8" s="1641"/>
      <c r="H8" s="1641"/>
      <c r="I8" s="1641"/>
      <c r="J8" s="1641"/>
      <c r="K8" s="435"/>
      <c r="L8" s="297"/>
      <c r="M8" s="299"/>
      <c r="N8" s="1641"/>
      <c r="O8" s="1641"/>
      <c r="P8" s="1641"/>
      <c r="Q8" s="1641"/>
      <c r="R8" s="1641"/>
      <c r="S8" s="1641"/>
      <c r="T8" s="1641"/>
      <c r="AC8" s="65" t="s">
        <v>191</v>
      </c>
      <c r="AE8" s="65" t="s">
        <v>302</v>
      </c>
    </row>
    <row r="9" spans="1:31" s="74" customFormat="1" ht="20.25" customHeight="1" x14ac:dyDescent="0.25">
      <c r="B9" s="94"/>
      <c r="C9" s="95"/>
      <c r="D9" s="96" t="s">
        <v>72</v>
      </c>
      <c r="E9" s="1533" t="s">
        <v>165</v>
      </c>
      <c r="F9" s="1533"/>
      <c r="G9" s="96" t="s">
        <v>72</v>
      </c>
      <c r="H9" s="96" t="s">
        <v>72</v>
      </c>
      <c r="I9" s="96" t="s">
        <v>72</v>
      </c>
      <c r="J9" s="436" t="s">
        <v>72</v>
      </c>
      <c r="K9" s="436" t="s">
        <v>308</v>
      </c>
      <c r="L9" s="297"/>
      <c r="M9" s="297"/>
      <c r="N9" s="196"/>
      <c r="O9" s="392" t="s">
        <v>72</v>
      </c>
      <c r="P9" s="1534" t="s">
        <v>165</v>
      </c>
      <c r="Q9" s="1534"/>
      <c r="R9" s="197" t="s">
        <v>72</v>
      </c>
      <c r="S9" s="198" t="s">
        <v>72</v>
      </c>
      <c r="T9" s="197" t="s">
        <v>72</v>
      </c>
      <c r="W9" s="197" t="s">
        <v>294</v>
      </c>
      <c r="Y9" s="74" t="s">
        <v>294</v>
      </c>
      <c r="AD9" s="65" t="s">
        <v>144</v>
      </c>
      <c r="AE9" s="65" t="s">
        <v>303</v>
      </c>
    </row>
    <row r="10" spans="1:31" s="74" customFormat="1" ht="36" customHeight="1" x14ac:dyDescent="0.25">
      <c r="B10" s="75" t="s">
        <v>73</v>
      </c>
      <c r="C10" s="95" t="s">
        <v>38</v>
      </c>
      <c r="D10" s="97" t="s">
        <v>166</v>
      </c>
      <c r="E10" s="1533"/>
      <c r="F10" s="1533"/>
      <c r="G10" s="97" t="s">
        <v>166</v>
      </c>
      <c r="H10" s="98" t="s">
        <v>310</v>
      </c>
      <c r="I10" s="99" t="s">
        <v>74</v>
      </c>
      <c r="J10" s="437" t="s">
        <v>310</v>
      </c>
      <c r="K10" s="437" t="s">
        <v>309</v>
      </c>
      <c r="L10" s="297"/>
      <c r="M10" s="297"/>
      <c r="N10" s="199" t="s">
        <v>73</v>
      </c>
      <c r="O10" s="393" t="s">
        <v>166</v>
      </c>
      <c r="P10" s="1534"/>
      <c r="Q10" s="1534"/>
      <c r="R10" s="200" t="s">
        <v>166</v>
      </c>
      <c r="S10" s="201" t="s">
        <v>167</v>
      </c>
      <c r="T10" s="202" t="s">
        <v>74</v>
      </c>
      <c r="V10" s="429"/>
      <c r="W10" s="202" t="s">
        <v>295</v>
      </c>
      <c r="X10" s="380"/>
      <c r="Y10" s="74" t="s">
        <v>295</v>
      </c>
      <c r="AC10" s="65" t="s">
        <v>249</v>
      </c>
      <c r="AE10" s="65" t="s">
        <v>304</v>
      </c>
    </row>
    <row r="11" spans="1:31" s="100" customFormat="1" ht="18" x14ac:dyDescent="0.25">
      <c r="B11" s="101" t="s">
        <v>75</v>
      </c>
      <c r="C11" s="102"/>
      <c r="D11" s="103" t="s">
        <v>98</v>
      </c>
      <c r="E11" s="104" t="s">
        <v>168</v>
      </c>
      <c r="F11" s="104" t="s">
        <v>169</v>
      </c>
      <c r="G11" s="103" t="s">
        <v>34</v>
      </c>
      <c r="H11" s="379" t="s">
        <v>307</v>
      </c>
      <c r="I11" s="374" t="s">
        <v>267</v>
      </c>
      <c r="J11" s="436" t="s">
        <v>306</v>
      </c>
      <c r="K11" s="436"/>
      <c r="L11" s="300"/>
      <c r="M11" s="380" t="s">
        <v>170</v>
      </c>
      <c r="N11" s="203" t="s">
        <v>75</v>
      </c>
      <c r="O11" s="394" t="s">
        <v>98</v>
      </c>
      <c r="P11" s="205" t="s">
        <v>168</v>
      </c>
      <c r="Q11" s="205" t="s">
        <v>169</v>
      </c>
      <c r="R11" s="204" t="s">
        <v>34</v>
      </c>
      <c r="S11" s="372" t="str">
        <f>+H11</f>
        <v>Con Mujer</v>
      </c>
      <c r="T11" s="373" t="str">
        <f>+I11</f>
        <v>2016</v>
      </c>
      <c r="V11" s="100" t="s">
        <v>296</v>
      </c>
      <c r="W11" s="373" t="s">
        <v>298</v>
      </c>
      <c r="X11" s="100" t="s">
        <v>296</v>
      </c>
      <c r="Y11" s="100" t="s">
        <v>297</v>
      </c>
      <c r="AD11" s="65" t="s">
        <v>145</v>
      </c>
      <c r="AE11" s="65" t="s">
        <v>305</v>
      </c>
    </row>
    <row r="12" spans="1:31" s="222" customFormat="1" ht="15.75" x14ac:dyDescent="0.25">
      <c r="B12" s="105"/>
      <c r="C12" s="223"/>
      <c r="D12" s="106"/>
      <c r="E12" s="224"/>
      <c r="F12" s="224"/>
      <c r="G12" s="106"/>
      <c r="H12" s="225"/>
      <c r="I12" s="108"/>
      <c r="J12" s="438"/>
      <c r="K12" s="438"/>
      <c r="L12" s="301"/>
      <c r="M12" s="301"/>
      <c r="N12" s="105"/>
      <c r="O12" s="395"/>
      <c r="P12" s="224"/>
      <c r="Q12" s="224"/>
      <c r="R12" s="106"/>
      <c r="S12" s="226"/>
      <c r="T12" s="108"/>
      <c r="W12" s="108"/>
    </row>
    <row r="13" spans="1:31" s="227" customFormat="1" ht="22.5" hidden="1" customHeight="1" x14ac:dyDescent="0.25">
      <c r="B13" s="78" t="s">
        <v>154</v>
      </c>
      <c r="C13" s="228"/>
      <c r="D13" s="106"/>
      <c r="E13" s="224"/>
      <c r="F13" s="224"/>
      <c r="G13" s="106"/>
      <c r="H13" s="225"/>
      <c r="I13" s="108"/>
      <c r="J13" s="438"/>
      <c r="K13" s="438"/>
      <c r="L13" s="302"/>
      <c r="M13" s="302"/>
      <c r="N13" s="78" t="s">
        <v>154</v>
      </c>
      <c r="O13" s="396"/>
      <c r="P13" s="229"/>
      <c r="Q13" s="229"/>
      <c r="R13" s="114"/>
      <c r="S13" s="226"/>
      <c r="T13" s="115"/>
      <c r="W13" s="115"/>
    </row>
    <row r="14" spans="1:31" s="292" customFormat="1" ht="22.5" hidden="1" customHeight="1" x14ac:dyDescent="0.25">
      <c r="B14" s="116" t="s">
        <v>190</v>
      </c>
      <c r="C14" s="117" t="s">
        <v>232</v>
      </c>
      <c r="D14" s="178">
        <v>0</v>
      </c>
      <c r="E14" s="177">
        <v>0</v>
      </c>
      <c r="F14" s="177">
        <v>0</v>
      </c>
      <c r="G14" s="151">
        <f>+D14+E14-F14</f>
        <v>0</v>
      </c>
      <c r="H14" s="177">
        <v>0</v>
      </c>
      <c r="I14" s="178">
        <f>+G14-H14</f>
        <v>0</v>
      </c>
      <c r="J14" s="438"/>
      <c r="K14" s="438"/>
      <c r="L14" s="303"/>
      <c r="M14" s="303"/>
      <c r="N14" s="116" t="s">
        <v>190</v>
      </c>
      <c r="O14" s="397" t="e">
        <f>SUMIF(#REF!,N14,#REF!)</f>
        <v>#REF!</v>
      </c>
      <c r="P14" s="322" t="e">
        <f>SUMIF(#REF!,N14,#REF!)</f>
        <v>#REF!</v>
      </c>
      <c r="Q14" s="322" t="e">
        <f>SUMIF(#REF!,N14,#REF!)</f>
        <v>#REF!</v>
      </c>
      <c r="R14" s="119" t="e">
        <f>O14+P14-Q14</f>
        <v>#REF!</v>
      </c>
      <c r="S14" s="323" t="e">
        <f>SUMIF(#REF!,N14,#REF!)</f>
        <v>#REF!</v>
      </c>
      <c r="T14" s="120" t="e">
        <f>+R14-S14</f>
        <v>#REF!</v>
      </c>
      <c r="U14" s="311" t="e">
        <f>+I14-T14</f>
        <v>#REF!</v>
      </c>
      <c r="W14" s="120"/>
      <c r="Z14" s="375" t="e">
        <f>+D14-O14</f>
        <v>#REF!</v>
      </c>
      <c r="AA14" s="375"/>
    </row>
    <row r="15" spans="1:31" s="230" customFormat="1" ht="22.5" hidden="1" customHeight="1" x14ac:dyDescent="0.25">
      <c r="B15" s="153"/>
      <c r="C15" s="153" t="s">
        <v>76</v>
      </c>
      <c r="D15" s="195">
        <f>+D14</f>
        <v>0</v>
      </c>
      <c r="E15" s="195">
        <f>+E14</f>
        <v>0</v>
      </c>
      <c r="F15" s="195">
        <f>+F14</f>
        <v>0</v>
      </c>
      <c r="G15" s="195">
        <f>+G14</f>
        <v>0</v>
      </c>
      <c r="H15" s="195">
        <f>+H14</f>
        <v>0</v>
      </c>
      <c r="I15" s="195">
        <v>0</v>
      </c>
      <c r="J15" s="439">
        <v>0</v>
      </c>
      <c r="K15" s="439">
        <v>0</v>
      </c>
      <c r="L15" s="304"/>
      <c r="M15" s="304"/>
      <c r="N15" s="206"/>
      <c r="O15" s="398" t="e">
        <f t="shared" ref="O15:T15" si="0">+O14</f>
        <v>#REF!</v>
      </c>
      <c r="P15" s="207" t="e">
        <f t="shared" si="0"/>
        <v>#REF!</v>
      </c>
      <c r="Q15" s="207" t="e">
        <f t="shared" si="0"/>
        <v>#REF!</v>
      </c>
      <c r="R15" s="207" t="e">
        <f t="shared" si="0"/>
        <v>#REF!</v>
      </c>
      <c r="S15" s="207" t="e">
        <f t="shared" si="0"/>
        <v>#REF!</v>
      </c>
      <c r="T15" s="207" t="e">
        <f t="shared" si="0"/>
        <v>#REF!</v>
      </c>
      <c r="U15" s="312" t="e">
        <f>+S15-'ESTADO DE ACTIVIDADES'!H39</f>
        <v>#REF!</v>
      </c>
      <c r="W15" s="207"/>
    </row>
    <row r="16" spans="1:31" s="230" customFormat="1" ht="22.5" customHeight="1" x14ac:dyDescent="0.25">
      <c r="B16" s="78" t="s">
        <v>155</v>
      </c>
      <c r="C16" s="154"/>
      <c r="D16" s="80"/>
      <c r="E16" s="80"/>
      <c r="F16" s="180"/>
      <c r="G16" s="80"/>
      <c r="H16" s="180"/>
      <c r="I16" s="181"/>
      <c r="J16" s="440"/>
      <c r="K16" s="440"/>
      <c r="L16" s="304"/>
      <c r="M16" s="304"/>
      <c r="N16" s="78" t="s">
        <v>155</v>
      </c>
      <c r="O16" s="399"/>
      <c r="P16" s="121"/>
      <c r="Q16" s="122" t="e">
        <f>+P15-Q15</f>
        <v>#REF!</v>
      </c>
      <c r="R16" s="121"/>
      <c r="S16" s="123" t="e">
        <v>#REF!</v>
      </c>
      <c r="T16" s="124"/>
      <c r="U16" s="312"/>
      <c r="W16" s="124"/>
    </row>
    <row r="17" spans="2:27" s="290" customFormat="1" ht="22.5" customHeight="1" x14ac:dyDescent="0.25">
      <c r="B17" s="117">
        <v>21101</v>
      </c>
      <c r="C17" s="117" t="s">
        <v>77</v>
      </c>
      <c r="D17" s="182" t="e">
        <f t="shared" ref="D17:D32" si="1">+O17</f>
        <v>#REF!</v>
      </c>
      <c r="E17" s="177" t="e">
        <f t="shared" ref="E17:E32" si="2">+P17</f>
        <v>#REF!</v>
      </c>
      <c r="F17" s="177" t="e">
        <f t="shared" ref="F17:F32" si="3">+Q17</f>
        <v>#REF!</v>
      </c>
      <c r="G17" s="151" t="e">
        <f t="shared" ref="G17:G32" si="4">D17+E17-F17</f>
        <v>#REF!</v>
      </c>
      <c r="H17" s="177" t="e">
        <f t="shared" ref="H17:H32" si="5">+S17</f>
        <v>#REF!</v>
      </c>
      <c r="I17" s="151" t="e">
        <f t="shared" ref="I17:I32" si="6">+G17-H17</f>
        <v>#REF!</v>
      </c>
      <c r="J17" s="441" t="e">
        <f t="shared" ref="J17:J32" si="7">+W17</f>
        <v>#REF!</v>
      </c>
      <c r="K17" s="441" t="e">
        <f>+H17+J17</f>
        <v>#REF!</v>
      </c>
      <c r="L17" s="305"/>
      <c r="M17" s="305"/>
      <c r="N17" s="126">
        <v>21101</v>
      </c>
      <c r="O17" s="427" t="e">
        <f>SUMIFS(#REF!,#REF!,$M$11,#REF!,N17)</f>
        <v>#REF!</v>
      </c>
      <c r="P17" s="322" t="e">
        <f>SUMIFS(#REF!,#REF!,$M$11,#REF!,N17)</f>
        <v>#REF!</v>
      </c>
      <c r="Q17" s="322" t="e">
        <f>SUMIFS(#REF!,#REF!,$M$11,#REF!,N17)</f>
        <v>#REF!</v>
      </c>
      <c r="R17" s="119" t="e">
        <f t="shared" ref="R17:R32" si="8">O17+P17-Q17</f>
        <v>#REF!</v>
      </c>
      <c r="S17" s="323" t="e">
        <f>SUMIFS(#REF!,#REF!,$M$11,#REF!,N17)</f>
        <v>#REF!</v>
      </c>
      <c r="T17" s="120" t="e">
        <f t="shared" ref="T17:T32" si="9">+R17-S17</f>
        <v>#REF!</v>
      </c>
      <c r="U17" s="311" t="e">
        <f t="shared" ref="U17:U32" si="10">+I17-T17</f>
        <v>#REF!</v>
      </c>
      <c r="W17" s="120" t="e">
        <f>+#REF!</f>
        <v>#REF!</v>
      </c>
      <c r="Z17" s="375" t="e">
        <f t="shared" ref="Z17:Z32" si="11">+D17-O17</f>
        <v>#REF!</v>
      </c>
      <c r="AA17" s="375"/>
    </row>
    <row r="18" spans="2:27" s="290" customFormat="1" ht="22.5" customHeight="1" x14ac:dyDescent="0.25">
      <c r="B18" s="117">
        <v>21201</v>
      </c>
      <c r="C18" s="117" t="s">
        <v>174</v>
      </c>
      <c r="D18" s="182" t="e">
        <f t="shared" si="1"/>
        <v>#REF!</v>
      </c>
      <c r="E18" s="177" t="e">
        <f t="shared" si="2"/>
        <v>#REF!</v>
      </c>
      <c r="F18" s="177" t="e">
        <f t="shared" si="3"/>
        <v>#REF!</v>
      </c>
      <c r="G18" s="151" t="e">
        <f t="shared" si="4"/>
        <v>#REF!</v>
      </c>
      <c r="H18" s="177" t="e">
        <f t="shared" si="5"/>
        <v>#REF!</v>
      </c>
      <c r="I18" s="151" t="e">
        <f t="shared" si="6"/>
        <v>#REF!</v>
      </c>
      <c r="J18" s="441" t="e">
        <f t="shared" si="7"/>
        <v>#REF!</v>
      </c>
      <c r="K18" s="441" t="e">
        <f t="shared" ref="K18:K32" si="12">+H18+J18</f>
        <v>#REF!</v>
      </c>
      <c r="L18" s="305"/>
      <c r="M18" s="305"/>
      <c r="N18" s="126">
        <v>21201</v>
      </c>
      <c r="O18" s="427" t="e">
        <f>SUMIFS(#REF!,#REF!,$M$11,#REF!,N18)</f>
        <v>#REF!</v>
      </c>
      <c r="P18" s="322" t="e">
        <f>SUMIFS(#REF!,#REF!,$M$11,#REF!,N18)</f>
        <v>#REF!</v>
      </c>
      <c r="Q18" s="322" t="e">
        <f>SUMIFS(#REF!,#REF!,$M$11,#REF!,N18)</f>
        <v>#REF!</v>
      </c>
      <c r="R18" s="119" t="e">
        <f t="shared" si="8"/>
        <v>#REF!</v>
      </c>
      <c r="S18" s="323" t="e">
        <f>SUMIFS(#REF!,#REF!,$M$11,#REF!,N18)</f>
        <v>#REF!</v>
      </c>
      <c r="T18" s="120" t="e">
        <f t="shared" si="9"/>
        <v>#REF!</v>
      </c>
      <c r="U18" s="311" t="e">
        <f t="shared" si="10"/>
        <v>#REF!</v>
      </c>
      <c r="W18" s="120" t="e">
        <f>+#REF!</f>
        <v>#REF!</v>
      </c>
      <c r="Z18" s="375" t="e">
        <f t="shared" si="11"/>
        <v>#REF!</v>
      </c>
      <c r="AA18" s="375"/>
    </row>
    <row r="19" spans="2:27" s="290" customFormat="1" ht="39.75" hidden="1" customHeight="1" x14ac:dyDescent="0.25">
      <c r="B19" s="117">
        <v>21401</v>
      </c>
      <c r="C19" s="117" t="s">
        <v>233</v>
      </c>
      <c r="D19" s="182" t="e">
        <f t="shared" si="1"/>
        <v>#REF!</v>
      </c>
      <c r="E19" s="177" t="e">
        <f t="shared" si="2"/>
        <v>#REF!</v>
      </c>
      <c r="F19" s="177" t="e">
        <f t="shared" si="3"/>
        <v>#REF!</v>
      </c>
      <c r="G19" s="151" t="e">
        <f t="shared" si="4"/>
        <v>#REF!</v>
      </c>
      <c r="H19" s="177" t="e">
        <f t="shared" si="5"/>
        <v>#REF!</v>
      </c>
      <c r="I19" s="151" t="e">
        <f t="shared" si="6"/>
        <v>#REF!</v>
      </c>
      <c r="J19" s="441" t="e">
        <f t="shared" si="7"/>
        <v>#REF!</v>
      </c>
      <c r="K19" s="441" t="e">
        <f t="shared" si="12"/>
        <v>#REF!</v>
      </c>
      <c r="L19" s="305"/>
      <c r="M19" s="305"/>
      <c r="N19" s="126">
        <v>21401</v>
      </c>
      <c r="O19" s="427" t="e">
        <f>SUMIFS(#REF!,#REF!,$M$11,#REF!,N19)</f>
        <v>#REF!</v>
      </c>
      <c r="P19" s="322" t="e">
        <f>SUMIFS(#REF!,#REF!,$M$11,#REF!,N19)</f>
        <v>#REF!</v>
      </c>
      <c r="Q19" s="322" t="e">
        <f>SUMIFS(#REF!,#REF!,$M$11,#REF!,N19)</f>
        <v>#REF!</v>
      </c>
      <c r="R19" s="119" t="e">
        <f t="shared" si="8"/>
        <v>#REF!</v>
      </c>
      <c r="S19" s="323" t="e">
        <f>SUMIFS(#REF!,#REF!,$M$11,#REF!,N19)</f>
        <v>#REF!</v>
      </c>
      <c r="T19" s="120" t="e">
        <f t="shared" si="9"/>
        <v>#REF!</v>
      </c>
      <c r="U19" s="311" t="e">
        <f t="shared" si="10"/>
        <v>#REF!</v>
      </c>
      <c r="W19" s="120" t="e">
        <f>+#REF!</f>
        <v>#REF!</v>
      </c>
      <c r="Z19" s="375" t="e">
        <f t="shared" si="11"/>
        <v>#REF!</v>
      </c>
      <c r="AA19" s="375"/>
    </row>
    <row r="20" spans="2:27" s="290" customFormat="1" ht="22.5" hidden="1" customHeight="1" x14ac:dyDescent="0.25">
      <c r="B20" s="117">
        <v>21501</v>
      </c>
      <c r="C20" s="117" t="s">
        <v>78</v>
      </c>
      <c r="D20" s="182" t="e">
        <f t="shared" si="1"/>
        <v>#REF!</v>
      </c>
      <c r="E20" s="177" t="e">
        <f t="shared" si="2"/>
        <v>#REF!</v>
      </c>
      <c r="F20" s="177" t="e">
        <f t="shared" si="3"/>
        <v>#REF!</v>
      </c>
      <c r="G20" s="151" t="e">
        <f t="shared" si="4"/>
        <v>#REF!</v>
      </c>
      <c r="H20" s="177" t="e">
        <f t="shared" si="5"/>
        <v>#REF!</v>
      </c>
      <c r="I20" s="151" t="e">
        <f t="shared" si="6"/>
        <v>#REF!</v>
      </c>
      <c r="J20" s="441" t="e">
        <f t="shared" si="7"/>
        <v>#REF!</v>
      </c>
      <c r="K20" s="441" t="e">
        <f t="shared" si="12"/>
        <v>#REF!</v>
      </c>
      <c r="L20" s="305"/>
      <c r="M20" s="305"/>
      <c r="N20" s="126">
        <v>21501</v>
      </c>
      <c r="O20" s="427" t="e">
        <f>SUMIFS(#REF!,#REF!,$M$11,#REF!,N20)</f>
        <v>#REF!</v>
      </c>
      <c r="P20" s="322" t="e">
        <f>SUMIFS(#REF!,#REF!,$M$11,#REF!,N20)</f>
        <v>#REF!</v>
      </c>
      <c r="Q20" s="322" t="e">
        <f>SUMIFS(#REF!,#REF!,$M$11,#REF!,N20)</f>
        <v>#REF!</v>
      </c>
      <c r="R20" s="119" t="e">
        <f t="shared" si="8"/>
        <v>#REF!</v>
      </c>
      <c r="S20" s="323" t="e">
        <f>SUMIFS(#REF!,#REF!,$M$11,#REF!,N20)</f>
        <v>#REF!</v>
      </c>
      <c r="T20" s="120" t="e">
        <f t="shared" si="9"/>
        <v>#REF!</v>
      </c>
      <c r="U20" s="311" t="e">
        <f t="shared" si="10"/>
        <v>#REF!</v>
      </c>
      <c r="W20" s="120" t="e">
        <f>+#REF!</f>
        <v>#REF!</v>
      </c>
      <c r="Z20" s="375" t="e">
        <f t="shared" si="11"/>
        <v>#REF!</v>
      </c>
      <c r="AA20" s="375"/>
    </row>
    <row r="21" spans="2:27" s="290" customFormat="1" ht="22.5" customHeight="1" x14ac:dyDescent="0.25">
      <c r="B21" s="117">
        <v>21601</v>
      </c>
      <c r="C21" s="117" t="s">
        <v>156</v>
      </c>
      <c r="D21" s="182" t="e">
        <f t="shared" si="1"/>
        <v>#REF!</v>
      </c>
      <c r="E21" s="177" t="e">
        <f t="shared" si="2"/>
        <v>#REF!</v>
      </c>
      <c r="F21" s="177" t="e">
        <f t="shared" si="3"/>
        <v>#REF!</v>
      </c>
      <c r="G21" s="151" t="e">
        <f t="shared" si="4"/>
        <v>#REF!</v>
      </c>
      <c r="H21" s="177" t="e">
        <f t="shared" si="5"/>
        <v>#REF!</v>
      </c>
      <c r="I21" s="151" t="e">
        <f t="shared" si="6"/>
        <v>#REF!</v>
      </c>
      <c r="J21" s="441" t="e">
        <f t="shared" si="7"/>
        <v>#REF!</v>
      </c>
      <c r="K21" s="441" t="e">
        <f t="shared" si="12"/>
        <v>#REF!</v>
      </c>
      <c r="L21" s="305"/>
      <c r="M21" s="305"/>
      <c r="N21" s="126">
        <v>21601</v>
      </c>
      <c r="O21" s="427" t="e">
        <f>SUMIFS(#REF!,#REF!,$M$11,#REF!,N21)</f>
        <v>#REF!</v>
      </c>
      <c r="P21" s="322" t="e">
        <f>SUMIFS(#REF!,#REF!,$M$11,#REF!,N21)</f>
        <v>#REF!</v>
      </c>
      <c r="Q21" s="322" t="e">
        <f>SUMIFS(#REF!,#REF!,$M$11,#REF!,N21)</f>
        <v>#REF!</v>
      </c>
      <c r="R21" s="119" t="e">
        <f t="shared" si="8"/>
        <v>#REF!</v>
      </c>
      <c r="S21" s="323" t="e">
        <f>SUMIFS(#REF!,#REF!,$M$11,#REF!,N21)</f>
        <v>#REF!</v>
      </c>
      <c r="T21" s="120" t="e">
        <f t="shared" si="9"/>
        <v>#REF!</v>
      </c>
      <c r="U21" s="311" t="e">
        <f t="shared" si="10"/>
        <v>#REF!</v>
      </c>
      <c r="W21" s="120" t="e">
        <f>+#REF!</f>
        <v>#REF!</v>
      </c>
      <c r="Z21" s="375" t="e">
        <f t="shared" si="11"/>
        <v>#REF!</v>
      </c>
      <c r="AA21" s="375"/>
    </row>
    <row r="22" spans="2:27" s="290" customFormat="1" ht="39.75" customHeight="1" x14ac:dyDescent="0.25">
      <c r="B22" s="117">
        <v>22104</v>
      </c>
      <c r="C22" s="117" t="s">
        <v>292</v>
      </c>
      <c r="D22" s="182" t="e">
        <f t="shared" si="1"/>
        <v>#REF!</v>
      </c>
      <c r="E22" s="177" t="e">
        <f t="shared" si="2"/>
        <v>#REF!</v>
      </c>
      <c r="F22" s="177" t="e">
        <f t="shared" si="3"/>
        <v>#REF!</v>
      </c>
      <c r="G22" s="151" t="e">
        <f t="shared" si="4"/>
        <v>#REF!</v>
      </c>
      <c r="H22" s="177" t="e">
        <f t="shared" si="5"/>
        <v>#REF!</v>
      </c>
      <c r="I22" s="151" t="e">
        <f t="shared" si="6"/>
        <v>#REF!</v>
      </c>
      <c r="J22" s="441" t="e">
        <f t="shared" si="7"/>
        <v>#REF!</v>
      </c>
      <c r="K22" s="441" t="e">
        <f t="shared" si="12"/>
        <v>#REF!</v>
      </c>
      <c r="L22" s="305"/>
      <c r="M22" s="305"/>
      <c r="N22" s="126">
        <v>22104</v>
      </c>
      <c r="O22" s="427" t="e">
        <f>SUMIFS(#REF!,#REF!,$M$11,#REF!,N22)</f>
        <v>#REF!</v>
      </c>
      <c r="P22" s="322" t="e">
        <f>SUMIFS(#REF!,#REF!,$M$11,#REF!,N22)</f>
        <v>#REF!</v>
      </c>
      <c r="Q22" s="322" t="e">
        <f>SUMIFS(#REF!,#REF!,$M$11,#REF!,N22)</f>
        <v>#REF!</v>
      </c>
      <c r="R22" s="119" t="e">
        <f t="shared" si="8"/>
        <v>#REF!</v>
      </c>
      <c r="S22" s="323" t="e">
        <f>SUMIFS(#REF!,#REF!,$M$11,#REF!,N22)</f>
        <v>#REF!</v>
      </c>
      <c r="T22" s="120" t="e">
        <f t="shared" si="9"/>
        <v>#REF!</v>
      </c>
      <c r="U22" s="311" t="e">
        <f t="shared" si="10"/>
        <v>#REF!</v>
      </c>
      <c r="W22" s="120" t="e">
        <f>+#REF!</f>
        <v>#REF!</v>
      </c>
      <c r="Z22" s="375" t="e">
        <f t="shared" si="11"/>
        <v>#REF!</v>
      </c>
      <c r="AA22" s="375"/>
    </row>
    <row r="23" spans="2:27" s="290" customFormat="1" ht="25.5" customHeight="1" x14ac:dyDescent="0.25">
      <c r="B23" s="117">
        <v>22301</v>
      </c>
      <c r="C23" s="117" t="s">
        <v>79</v>
      </c>
      <c r="D23" s="182" t="e">
        <f t="shared" si="1"/>
        <v>#REF!</v>
      </c>
      <c r="E23" s="177" t="e">
        <f t="shared" si="2"/>
        <v>#REF!</v>
      </c>
      <c r="F23" s="177" t="e">
        <f t="shared" si="3"/>
        <v>#REF!</v>
      </c>
      <c r="G23" s="151" t="e">
        <f t="shared" si="4"/>
        <v>#REF!</v>
      </c>
      <c r="H23" s="177" t="e">
        <f t="shared" si="5"/>
        <v>#REF!</v>
      </c>
      <c r="I23" s="151" t="e">
        <f t="shared" si="6"/>
        <v>#REF!</v>
      </c>
      <c r="J23" s="441" t="e">
        <f t="shared" si="7"/>
        <v>#REF!</v>
      </c>
      <c r="K23" s="441" t="e">
        <f t="shared" si="12"/>
        <v>#REF!</v>
      </c>
      <c r="L23" s="305"/>
      <c r="M23" s="305"/>
      <c r="N23" s="126">
        <v>22301</v>
      </c>
      <c r="O23" s="427" t="e">
        <f>SUMIFS(#REF!,#REF!,$M$11,#REF!,N23)</f>
        <v>#REF!</v>
      </c>
      <c r="P23" s="322" t="e">
        <f>SUMIFS(#REF!,#REF!,$M$11,#REF!,N23)</f>
        <v>#REF!</v>
      </c>
      <c r="Q23" s="322" t="e">
        <f>SUMIFS(#REF!,#REF!,$M$11,#REF!,N23)</f>
        <v>#REF!</v>
      </c>
      <c r="R23" s="119" t="e">
        <f t="shared" si="8"/>
        <v>#REF!</v>
      </c>
      <c r="S23" s="323" t="e">
        <f>SUMIFS(#REF!,#REF!,$M$11,#REF!,N23)</f>
        <v>#REF!</v>
      </c>
      <c r="T23" s="120" t="e">
        <f t="shared" si="9"/>
        <v>#REF!</v>
      </c>
      <c r="U23" s="311" t="e">
        <f t="shared" si="10"/>
        <v>#REF!</v>
      </c>
      <c r="W23" s="120" t="e">
        <f>+#REF!</f>
        <v>#REF!</v>
      </c>
      <c r="Z23" s="375" t="e">
        <f t="shared" si="11"/>
        <v>#REF!</v>
      </c>
      <c r="AA23" s="375"/>
    </row>
    <row r="24" spans="2:27" s="290" customFormat="1" ht="22.5" customHeight="1" x14ac:dyDescent="0.25">
      <c r="B24" s="117">
        <v>24601</v>
      </c>
      <c r="C24" s="117" t="s">
        <v>158</v>
      </c>
      <c r="D24" s="182" t="e">
        <f t="shared" si="1"/>
        <v>#REF!</v>
      </c>
      <c r="E24" s="177" t="e">
        <f t="shared" si="2"/>
        <v>#REF!</v>
      </c>
      <c r="F24" s="177" t="e">
        <f t="shared" si="3"/>
        <v>#REF!</v>
      </c>
      <c r="G24" s="151" t="e">
        <f t="shared" si="4"/>
        <v>#REF!</v>
      </c>
      <c r="H24" s="177" t="e">
        <f t="shared" si="5"/>
        <v>#REF!</v>
      </c>
      <c r="I24" s="151" t="e">
        <f t="shared" si="6"/>
        <v>#REF!</v>
      </c>
      <c r="J24" s="441" t="e">
        <f t="shared" si="7"/>
        <v>#REF!</v>
      </c>
      <c r="K24" s="441" t="e">
        <f t="shared" si="12"/>
        <v>#REF!</v>
      </c>
      <c r="L24" s="305"/>
      <c r="M24" s="305"/>
      <c r="N24" s="126">
        <v>24601</v>
      </c>
      <c r="O24" s="427" t="e">
        <f>SUMIFS(#REF!,#REF!,$M$11,#REF!,N24)</f>
        <v>#REF!</v>
      </c>
      <c r="P24" s="322" t="e">
        <f>SUMIFS(#REF!,#REF!,$M$11,#REF!,N24)</f>
        <v>#REF!</v>
      </c>
      <c r="Q24" s="322" t="e">
        <f>SUMIFS(#REF!,#REF!,$M$11,#REF!,N24)</f>
        <v>#REF!</v>
      </c>
      <c r="R24" s="119" t="e">
        <f t="shared" si="8"/>
        <v>#REF!</v>
      </c>
      <c r="S24" s="323" t="e">
        <f>SUMIFS(#REF!,#REF!,$M$11,#REF!,N24)</f>
        <v>#REF!</v>
      </c>
      <c r="T24" s="120" t="e">
        <f t="shared" si="9"/>
        <v>#REF!</v>
      </c>
      <c r="U24" s="311" t="e">
        <f t="shared" si="10"/>
        <v>#REF!</v>
      </c>
      <c r="W24" s="120" t="e">
        <f>+#REF!</f>
        <v>#REF!</v>
      </c>
      <c r="Z24" s="375" t="e">
        <f t="shared" si="11"/>
        <v>#REF!</v>
      </c>
      <c r="AA24" s="375"/>
    </row>
    <row r="25" spans="2:27" s="290" customFormat="1" ht="22.5" hidden="1" customHeight="1" x14ac:dyDescent="0.25">
      <c r="B25" s="117">
        <v>24801</v>
      </c>
      <c r="C25" s="117" t="s">
        <v>80</v>
      </c>
      <c r="D25" s="182" t="e">
        <f t="shared" si="1"/>
        <v>#REF!</v>
      </c>
      <c r="E25" s="177" t="e">
        <f t="shared" si="2"/>
        <v>#REF!</v>
      </c>
      <c r="F25" s="177" t="e">
        <f t="shared" si="3"/>
        <v>#REF!</v>
      </c>
      <c r="G25" s="151" t="e">
        <f t="shared" si="4"/>
        <v>#REF!</v>
      </c>
      <c r="H25" s="177" t="e">
        <f t="shared" si="5"/>
        <v>#REF!</v>
      </c>
      <c r="I25" s="151" t="e">
        <f t="shared" si="6"/>
        <v>#REF!</v>
      </c>
      <c r="J25" s="441" t="e">
        <f t="shared" si="7"/>
        <v>#REF!</v>
      </c>
      <c r="K25" s="441" t="e">
        <f t="shared" si="12"/>
        <v>#REF!</v>
      </c>
      <c r="L25" s="305"/>
      <c r="M25" s="305"/>
      <c r="N25" s="126">
        <v>24801</v>
      </c>
      <c r="O25" s="427" t="e">
        <f>SUMIFS(#REF!,#REF!,$M$11,#REF!,N25)</f>
        <v>#REF!</v>
      </c>
      <c r="P25" s="322" t="e">
        <f>SUMIFS(#REF!,#REF!,$M$11,#REF!,N25)</f>
        <v>#REF!</v>
      </c>
      <c r="Q25" s="322" t="e">
        <f>SUMIFS(#REF!,#REF!,$M$11,#REF!,N25)</f>
        <v>#REF!</v>
      </c>
      <c r="R25" s="119" t="e">
        <f t="shared" si="8"/>
        <v>#REF!</v>
      </c>
      <c r="S25" s="323" t="e">
        <f>SUMIFS(#REF!,#REF!,$M$11,#REF!,N25)</f>
        <v>#REF!</v>
      </c>
      <c r="T25" s="120" t="e">
        <f t="shared" si="9"/>
        <v>#REF!</v>
      </c>
      <c r="U25" s="311" t="e">
        <f t="shared" si="10"/>
        <v>#REF!</v>
      </c>
      <c r="W25" s="120" t="e">
        <f>+#REF!</f>
        <v>#REF!</v>
      </c>
      <c r="Z25" s="375" t="e">
        <f t="shared" si="11"/>
        <v>#REF!</v>
      </c>
      <c r="AA25" s="375"/>
    </row>
    <row r="26" spans="2:27" s="290" customFormat="1" ht="22.5" customHeight="1" x14ac:dyDescent="0.25">
      <c r="B26" s="117">
        <v>25301</v>
      </c>
      <c r="C26" s="117" t="s">
        <v>81</v>
      </c>
      <c r="D26" s="182" t="e">
        <f t="shared" si="1"/>
        <v>#REF!</v>
      </c>
      <c r="E26" s="177" t="e">
        <f t="shared" si="2"/>
        <v>#REF!</v>
      </c>
      <c r="F26" s="177" t="e">
        <f t="shared" si="3"/>
        <v>#REF!</v>
      </c>
      <c r="G26" s="151" t="e">
        <f t="shared" si="4"/>
        <v>#REF!</v>
      </c>
      <c r="H26" s="177" t="e">
        <f t="shared" si="5"/>
        <v>#REF!</v>
      </c>
      <c r="I26" s="151" t="e">
        <f t="shared" si="6"/>
        <v>#REF!</v>
      </c>
      <c r="J26" s="441" t="e">
        <f t="shared" si="7"/>
        <v>#REF!</v>
      </c>
      <c r="K26" s="441" t="e">
        <f t="shared" si="12"/>
        <v>#REF!</v>
      </c>
      <c r="L26" s="305"/>
      <c r="M26" s="305"/>
      <c r="N26" s="126">
        <v>25301</v>
      </c>
      <c r="O26" s="427" t="e">
        <f>SUMIFS(#REF!,#REF!,$M$11,#REF!,N26)</f>
        <v>#REF!</v>
      </c>
      <c r="P26" s="322" t="e">
        <f>SUMIFS(#REF!,#REF!,$M$11,#REF!,N26)</f>
        <v>#REF!</v>
      </c>
      <c r="Q26" s="322" t="e">
        <f>SUMIFS(#REF!,#REF!,$M$11,#REF!,N26)</f>
        <v>#REF!</v>
      </c>
      <c r="R26" s="119" t="e">
        <f t="shared" si="8"/>
        <v>#REF!</v>
      </c>
      <c r="S26" s="323" t="e">
        <f>SUMIFS(#REF!,#REF!,$M$11,#REF!,N26)</f>
        <v>#REF!</v>
      </c>
      <c r="T26" s="120" t="e">
        <f t="shared" si="9"/>
        <v>#REF!</v>
      </c>
      <c r="U26" s="311" t="e">
        <f t="shared" si="10"/>
        <v>#REF!</v>
      </c>
      <c r="W26" s="120" t="e">
        <f>+#REF!</f>
        <v>#REF!</v>
      </c>
      <c r="Z26" s="375" t="e">
        <f t="shared" si="11"/>
        <v>#REF!</v>
      </c>
      <c r="AA26" s="375"/>
    </row>
    <row r="27" spans="2:27" s="290" customFormat="1" ht="69.75" customHeight="1" x14ac:dyDescent="0.25">
      <c r="B27" s="117">
        <v>26102</v>
      </c>
      <c r="C27" s="117" t="s">
        <v>130</v>
      </c>
      <c r="D27" s="182" t="e">
        <f t="shared" si="1"/>
        <v>#REF!</v>
      </c>
      <c r="E27" s="177" t="e">
        <f t="shared" si="2"/>
        <v>#REF!</v>
      </c>
      <c r="F27" s="177" t="e">
        <f t="shared" si="3"/>
        <v>#REF!</v>
      </c>
      <c r="G27" s="151" t="e">
        <f t="shared" si="4"/>
        <v>#REF!</v>
      </c>
      <c r="H27" s="177" t="e">
        <f t="shared" si="5"/>
        <v>#REF!</v>
      </c>
      <c r="I27" s="151" t="e">
        <f t="shared" si="6"/>
        <v>#REF!</v>
      </c>
      <c r="J27" s="441" t="e">
        <f t="shared" si="7"/>
        <v>#REF!</v>
      </c>
      <c r="K27" s="441" t="e">
        <f t="shared" si="12"/>
        <v>#REF!</v>
      </c>
      <c r="L27" s="305"/>
      <c r="M27" s="305"/>
      <c r="N27" s="117">
        <v>26102</v>
      </c>
      <c r="O27" s="427" t="e">
        <f>SUMIFS(#REF!,#REF!,$M$11,#REF!,N27)</f>
        <v>#REF!</v>
      </c>
      <c r="P27" s="322" t="e">
        <f>SUMIFS(#REF!,#REF!,$M$11,#REF!,N27)</f>
        <v>#REF!</v>
      </c>
      <c r="Q27" s="322" t="e">
        <f>SUMIFS(#REF!,#REF!,$M$11,#REF!,N27)</f>
        <v>#REF!</v>
      </c>
      <c r="R27" s="119" t="e">
        <f t="shared" si="8"/>
        <v>#REF!</v>
      </c>
      <c r="S27" s="323" t="e">
        <f>SUMIFS(#REF!,#REF!,$M$11,#REF!,N27)</f>
        <v>#REF!</v>
      </c>
      <c r="T27" s="120" t="e">
        <f t="shared" si="9"/>
        <v>#REF!</v>
      </c>
      <c r="U27" s="311" t="e">
        <f t="shared" si="10"/>
        <v>#REF!</v>
      </c>
      <c r="W27" s="120" t="e">
        <f>+#REF!</f>
        <v>#REF!</v>
      </c>
      <c r="Z27" s="375" t="e">
        <f t="shared" si="11"/>
        <v>#REF!</v>
      </c>
      <c r="AA27" s="375"/>
    </row>
    <row r="28" spans="2:27" s="290" customFormat="1" ht="22.5" customHeight="1" x14ac:dyDescent="0.25">
      <c r="B28" s="117">
        <v>27101</v>
      </c>
      <c r="C28" s="117" t="s">
        <v>175</v>
      </c>
      <c r="D28" s="182" t="e">
        <f t="shared" si="1"/>
        <v>#REF!</v>
      </c>
      <c r="E28" s="177" t="e">
        <f t="shared" si="2"/>
        <v>#REF!</v>
      </c>
      <c r="F28" s="177" t="e">
        <f t="shared" si="3"/>
        <v>#REF!</v>
      </c>
      <c r="G28" s="151" t="e">
        <f t="shared" si="4"/>
        <v>#REF!</v>
      </c>
      <c r="H28" s="177" t="e">
        <f t="shared" si="5"/>
        <v>#REF!</v>
      </c>
      <c r="I28" s="151" t="e">
        <f t="shared" si="6"/>
        <v>#REF!</v>
      </c>
      <c r="J28" s="441" t="e">
        <f t="shared" si="7"/>
        <v>#REF!</v>
      </c>
      <c r="K28" s="441" t="e">
        <f t="shared" si="12"/>
        <v>#REF!</v>
      </c>
      <c r="L28" s="305"/>
      <c r="M28" s="305"/>
      <c r="N28" s="117">
        <v>27101</v>
      </c>
      <c r="O28" s="427" t="e">
        <f>SUMIFS(#REF!,#REF!,$M$11,#REF!,N28)</f>
        <v>#REF!</v>
      </c>
      <c r="P28" s="322" t="e">
        <f>SUMIFS(#REF!,#REF!,$M$11,#REF!,N28)</f>
        <v>#REF!</v>
      </c>
      <c r="Q28" s="322" t="e">
        <f>SUMIFS(#REF!,#REF!,$M$11,#REF!,N28)</f>
        <v>#REF!</v>
      </c>
      <c r="R28" s="119" t="e">
        <f t="shared" si="8"/>
        <v>#REF!</v>
      </c>
      <c r="S28" s="323" t="e">
        <f>SUMIFS(#REF!,#REF!,$M$11,#REF!,N28)</f>
        <v>#REF!</v>
      </c>
      <c r="T28" s="120" t="e">
        <f t="shared" si="9"/>
        <v>#REF!</v>
      </c>
      <c r="U28" s="311" t="e">
        <f t="shared" si="10"/>
        <v>#REF!</v>
      </c>
      <c r="W28" s="120" t="e">
        <f>+#REF!</f>
        <v>#REF!</v>
      </c>
      <c r="Z28" s="375" t="e">
        <f t="shared" si="11"/>
        <v>#REF!</v>
      </c>
      <c r="AA28" s="375"/>
    </row>
    <row r="29" spans="2:27" s="290" customFormat="1" ht="22.5" customHeight="1" x14ac:dyDescent="0.25">
      <c r="B29" s="117">
        <v>27201</v>
      </c>
      <c r="C29" s="117" t="s">
        <v>176</v>
      </c>
      <c r="D29" s="182" t="e">
        <f t="shared" si="1"/>
        <v>#REF!</v>
      </c>
      <c r="E29" s="177" t="e">
        <f t="shared" si="2"/>
        <v>#REF!</v>
      </c>
      <c r="F29" s="177" t="e">
        <f t="shared" si="3"/>
        <v>#REF!</v>
      </c>
      <c r="G29" s="151" t="e">
        <f t="shared" si="4"/>
        <v>#REF!</v>
      </c>
      <c r="H29" s="177" t="e">
        <f t="shared" si="5"/>
        <v>#REF!</v>
      </c>
      <c r="I29" s="151" t="e">
        <f t="shared" si="6"/>
        <v>#REF!</v>
      </c>
      <c r="J29" s="441" t="e">
        <f t="shared" si="7"/>
        <v>#REF!</v>
      </c>
      <c r="K29" s="441" t="e">
        <f t="shared" si="12"/>
        <v>#REF!</v>
      </c>
      <c r="L29" s="305"/>
      <c r="M29" s="305"/>
      <c r="N29" s="117">
        <v>27201</v>
      </c>
      <c r="O29" s="427" t="e">
        <f>SUMIFS(#REF!,#REF!,$M$11,#REF!,N29)</f>
        <v>#REF!</v>
      </c>
      <c r="P29" s="322" t="e">
        <f>SUMIFS(#REF!,#REF!,$M$11,#REF!,N29)</f>
        <v>#REF!</v>
      </c>
      <c r="Q29" s="322" t="e">
        <f>SUMIFS(#REF!,#REF!,$M$11,#REF!,N29)</f>
        <v>#REF!</v>
      </c>
      <c r="R29" s="119" t="e">
        <f t="shared" si="8"/>
        <v>#REF!</v>
      </c>
      <c r="S29" s="323" t="e">
        <f>SUMIFS(#REF!,#REF!,$M$11,#REF!,N29)</f>
        <v>#REF!</v>
      </c>
      <c r="T29" s="120" t="e">
        <f t="shared" si="9"/>
        <v>#REF!</v>
      </c>
      <c r="U29" s="311" t="e">
        <f t="shared" si="10"/>
        <v>#REF!</v>
      </c>
      <c r="W29" s="120" t="e">
        <f>+#REF!</f>
        <v>#REF!</v>
      </c>
      <c r="Z29" s="375" t="e">
        <f t="shared" si="11"/>
        <v>#REF!</v>
      </c>
      <c r="AA29" s="375"/>
    </row>
    <row r="30" spans="2:27" s="290" customFormat="1" ht="22.5" hidden="1" customHeight="1" x14ac:dyDescent="0.25">
      <c r="B30" s="117">
        <v>29101</v>
      </c>
      <c r="C30" s="117" t="s">
        <v>290</v>
      </c>
      <c r="D30" s="182" t="e">
        <f t="shared" si="1"/>
        <v>#REF!</v>
      </c>
      <c r="E30" s="177" t="e">
        <f t="shared" si="2"/>
        <v>#REF!</v>
      </c>
      <c r="F30" s="177" t="e">
        <f t="shared" si="3"/>
        <v>#REF!</v>
      </c>
      <c r="G30" s="151" t="e">
        <f t="shared" si="4"/>
        <v>#REF!</v>
      </c>
      <c r="H30" s="177" t="e">
        <f t="shared" si="5"/>
        <v>#REF!</v>
      </c>
      <c r="I30" s="151" t="e">
        <f t="shared" si="6"/>
        <v>#REF!</v>
      </c>
      <c r="J30" s="441" t="e">
        <f t="shared" si="7"/>
        <v>#REF!</v>
      </c>
      <c r="K30" s="441" t="e">
        <f t="shared" si="12"/>
        <v>#REF!</v>
      </c>
      <c r="L30" s="305"/>
      <c r="M30" s="305"/>
      <c r="N30" s="117">
        <f>+B30</f>
        <v>29101</v>
      </c>
      <c r="O30" s="427" t="e">
        <f>SUMIFS(#REF!,#REF!,$M$11,#REF!,N30)</f>
        <v>#REF!</v>
      </c>
      <c r="P30" s="322" t="e">
        <f>SUMIFS(#REF!,#REF!,$M$11,#REF!,N30)</f>
        <v>#REF!</v>
      </c>
      <c r="Q30" s="322" t="e">
        <f>SUMIFS(#REF!,#REF!,$M$11,#REF!,N30)</f>
        <v>#REF!</v>
      </c>
      <c r="R30" s="119" t="e">
        <f t="shared" si="8"/>
        <v>#REF!</v>
      </c>
      <c r="S30" s="323" t="e">
        <f>SUMIFS(#REF!,#REF!,$M$11,#REF!,N30)</f>
        <v>#REF!</v>
      </c>
      <c r="T30" s="120" t="e">
        <f t="shared" si="9"/>
        <v>#REF!</v>
      </c>
      <c r="U30" s="311" t="e">
        <f t="shared" si="10"/>
        <v>#REF!</v>
      </c>
      <c r="W30" s="120" t="e">
        <f>+#REF!</f>
        <v>#REF!</v>
      </c>
      <c r="Z30" s="375" t="e">
        <f t="shared" si="11"/>
        <v>#REF!</v>
      </c>
      <c r="AA30" s="375"/>
    </row>
    <row r="31" spans="2:27" s="290" customFormat="1" ht="22.15" customHeight="1" x14ac:dyDescent="0.25">
      <c r="B31" s="117">
        <v>29401</v>
      </c>
      <c r="C31" s="117" t="s">
        <v>231</v>
      </c>
      <c r="D31" s="182" t="e">
        <f t="shared" si="1"/>
        <v>#REF!</v>
      </c>
      <c r="E31" s="177" t="e">
        <f t="shared" si="2"/>
        <v>#REF!</v>
      </c>
      <c r="F31" s="177" t="e">
        <f t="shared" si="3"/>
        <v>#REF!</v>
      </c>
      <c r="G31" s="151" t="e">
        <f t="shared" si="4"/>
        <v>#REF!</v>
      </c>
      <c r="H31" s="177" t="e">
        <f t="shared" si="5"/>
        <v>#REF!</v>
      </c>
      <c r="I31" s="151" t="e">
        <f t="shared" si="6"/>
        <v>#REF!</v>
      </c>
      <c r="J31" s="441" t="e">
        <f t="shared" si="7"/>
        <v>#REF!</v>
      </c>
      <c r="K31" s="441" t="e">
        <f t="shared" si="12"/>
        <v>#REF!</v>
      </c>
      <c r="L31" s="305"/>
      <c r="M31" s="305"/>
      <c r="N31" s="117">
        <v>29401</v>
      </c>
      <c r="O31" s="427" t="e">
        <f>SUMIFS(#REF!,#REF!,$M$11,#REF!,N31)</f>
        <v>#REF!</v>
      </c>
      <c r="P31" s="322" t="e">
        <f>SUMIFS(#REF!,#REF!,$M$11,#REF!,N31)</f>
        <v>#REF!</v>
      </c>
      <c r="Q31" s="322" t="e">
        <f>SUMIFS(#REF!,#REF!,$M$11,#REF!,N31)</f>
        <v>#REF!</v>
      </c>
      <c r="R31" s="119" t="e">
        <f t="shared" si="8"/>
        <v>#REF!</v>
      </c>
      <c r="S31" s="323" t="e">
        <f>SUMIFS(#REF!,#REF!,$M$11,#REF!,N31)</f>
        <v>#REF!</v>
      </c>
      <c r="T31" s="120" t="e">
        <f t="shared" si="9"/>
        <v>#REF!</v>
      </c>
      <c r="U31" s="311" t="e">
        <f t="shared" si="10"/>
        <v>#REF!</v>
      </c>
      <c r="W31" s="120" t="e">
        <f>+#REF!</f>
        <v>#REF!</v>
      </c>
      <c r="Z31" s="375" t="e">
        <f t="shared" si="11"/>
        <v>#REF!</v>
      </c>
      <c r="AA31" s="375"/>
    </row>
    <row r="32" spans="2:27" s="290" customFormat="1" ht="39.75" customHeight="1" x14ac:dyDescent="0.25">
      <c r="B32" s="117">
        <v>29601</v>
      </c>
      <c r="C32" s="117" t="s">
        <v>230</v>
      </c>
      <c r="D32" s="182" t="e">
        <f t="shared" si="1"/>
        <v>#REF!</v>
      </c>
      <c r="E32" s="177" t="e">
        <f t="shared" si="2"/>
        <v>#REF!</v>
      </c>
      <c r="F32" s="177" t="e">
        <f t="shared" si="3"/>
        <v>#REF!</v>
      </c>
      <c r="G32" s="151" t="e">
        <f t="shared" si="4"/>
        <v>#REF!</v>
      </c>
      <c r="H32" s="177" t="e">
        <f t="shared" si="5"/>
        <v>#REF!</v>
      </c>
      <c r="I32" s="151" t="e">
        <f t="shared" si="6"/>
        <v>#REF!</v>
      </c>
      <c r="J32" s="441" t="e">
        <f t="shared" si="7"/>
        <v>#REF!</v>
      </c>
      <c r="K32" s="441" t="e">
        <f t="shared" si="12"/>
        <v>#REF!</v>
      </c>
      <c r="L32" s="305"/>
      <c r="M32" s="305"/>
      <c r="N32" s="117">
        <v>29601</v>
      </c>
      <c r="O32" s="427" t="e">
        <f>SUMIFS(#REF!,#REF!,$M$11,#REF!,N32)</f>
        <v>#REF!</v>
      </c>
      <c r="P32" s="322" t="e">
        <f>SUMIFS(#REF!,#REF!,$M$11,#REF!,N32)</f>
        <v>#REF!</v>
      </c>
      <c r="Q32" s="322" t="e">
        <f>SUMIFS(#REF!,#REF!,$M$11,#REF!,N32)</f>
        <v>#REF!</v>
      </c>
      <c r="R32" s="119" t="e">
        <f t="shared" si="8"/>
        <v>#REF!</v>
      </c>
      <c r="S32" s="323" t="e">
        <f>SUMIFS(#REF!,#REF!,$M$11,#REF!,N32)</f>
        <v>#REF!</v>
      </c>
      <c r="T32" s="120" t="e">
        <f t="shared" si="9"/>
        <v>#REF!</v>
      </c>
      <c r="U32" s="311" t="e">
        <f t="shared" si="10"/>
        <v>#REF!</v>
      </c>
      <c r="W32" s="120" t="e">
        <f>+#REF!</f>
        <v>#REF!</v>
      </c>
      <c r="Z32" s="375" t="e">
        <f t="shared" si="11"/>
        <v>#REF!</v>
      </c>
      <c r="AA32" s="375"/>
    </row>
    <row r="33" spans="2:27" s="230" customFormat="1" ht="22.5" customHeight="1" x14ac:dyDescent="0.25">
      <c r="B33" s="153"/>
      <c r="C33" s="153" t="s">
        <v>82</v>
      </c>
      <c r="D33" s="179" t="e">
        <f t="shared" ref="D33:K33" si="13">SUM(D17:D32)</f>
        <v>#REF!</v>
      </c>
      <c r="E33" s="376" t="e">
        <f t="shared" si="13"/>
        <v>#REF!</v>
      </c>
      <c r="F33" s="376" t="e">
        <f t="shared" si="13"/>
        <v>#REF!</v>
      </c>
      <c r="G33" s="179" t="e">
        <f t="shared" si="13"/>
        <v>#REF!</v>
      </c>
      <c r="H33" s="179" t="e">
        <f t="shared" si="13"/>
        <v>#REF!</v>
      </c>
      <c r="I33" s="179" t="e">
        <f t="shared" si="13"/>
        <v>#REF!</v>
      </c>
      <c r="J33" s="218" t="e">
        <f t="shared" si="13"/>
        <v>#REF!</v>
      </c>
      <c r="K33" s="218" t="e">
        <f t="shared" si="13"/>
        <v>#REF!</v>
      </c>
      <c r="L33" s="304"/>
      <c r="M33" s="304"/>
      <c r="N33" s="206"/>
      <c r="O33" s="398" t="e">
        <f t="shared" ref="O33:T33" si="14">SUM(O17:O32)</f>
        <v>#REF!</v>
      </c>
      <c r="P33" s="207" t="e">
        <f t="shared" si="14"/>
        <v>#REF!</v>
      </c>
      <c r="Q33" s="207" t="e">
        <f t="shared" si="14"/>
        <v>#REF!</v>
      </c>
      <c r="R33" s="207" t="e">
        <f t="shared" si="14"/>
        <v>#REF!</v>
      </c>
      <c r="S33" s="208" t="e">
        <f t="shared" si="14"/>
        <v>#REF!</v>
      </c>
      <c r="T33" s="207" t="e">
        <f t="shared" si="14"/>
        <v>#REF!</v>
      </c>
      <c r="U33" s="312" t="e">
        <f>+S33-#REF!</f>
        <v>#REF!</v>
      </c>
      <c r="W33" s="207" t="e">
        <f>SUM(W17:W32)</f>
        <v>#REF!</v>
      </c>
    </row>
    <row r="34" spans="2:27" s="230" customFormat="1" ht="22.5" customHeight="1" x14ac:dyDescent="0.25">
      <c r="B34" s="155" t="s">
        <v>160</v>
      </c>
      <c r="C34" s="156"/>
      <c r="D34" s="183"/>
      <c r="E34" s="183"/>
      <c r="F34" s="184" t="e">
        <f>+E33-F33</f>
        <v>#REF!</v>
      </c>
      <c r="G34" s="185"/>
      <c r="H34" s="186"/>
      <c r="I34" s="186"/>
      <c r="J34" s="440"/>
      <c r="K34" s="440"/>
      <c r="L34" s="304"/>
      <c r="M34" s="304"/>
      <c r="N34" s="155" t="s">
        <v>160</v>
      </c>
      <c r="O34" s="400"/>
      <c r="P34" s="157"/>
      <c r="Q34" s="158" t="e">
        <f>+P33-Q33</f>
        <v>#REF!</v>
      </c>
      <c r="R34" s="110"/>
      <c r="S34" s="159">
        <v>25305</v>
      </c>
      <c r="T34" s="160" t="e">
        <f>+R33-S33</f>
        <v>#REF!</v>
      </c>
      <c r="U34" s="312"/>
      <c r="W34" s="160"/>
    </row>
    <row r="35" spans="2:27" s="290" customFormat="1" ht="22.5" customHeight="1" x14ac:dyDescent="0.25">
      <c r="B35" s="161">
        <v>31101</v>
      </c>
      <c r="C35" s="161" t="s">
        <v>83</v>
      </c>
      <c r="D35" s="182" t="e">
        <f t="shared" ref="D35:D68" si="15">+O35</f>
        <v>#REF!</v>
      </c>
      <c r="E35" s="177" t="e">
        <f t="shared" ref="E35:E68" si="16">+P35</f>
        <v>#REF!</v>
      </c>
      <c r="F35" s="177" t="e">
        <f t="shared" ref="F35:F68" si="17">+Q35</f>
        <v>#REF!</v>
      </c>
      <c r="G35" s="151" t="e">
        <f t="shared" ref="G35:G68" si="18">D35+E35-F35</f>
        <v>#REF!</v>
      </c>
      <c r="H35" s="177" t="e">
        <f t="shared" ref="H35:H68" si="19">+S35</f>
        <v>#REF!</v>
      </c>
      <c r="I35" s="151" t="e">
        <f t="shared" ref="I35:I68" si="20">+G35-H35</f>
        <v>#REF!</v>
      </c>
      <c r="J35" s="441" t="e">
        <f>+W35</f>
        <v>#REF!</v>
      </c>
      <c r="K35" s="441">
        <f>+X35</f>
        <v>0</v>
      </c>
      <c r="L35" s="305"/>
      <c r="M35" s="305"/>
      <c r="N35" s="127">
        <v>31101</v>
      </c>
      <c r="O35" s="427" t="e">
        <f>SUMIFS(#REF!,#REF!,$M$11,#REF!,N35)</f>
        <v>#REF!</v>
      </c>
      <c r="P35" s="322" t="e">
        <f>SUMIFS(#REF!,#REF!,$M$11,#REF!,N35)</f>
        <v>#REF!</v>
      </c>
      <c r="Q35" s="322" t="e">
        <f>SUMIFS(#REF!,#REF!,$M$11,#REF!,N35)</f>
        <v>#REF!</v>
      </c>
      <c r="R35" s="119" t="e">
        <f t="shared" ref="R35:R68" si="21">O35+P35-Q35</f>
        <v>#REF!</v>
      </c>
      <c r="S35" s="323" t="e">
        <f>SUMIFS(#REF!,#REF!,$M$11,#REF!,N35)</f>
        <v>#REF!</v>
      </c>
      <c r="T35" s="120" t="e">
        <f t="shared" ref="T35:T68" si="22">+R35-S35</f>
        <v>#REF!</v>
      </c>
      <c r="U35" s="311" t="e">
        <f t="shared" ref="U35:U53" si="23">+I35-T35</f>
        <v>#REF!</v>
      </c>
      <c r="W35" s="120" t="e">
        <f>+#REF!</f>
        <v>#REF!</v>
      </c>
      <c r="Z35" s="375" t="e">
        <f t="shared" ref="Z35:Z68" si="24">+D35-O35</f>
        <v>#REF!</v>
      </c>
      <c r="AA35" s="375"/>
    </row>
    <row r="36" spans="2:27" s="290" customFormat="1" ht="22.5" customHeight="1" x14ac:dyDescent="0.25">
      <c r="B36" s="161">
        <v>31301</v>
      </c>
      <c r="C36" s="161" t="s">
        <v>84</v>
      </c>
      <c r="D36" s="182" t="e">
        <f t="shared" si="15"/>
        <v>#REF!</v>
      </c>
      <c r="E36" s="177" t="e">
        <f t="shared" si="16"/>
        <v>#REF!</v>
      </c>
      <c r="F36" s="177" t="e">
        <f t="shared" si="17"/>
        <v>#REF!</v>
      </c>
      <c r="G36" s="151" t="e">
        <f t="shared" si="18"/>
        <v>#REF!</v>
      </c>
      <c r="H36" s="177" t="e">
        <f t="shared" si="19"/>
        <v>#REF!</v>
      </c>
      <c r="I36" s="151" t="e">
        <f t="shared" si="20"/>
        <v>#REF!</v>
      </c>
      <c r="J36" s="441" t="e">
        <f t="shared" ref="J36:J68" si="25">+W36</f>
        <v>#REF!</v>
      </c>
      <c r="K36" s="441" t="e">
        <f t="shared" ref="K36:K68" si="26">+H36+J36</f>
        <v>#REF!</v>
      </c>
      <c r="L36" s="305"/>
      <c r="M36" s="305"/>
      <c r="N36" s="127">
        <v>31301</v>
      </c>
      <c r="O36" s="427" t="e">
        <f>SUMIFS(#REF!,#REF!,$M$11,#REF!,N36)</f>
        <v>#REF!</v>
      </c>
      <c r="P36" s="322" t="e">
        <f>SUMIFS(#REF!,#REF!,$M$11,#REF!,N36)</f>
        <v>#REF!</v>
      </c>
      <c r="Q36" s="322" t="e">
        <f>SUMIFS(#REF!,#REF!,$M$11,#REF!,N36)</f>
        <v>#REF!</v>
      </c>
      <c r="R36" s="119" t="e">
        <f t="shared" si="21"/>
        <v>#REF!</v>
      </c>
      <c r="S36" s="323" t="e">
        <f>SUMIFS(#REF!,#REF!,$M$11,#REF!,N36)</f>
        <v>#REF!</v>
      </c>
      <c r="T36" s="120" t="e">
        <f t="shared" si="22"/>
        <v>#REF!</v>
      </c>
      <c r="U36" s="311" t="e">
        <f t="shared" si="23"/>
        <v>#REF!</v>
      </c>
      <c r="W36" s="120" t="e">
        <f>+#REF!</f>
        <v>#REF!</v>
      </c>
      <c r="Z36" s="375" t="e">
        <f t="shared" si="24"/>
        <v>#REF!</v>
      </c>
      <c r="AA36" s="375"/>
    </row>
    <row r="37" spans="2:27" s="290" customFormat="1" ht="22.5" customHeight="1" x14ac:dyDescent="0.25">
      <c r="B37" s="161">
        <v>31401</v>
      </c>
      <c r="C37" s="161" t="s">
        <v>161</v>
      </c>
      <c r="D37" s="182" t="e">
        <f t="shared" si="15"/>
        <v>#REF!</v>
      </c>
      <c r="E37" s="177" t="e">
        <f t="shared" si="16"/>
        <v>#REF!</v>
      </c>
      <c r="F37" s="177" t="e">
        <f t="shared" si="17"/>
        <v>#REF!</v>
      </c>
      <c r="G37" s="151" t="e">
        <f t="shared" si="18"/>
        <v>#REF!</v>
      </c>
      <c r="H37" s="177" t="e">
        <f t="shared" si="19"/>
        <v>#REF!</v>
      </c>
      <c r="I37" s="151" t="e">
        <f t="shared" si="20"/>
        <v>#REF!</v>
      </c>
      <c r="J37" s="441" t="e">
        <f t="shared" si="25"/>
        <v>#REF!</v>
      </c>
      <c r="K37" s="441" t="e">
        <f t="shared" si="26"/>
        <v>#REF!</v>
      </c>
      <c r="L37" s="305"/>
      <c r="M37" s="305"/>
      <c r="N37" s="127">
        <v>31401</v>
      </c>
      <c r="O37" s="427" t="e">
        <f>SUMIFS(#REF!,#REF!,$M$11,#REF!,N37)</f>
        <v>#REF!</v>
      </c>
      <c r="P37" s="322" t="e">
        <f>SUMIFS(#REF!,#REF!,$M$11,#REF!,N37)</f>
        <v>#REF!</v>
      </c>
      <c r="Q37" s="322" t="e">
        <f>SUMIFS(#REF!,#REF!,$M$11,#REF!,N37)</f>
        <v>#REF!</v>
      </c>
      <c r="R37" s="119" t="e">
        <f t="shared" si="21"/>
        <v>#REF!</v>
      </c>
      <c r="S37" s="323" t="e">
        <f>SUMIFS(#REF!,#REF!,$M$11,#REF!,N37)</f>
        <v>#REF!</v>
      </c>
      <c r="T37" s="120" t="e">
        <f t="shared" si="22"/>
        <v>#REF!</v>
      </c>
      <c r="U37" s="311" t="e">
        <f t="shared" si="23"/>
        <v>#REF!</v>
      </c>
      <c r="W37" s="120" t="e">
        <f>+#REF!</f>
        <v>#REF!</v>
      </c>
      <c r="Z37" s="375" t="e">
        <f t="shared" si="24"/>
        <v>#REF!</v>
      </c>
      <c r="AA37" s="375"/>
    </row>
    <row r="38" spans="2:27" s="290" customFormat="1" ht="22.5" customHeight="1" x14ac:dyDescent="0.25">
      <c r="B38" s="161">
        <v>31602</v>
      </c>
      <c r="C38" s="161" t="s">
        <v>234</v>
      </c>
      <c r="D38" s="182" t="e">
        <f t="shared" si="15"/>
        <v>#REF!</v>
      </c>
      <c r="E38" s="177" t="e">
        <f t="shared" si="16"/>
        <v>#REF!</v>
      </c>
      <c r="F38" s="177" t="e">
        <f t="shared" si="17"/>
        <v>#REF!</v>
      </c>
      <c r="G38" s="151" t="e">
        <f t="shared" si="18"/>
        <v>#REF!</v>
      </c>
      <c r="H38" s="177" t="e">
        <f t="shared" si="19"/>
        <v>#REF!</v>
      </c>
      <c r="I38" s="151" t="e">
        <f t="shared" si="20"/>
        <v>#REF!</v>
      </c>
      <c r="J38" s="441" t="e">
        <f t="shared" si="25"/>
        <v>#REF!</v>
      </c>
      <c r="K38" s="441" t="e">
        <f t="shared" si="26"/>
        <v>#REF!</v>
      </c>
      <c r="L38" s="305"/>
      <c r="M38" s="305"/>
      <c r="N38" s="127">
        <f>+B38</f>
        <v>31602</v>
      </c>
      <c r="O38" s="427" t="e">
        <f>SUMIFS(#REF!,#REF!,$M$11,#REF!,N38)</f>
        <v>#REF!</v>
      </c>
      <c r="P38" s="322" t="e">
        <f>SUMIFS(#REF!,#REF!,$M$11,#REF!,N38)</f>
        <v>#REF!</v>
      </c>
      <c r="Q38" s="322" t="e">
        <f>SUMIFS(#REF!,#REF!,$M$11,#REF!,N38)</f>
        <v>#REF!</v>
      </c>
      <c r="R38" s="119" t="e">
        <f t="shared" si="21"/>
        <v>#REF!</v>
      </c>
      <c r="S38" s="323" t="e">
        <f>SUMIFS(#REF!,#REF!,$M$11,#REF!,N38)</f>
        <v>#REF!</v>
      </c>
      <c r="T38" s="120" t="e">
        <f t="shared" si="22"/>
        <v>#REF!</v>
      </c>
      <c r="U38" s="311" t="e">
        <f t="shared" si="23"/>
        <v>#REF!</v>
      </c>
      <c r="W38" s="120" t="e">
        <f>+#REF!</f>
        <v>#REF!</v>
      </c>
      <c r="Z38" s="375" t="e">
        <f t="shared" si="24"/>
        <v>#REF!</v>
      </c>
      <c r="AA38" s="375"/>
    </row>
    <row r="39" spans="2:27" s="290" customFormat="1" ht="22.5" customHeight="1" x14ac:dyDescent="0.25">
      <c r="B39" s="161">
        <v>31801</v>
      </c>
      <c r="C39" s="161" t="s">
        <v>271</v>
      </c>
      <c r="D39" s="182" t="e">
        <f t="shared" si="15"/>
        <v>#REF!</v>
      </c>
      <c r="E39" s="177" t="e">
        <f t="shared" si="16"/>
        <v>#REF!</v>
      </c>
      <c r="F39" s="177" t="e">
        <f t="shared" si="17"/>
        <v>#REF!</v>
      </c>
      <c r="G39" s="151" t="e">
        <f t="shared" si="18"/>
        <v>#REF!</v>
      </c>
      <c r="H39" s="177" t="e">
        <f t="shared" si="19"/>
        <v>#REF!</v>
      </c>
      <c r="I39" s="151" t="e">
        <f t="shared" si="20"/>
        <v>#REF!</v>
      </c>
      <c r="J39" s="441" t="e">
        <f t="shared" si="25"/>
        <v>#REF!</v>
      </c>
      <c r="K39" s="441" t="e">
        <f t="shared" si="26"/>
        <v>#REF!</v>
      </c>
      <c r="L39" s="305"/>
      <c r="M39" s="305"/>
      <c r="N39" s="127">
        <f>+B39</f>
        <v>31801</v>
      </c>
      <c r="O39" s="427" t="e">
        <f>SUMIFS(#REF!,#REF!,$M$11,#REF!,N39)</f>
        <v>#REF!</v>
      </c>
      <c r="P39" s="322" t="e">
        <f>SUMIFS(#REF!,#REF!,$M$11,#REF!,N39)</f>
        <v>#REF!</v>
      </c>
      <c r="Q39" s="322" t="e">
        <f>SUMIFS(#REF!,#REF!,$M$11,#REF!,N39)</f>
        <v>#REF!</v>
      </c>
      <c r="R39" s="119" t="e">
        <f t="shared" si="21"/>
        <v>#REF!</v>
      </c>
      <c r="S39" s="323" t="e">
        <f>SUMIFS(#REF!,#REF!,$M$11,#REF!,N39)</f>
        <v>#REF!</v>
      </c>
      <c r="T39" s="120" t="e">
        <f t="shared" si="22"/>
        <v>#REF!</v>
      </c>
      <c r="U39" s="311" t="e">
        <f t="shared" si="23"/>
        <v>#REF!</v>
      </c>
      <c r="W39" s="120" t="e">
        <f>+#REF!</f>
        <v>#REF!</v>
      </c>
      <c r="Z39" s="375" t="e">
        <f t="shared" si="24"/>
        <v>#REF!</v>
      </c>
      <c r="AA39" s="375"/>
    </row>
    <row r="40" spans="2:27" s="290" customFormat="1" ht="22.5" customHeight="1" x14ac:dyDescent="0.25">
      <c r="B40" s="161">
        <v>32201</v>
      </c>
      <c r="C40" s="161" t="s">
        <v>85</v>
      </c>
      <c r="D40" s="182" t="e">
        <f t="shared" si="15"/>
        <v>#REF!</v>
      </c>
      <c r="E40" s="177" t="e">
        <f t="shared" si="16"/>
        <v>#REF!</v>
      </c>
      <c r="F40" s="177" t="e">
        <f t="shared" si="17"/>
        <v>#REF!</v>
      </c>
      <c r="G40" s="151" t="e">
        <f t="shared" si="18"/>
        <v>#REF!</v>
      </c>
      <c r="H40" s="177" t="e">
        <f t="shared" si="19"/>
        <v>#REF!</v>
      </c>
      <c r="I40" s="151" t="e">
        <f t="shared" si="20"/>
        <v>#REF!</v>
      </c>
      <c r="J40" s="441" t="e">
        <f t="shared" si="25"/>
        <v>#REF!</v>
      </c>
      <c r="K40" s="441" t="e">
        <f t="shared" si="26"/>
        <v>#REF!</v>
      </c>
      <c r="L40" s="305"/>
      <c r="M40" s="305"/>
      <c r="N40" s="127">
        <v>32201</v>
      </c>
      <c r="O40" s="427" t="e">
        <f>SUMIFS(#REF!,#REF!,$M$11,#REF!,N40)</f>
        <v>#REF!</v>
      </c>
      <c r="P40" s="322" t="e">
        <f>SUMIFS(#REF!,#REF!,$M$11,#REF!,N40)</f>
        <v>#REF!</v>
      </c>
      <c r="Q40" s="322" t="e">
        <f>SUMIFS(#REF!,#REF!,$M$11,#REF!,N40)</f>
        <v>#REF!</v>
      </c>
      <c r="R40" s="119" t="e">
        <f t="shared" si="21"/>
        <v>#REF!</v>
      </c>
      <c r="S40" s="323" t="e">
        <f>SUMIFS(#REF!,#REF!,$M$11,#REF!,N40)</f>
        <v>#REF!</v>
      </c>
      <c r="T40" s="120" t="e">
        <f t="shared" si="22"/>
        <v>#REF!</v>
      </c>
      <c r="U40" s="311" t="e">
        <f t="shared" si="23"/>
        <v>#REF!</v>
      </c>
      <c r="W40" s="120" t="e">
        <f>+#REF!</f>
        <v>#REF!</v>
      </c>
      <c r="Z40" s="375" t="e">
        <f t="shared" si="24"/>
        <v>#REF!</v>
      </c>
      <c r="AA40" s="375"/>
    </row>
    <row r="41" spans="2:27" s="290" customFormat="1" ht="22.5" customHeight="1" x14ac:dyDescent="0.25">
      <c r="B41" s="161">
        <v>32302</v>
      </c>
      <c r="C41" s="161" t="s">
        <v>177</v>
      </c>
      <c r="D41" s="182" t="e">
        <f t="shared" si="15"/>
        <v>#REF!</v>
      </c>
      <c r="E41" s="177" t="e">
        <f t="shared" si="16"/>
        <v>#REF!</v>
      </c>
      <c r="F41" s="177" t="e">
        <f t="shared" si="17"/>
        <v>#REF!</v>
      </c>
      <c r="G41" s="151" t="e">
        <f t="shared" si="18"/>
        <v>#REF!</v>
      </c>
      <c r="H41" s="177" t="e">
        <f t="shared" si="19"/>
        <v>#REF!</v>
      </c>
      <c r="I41" s="151" t="e">
        <f t="shared" si="20"/>
        <v>#REF!</v>
      </c>
      <c r="J41" s="441" t="e">
        <f t="shared" si="25"/>
        <v>#REF!</v>
      </c>
      <c r="K41" s="441" t="e">
        <f t="shared" si="26"/>
        <v>#REF!</v>
      </c>
      <c r="L41" s="305"/>
      <c r="M41" s="305"/>
      <c r="N41" s="127">
        <v>32302</v>
      </c>
      <c r="O41" s="427" t="e">
        <f>SUMIFS(#REF!,#REF!,$M$11,#REF!,N41)</f>
        <v>#REF!</v>
      </c>
      <c r="P41" s="322" t="e">
        <f>SUMIFS(#REF!,#REF!,$M$11,#REF!,N41)</f>
        <v>#REF!</v>
      </c>
      <c r="Q41" s="322" t="e">
        <f>SUMIFS(#REF!,#REF!,$M$11,#REF!,N41)</f>
        <v>#REF!</v>
      </c>
      <c r="R41" s="119" t="e">
        <f t="shared" si="21"/>
        <v>#REF!</v>
      </c>
      <c r="S41" s="323" t="e">
        <f>SUMIFS(#REF!,#REF!,$M$11,#REF!,N41)</f>
        <v>#REF!</v>
      </c>
      <c r="T41" s="120" t="e">
        <f t="shared" si="22"/>
        <v>#REF!</v>
      </c>
      <c r="U41" s="311" t="e">
        <f t="shared" si="23"/>
        <v>#REF!</v>
      </c>
      <c r="W41" s="120" t="e">
        <f>+#REF!</f>
        <v>#REF!</v>
      </c>
      <c r="Z41" s="375" t="e">
        <f t="shared" si="24"/>
        <v>#REF!</v>
      </c>
      <c r="AA41" s="375"/>
    </row>
    <row r="42" spans="2:27" s="290" customFormat="1" ht="22.5" customHeight="1" x14ac:dyDescent="0.25">
      <c r="B42" s="161">
        <v>32601</v>
      </c>
      <c r="C42" s="161" t="s">
        <v>86</v>
      </c>
      <c r="D42" s="182" t="e">
        <f t="shared" si="15"/>
        <v>#REF!</v>
      </c>
      <c r="E42" s="177" t="e">
        <f t="shared" si="16"/>
        <v>#REF!</v>
      </c>
      <c r="F42" s="177" t="e">
        <f t="shared" si="17"/>
        <v>#REF!</v>
      </c>
      <c r="G42" s="151" t="e">
        <f t="shared" si="18"/>
        <v>#REF!</v>
      </c>
      <c r="H42" s="177" t="e">
        <f t="shared" si="19"/>
        <v>#REF!</v>
      </c>
      <c r="I42" s="151" t="e">
        <f t="shared" si="20"/>
        <v>#REF!</v>
      </c>
      <c r="J42" s="441" t="e">
        <f t="shared" si="25"/>
        <v>#REF!</v>
      </c>
      <c r="K42" s="441" t="e">
        <f t="shared" si="26"/>
        <v>#REF!</v>
      </c>
      <c r="L42" s="305"/>
      <c r="M42" s="305"/>
      <c r="N42" s="127">
        <v>32601</v>
      </c>
      <c r="O42" s="427" t="e">
        <f>SUMIFS(#REF!,#REF!,$M$11,#REF!,N42)</f>
        <v>#REF!</v>
      </c>
      <c r="P42" s="322" t="e">
        <f>SUMIFS(#REF!,#REF!,$M$11,#REF!,N42)</f>
        <v>#REF!</v>
      </c>
      <c r="Q42" s="322" t="e">
        <f>SUMIFS(#REF!,#REF!,$M$11,#REF!,N42)</f>
        <v>#REF!</v>
      </c>
      <c r="R42" s="119" t="e">
        <f t="shared" si="21"/>
        <v>#REF!</v>
      </c>
      <c r="S42" s="323" t="e">
        <f>SUMIFS(#REF!,#REF!,$M$11,#REF!,N42)</f>
        <v>#REF!</v>
      </c>
      <c r="T42" s="120" t="e">
        <f t="shared" si="22"/>
        <v>#REF!</v>
      </c>
      <c r="U42" s="311" t="e">
        <f t="shared" si="23"/>
        <v>#REF!</v>
      </c>
      <c r="W42" s="120" t="e">
        <f>+#REF!</f>
        <v>#REF!</v>
      </c>
      <c r="Z42" s="375" t="e">
        <f t="shared" si="24"/>
        <v>#REF!</v>
      </c>
      <c r="AA42" s="375"/>
    </row>
    <row r="43" spans="2:27" s="290" customFormat="1" ht="39.75" customHeight="1" x14ac:dyDescent="0.25">
      <c r="B43" s="161">
        <v>33101</v>
      </c>
      <c r="C43" s="161" t="s">
        <v>235</v>
      </c>
      <c r="D43" s="182" t="e">
        <f t="shared" si="15"/>
        <v>#REF!</v>
      </c>
      <c r="E43" s="177" t="e">
        <f t="shared" si="16"/>
        <v>#REF!</v>
      </c>
      <c r="F43" s="177" t="e">
        <f t="shared" si="17"/>
        <v>#REF!</v>
      </c>
      <c r="G43" s="151" t="e">
        <f t="shared" si="18"/>
        <v>#REF!</v>
      </c>
      <c r="H43" s="177" t="e">
        <f t="shared" si="19"/>
        <v>#REF!</v>
      </c>
      <c r="I43" s="151" t="e">
        <f t="shared" si="20"/>
        <v>#REF!</v>
      </c>
      <c r="J43" s="441" t="e">
        <f t="shared" si="25"/>
        <v>#REF!</v>
      </c>
      <c r="K43" s="441" t="e">
        <f t="shared" si="26"/>
        <v>#REF!</v>
      </c>
      <c r="L43" s="305"/>
      <c r="M43" s="305"/>
      <c r="N43" s="127">
        <v>33101</v>
      </c>
      <c r="O43" s="427" t="e">
        <f>SUMIFS(#REF!,#REF!,$M$11,#REF!,N43)</f>
        <v>#REF!</v>
      </c>
      <c r="P43" s="322" t="e">
        <f>SUMIFS(#REF!,#REF!,$M$11,#REF!,N43)</f>
        <v>#REF!</v>
      </c>
      <c r="Q43" s="322" t="e">
        <f>SUMIFS(#REF!,#REF!,$M$11,#REF!,N43)</f>
        <v>#REF!</v>
      </c>
      <c r="R43" s="119" t="e">
        <f t="shared" si="21"/>
        <v>#REF!</v>
      </c>
      <c r="S43" s="323" t="e">
        <f>SUMIFS(#REF!,#REF!,$M$11,#REF!,N43)</f>
        <v>#REF!</v>
      </c>
      <c r="T43" s="120" t="e">
        <f t="shared" si="22"/>
        <v>#REF!</v>
      </c>
      <c r="U43" s="311" t="e">
        <f t="shared" si="23"/>
        <v>#REF!</v>
      </c>
      <c r="W43" s="120" t="e">
        <f>+#REF!</f>
        <v>#REF!</v>
      </c>
      <c r="Z43" s="375" t="e">
        <f t="shared" si="24"/>
        <v>#REF!</v>
      </c>
      <c r="AA43" s="375"/>
    </row>
    <row r="44" spans="2:27" s="290" customFormat="1" ht="22.5" customHeight="1" x14ac:dyDescent="0.25">
      <c r="B44" s="161">
        <v>33301</v>
      </c>
      <c r="C44" s="161" t="s">
        <v>213</v>
      </c>
      <c r="D44" s="182" t="e">
        <f t="shared" si="15"/>
        <v>#REF!</v>
      </c>
      <c r="E44" s="177" t="e">
        <f t="shared" si="16"/>
        <v>#REF!</v>
      </c>
      <c r="F44" s="177" t="e">
        <f t="shared" si="17"/>
        <v>#REF!</v>
      </c>
      <c r="G44" s="151" t="e">
        <f t="shared" si="18"/>
        <v>#REF!</v>
      </c>
      <c r="H44" s="177" t="e">
        <f t="shared" si="19"/>
        <v>#REF!</v>
      </c>
      <c r="I44" s="151" t="e">
        <f t="shared" si="20"/>
        <v>#REF!</v>
      </c>
      <c r="J44" s="441" t="e">
        <f t="shared" si="25"/>
        <v>#REF!</v>
      </c>
      <c r="K44" s="441" t="e">
        <f t="shared" si="26"/>
        <v>#REF!</v>
      </c>
      <c r="L44" s="305"/>
      <c r="M44" s="305"/>
      <c r="N44" s="127">
        <v>33301</v>
      </c>
      <c r="O44" s="427" t="e">
        <f>SUMIFS(#REF!,#REF!,$M$11,#REF!,N44)</f>
        <v>#REF!</v>
      </c>
      <c r="P44" s="322" t="e">
        <f>SUMIFS(#REF!,#REF!,$M$11,#REF!,N44)</f>
        <v>#REF!</v>
      </c>
      <c r="Q44" s="322" t="e">
        <f>SUMIFS(#REF!,#REF!,$M$11,#REF!,N44)</f>
        <v>#REF!</v>
      </c>
      <c r="R44" s="119" t="e">
        <f t="shared" si="21"/>
        <v>#REF!</v>
      </c>
      <c r="S44" s="323" t="e">
        <f>SUMIFS(#REF!,#REF!,$M$11,#REF!,N44)</f>
        <v>#REF!</v>
      </c>
      <c r="T44" s="120" t="e">
        <f t="shared" si="22"/>
        <v>#REF!</v>
      </c>
      <c r="U44" s="311" t="e">
        <f t="shared" si="23"/>
        <v>#REF!</v>
      </c>
      <c r="W44" s="120" t="e">
        <f>+#REF!</f>
        <v>#REF!</v>
      </c>
      <c r="Z44" s="375" t="e">
        <f t="shared" si="24"/>
        <v>#REF!</v>
      </c>
      <c r="AA44" s="375"/>
    </row>
    <row r="45" spans="2:27" s="290" customFormat="1" ht="39.75" customHeight="1" x14ac:dyDescent="0.25">
      <c r="B45" s="161">
        <v>33303</v>
      </c>
      <c r="C45" s="161" t="s">
        <v>263</v>
      </c>
      <c r="D45" s="182" t="e">
        <f t="shared" si="15"/>
        <v>#REF!</v>
      </c>
      <c r="E45" s="177" t="e">
        <f t="shared" si="16"/>
        <v>#REF!</v>
      </c>
      <c r="F45" s="177" t="e">
        <f t="shared" si="17"/>
        <v>#REF!</v>
      </c>
      <c r="G45" s="151" t="e">
        <f t="shared" si="18"/>
        <v>#REF!</v>
      </c>
      <c r="H45" s="177" t="e">
        <f t="shared" si="19"/>
        <v>#REF!</v>
      </c>
      <c r="I45" s="151" t="e">
        <f t="shared" si="20"/>
        <v>#REF!</v>
      </c>
      <c r="J45" s="441" t="e">
        <f t="shared" si="25"/>
        <v>#REF!</v>
      </c>
      <c r="K45" s="441" t="e">
        <f t="shared" si="26"/>
        <v>#REF!</v>
      </c>
      <c r="L45" s="305"/>
      <c r="M45" s="305"/>
      <c r="N45" s="127">
        <v>33303</v>
      </c>
      <c r="O45" s="427" t="e">
        <f>SUMIFS(#REF!,#REF!,$M$11,#REF!,N45)</f>
        <v>#REF!</v>
      </c>
      <c r="P45" s="322" t="e">
        <f>SUMIFS(#REF!,#REF!,$M$11,#REF!,N45)</f>
        <v>#REF!</v>
      </c>
      <c r="Q45" s="322" t="e">
        <f>SUMIFS(#REF!,#REF!,$M$11,#REF!,N45)</f>
        <v>#REF!</v>
      </c>
      <c r="R45" s="119" t="e">
        <f t="shared" si="21"/>
        <v>#REF!</v>
      </c>
      <c r="S45" s="323" t="e">
        <f>SUMIFS(#REF!,#REF!,$M$11,#REF!,N45)</f>
        <v>#REF!</v>
      </c>
      <c r="T45" s="120" t="e">
        <f t="shared" si="22"/>
        <v>#REF!</v>
      </c>
      <c r="U45" s="311" t="e">
        <f t="shared" si="23"/>
        <v>#REF!</v>
      </c>
      <c r="W45" s="120" t="e">
        <f>+#REF!</f>
        <v>#REF!</v>
      </c>
      <c r="Z45" s="375" t="e">
        <f t="shared" si="24"/>
        <v>#REF!</v>
      </c>
      <c r="AA45" s="375"/>
    </row>
    <row r="46" spans="2:27" s="291" customFormat="1" ht="22.5" customHeight="1" x14ac:dyDescent="0.25">
      <c r="B46" s="161">
        <v>33401</v>
      </c>
      <c r="C46" s="161" t="s">
        <v>264</v>
      </c>
      <c r="D46" s="182" t="e">
        <f t="shared" si="15"/>
        <v>#REF!</v>
      </c>
      <c r="E46" s="177" t="e">
        <f t="shared" si="16"/>
        <v>#REF!</v>
      </c>
      <c r="F46" s="177" t="e">
        <f t="shared" si="17"/>
        <v>#REF!</v>
      </c>
      <c r="G46" s="151" t="e">
        <f t="shared" si="18"/>
        <v>#REF!</v>
      </c>
      <c r="H46" s="177" t="e">
        <f t="shared" si="19"/>
        <v>#REF!</v>
      </c>
      <c r="I46" s="151" t="e">
        <f t="shared" si="20"/>
        <v>#REF!</v>
      </c>
      <c r="J46" s="441" t="e">
        <f t="shared" si="25"/>
        <v>#REF!</v>
      </c>
      <c r="K46" s="441" t="e">
        <f t="shared" si="26"/>
        <v>#REF!</v>
      </c>
      <c r="L46" s="305"/>
      <c r="M46" s="306"/>
      <c r="N46" s="127">
        <v>33401</v>
      </c>
      <c r="O46" s="427" t="e">
        <f>SUMIFS(#REF!,#REF!,$M$11,#REF!,N46)</f>
        <v>#REF!</v>
      </c>
      <c r="P46" s="322" t="e">
        <f>SUMIFS(#REF!,#REF!,$M$11,#REF!,N46)</f>
        <v>#REF!</v>
      </c>
      <c r="Q46" s="322" t="e">
        <f>SUMIFS(#REF!,#REF!,$M$11,#REF!,N46)</f>
        <v>#REF!</v>
      </c>
      <c r="R46" s="119" t="e">
        <f t="shared" si="21"/>
        <v>#REF!</v>
      </c>
      <c r="S46" s="323" t="e">
        <f>SUMIFS(#REF!,#REF!,$M$11,#REF!,N46)</f>
        <v>#REF!</v>
      </c>
      <c r="T46" s="120" t="e">
        <f t="shared" si="22"/>
        <v>#REF!</v>
      </c>
      <c r="U46" s="311" t="e">
        <f t="shared" si="23"/>
        <v>#REF!</v>
      </c>
      <c r="W46" s="120" t="e">
        <f>+#REF!</f>
        <v>#REF!</v>
      </c>
      <c r="Z46" s="375" t="e">
        <f t="shared" si="24"/>
        <v>#REF!</v>
      </c>
      <c r="AA46" s="375"/>
    </row>
    <row r="47" spans="2:27" s="291" customFormat="1" ht="32.25" customHeight="1" x14ac:dyDescent="0.25">
      <c r="B47" s="161">
        <v>33604</v>
      </c>
      <c r="C47" s="161" t="s">
        <v>293</v>
      </c>
      <c r="D47" s="182" t="e">
        <f t="shared" si="15"/>
        <v>#REF!</v>
      </c>
      <c r="E47" s="177" t="e">
        <f t="shared" si="16"/>
        <v>#REF!</v>
      </c>
      <c r="F47" s="177" t="e">
        <f t="shared" si="17"/>
        <v>#REF!</v>
      </c>
      <c r="G47" s="151" t="e">
        <f t="shared" si="18"/>
        <v>#REF!</v>
      </c>
      <c r="H47" s="177" t="e">
        <f t="shared" si="19"/>
        <v>#REF!</v>
      </c>
      <c r="I47" s="151" t="e">
        <f t="shared" si="20"/>
        <v>#REF!</v>
      </c>
      <c r="J47" s="441" t="e">
        <f t="shared" si="25"/>
        <v>#REF!</v>
      </c>
      <c r="K47" s="441" t="e">
        <f t="shared" si="26"/>
        <v>#REF!</v>
      </c>
      <c r="L47" s="305"/>
      <c r="M47" s="306"/>
      <c r="N47" s="127">
        <v>33604</v>
      </c>
      <c r="O47" s="427" t="e">
        <f>SUMIFS(#REF!,#REF!,$M$11,#REF!,N47)</f>
        <v>#REF!</v>
      </c>
      <c r="P47" s="322" t="e">
        <f>SUMIFS(#REF!,#REF!,$M$11,#REF!,N47)</f>
        <v>#REF!</v>
      </c>
      <c r="Q47" s="322" t="e">
        <f>SUMIFS(#REF!,#REF!,$M$11,#REF!,N47)</f>
        <v>#REF!</v>
      </c>
      <c r="R47" s="119" t="e">
        <f t="shared" si="21"/>
        <v>#REF!</v>
      </c>
      <c r="S47" s="323" t="e">
        <f>SUMIFS(#REF!,#REF!,$M$11,#REF!,N47)</f>
        <v>#REF!</v>
      </c>
      <c r="T47" s="120" t="e">
        <f t="shared" si="22"/>
        <v>#REF!</v>
      </c>
      <c r="U47" s="311" t="e">
        <f t="shared" si="23"/>
        <v>#REF!</v>
      </c>
      <c r="W47" s="120" t="e">
        <f>+#REF!</f>
        <v>#REF!</v>
      </c>
      <c r="Z47" s="375" t="e">
        <f t="shared" si="24"/>
        <v>#REF!</v>
      </c>
      <c r="AA47" s="375"/>
    </row>
    <row r="48" spans="2:27" s="291" customFormat="1" ht="22.5" customHeight="1" x14ac:dyDescent="0.25">
      <c r="B48" s="161">
        <v>33801</v>
      </c>
      <c r="C48" s="161" t="s">
        <v>162</v>
      </c>
      <c r="D48" s="182" t="e">
        <f t="shared" si="15"/>
        <v>#REF!</v>
      </c>
      <c r="E48" s="177" t="e">
        <f t="shared" si="16"/>
        <v>#REF!</v>
      </c>
      <c r="F48" s="177" t="e">
        <f t="shared" si="17"/>
        <v>#REF!</v>
      </c>
      <c r="G48" s="151" t="e">
        <f t="shared" si="18"/>
        <v>#REF!</v>
      </c>
      <c r="H48" s="177" t="e">
        <f t="shared" si="19"/>
        <v>#REF!</v>
      </c>
      <c r="I48" s="151" t="e">
        <f t="shared" si="20"/>
        <v>#REF!</v>
      </c>
      <c r="J48" s="441" t="e">
        <f t="shared" si="25"/>
        <v>#REF!</v>
      </c>
      <c r="K48" s="441" t="e">
        <f t="shared" si="26"/>
        <v>#REF!</v>
      </c>
      <c r="L48" s="306"/>
      <c r="M48" s="306"/>
      <c r="N48" s="127">
        <v>33801</v>
      </c>
      <c r="O48" s="427" t="e">
        <f>SUMIFS(#REF!,#REF!,$M$11,#REF!,N48)</f>
        <v>#REF!</v>
      </c>
      <c r="P48" s="322" t="e">
        <f>SUMIFS(#REF!,#REF!,$M$11,#REF!,N48)</f>
        <v>#REF!</v>
      </c>
      <c r="Q48" s="322" t="e">
        <f>SUMIFS(#REF!,#REF!,$M$11,#REF!,N48)</f>
        <v>#REF!</v>
      </c>
      <c r="R48" s="119" t="e">
        <f t="shared" si="21"/>
        <v>#REF!</v>
      </c>
      <c r="S48" s="323" t="e">
        <f>SUMIFS(#REF!,#REF!,$M$11,#REF!,N48)</f>
        <v>#REF!</v>
      </c>
      <c r="T48" s="120" t="e">
        <f t="shared" si="22"/>
        <v>#REF!</v>
      </c>
      <c r="U48" s="311" t="e">
        <f t="shared" si="23"/>
        <v>#REF!</v>
      </c>
      <c r="W48" s="120" t="e">
        <f>+#REF!</f>
        <v>#REF!</v>
      </c>
      <c r="Z48" s="375" t="e">
        <f t="shared" si="24"/>
        <v>#REF!</v>
      </c>
      <c r="AA48" s="375"/>
    </row>
    <row r="49" spans="1:27" s="291" customFormat="1" ht="22.5" customHeight="1" x14ac:dyDescent="0.25">
      <c r="B49" s="161">
        <v>33903</v>
      </c>
      <c r="C49" s="161" t="s">
        <v>178</v>
      </c>
      <c r="D49" s="182" t="e">
        <f t="shared" si="15"/>
        <v>#REF!</v>
      </c>
      <c r="E49" s="177" t="e">
        <f t="shared" si="16"/>
        <v>#REF!</v>
      </c>
      <c r="F49" s="177" t="e">
        <f t="shared" si="17"/>
        <v>#REF!</v>
      </c>
      <c r="G49" s="151" t="e">
        <f t="shared" si="18"/>
        <v>#REF!</v>
      </c>
      <c r="H49" s="177" t="e">
        <f t="shared" si="19"/>
        <v>#REF!</v>
      </c>
      <c r="I49" s="151" t="e">
        <f t="shared" si="20"/>
        <v>#REF!</v>
      </c>
      <c r="J49" s="441" t="e">
        <f t="shared" si="25"/>
        <v>#REF!</v>
      </c>
      <c r="K49" s="441" t="e">
        <f t="shared" si="26"/>
        <v>#REF!</v>
      </c>
      <c r="L49" s="306"/>
      <c r="M49" s="306"/>
      <c r="N49" s="127">
        <v>33903</v>
      </c>
      <c r="O49" s="427" t="e">
        <f>SUMIFS(#REF!,#REF!,$M$11,#REF!,N49)</f>
        <v>#REF!</v>
      </c>
      <c r="P49" s="322" t="e">
        <f>SUMIFS(#REF!,#REF!,$M$11,#REF!,N49)</f>
        <v>#REF!</v>
      </c>
      <c r="Q49" s="322" t="e">
        <f>SUMIFS(#REF!,#REF!,$M$11,#REF!,N49)</f>
        <v>#REF!</v>
      </c>
      <c r="R49" s="119" t="e">
        <f t="shared" si="21"/>
        <v>#REF!</v>
      </c>
      <c r="S49" s="323" t="e">
        <f>SUMIFS(#REF!,#REF!,$M$11,#REF!,N49)</f>
        <v>#REF!</v>
      </c>
      <c r="T49" s="120" t="e">
        <f t="shared" si="22"/>
        <v>#REF!</v>
      </c>
      <c r="U49" s="311" t="e">
        <f t="shared" si="23"/>
        <v>#REF!</v>
      </c>
      <c r="W49" s="120" t="e">
        <f>+#REF!</f>
        <v>#REF!</v>
      </c>
      <c r="Z49" s="375" t="e">
        <f t="shared" si="24"/>
        <v>#REF!</v>
      </c>
      <c r="AA49" s="375"/>
    </row>
    <row r="50" spans="1:27" s="291" customFormat="1" ht="22.5" customHeight="1" x14ac:dyDescent="0.25">
      <c r="B50" s="161">
        <v>34101</v>
      </c>
      <c r="C50" s="161" t="s">
        <v>87</v>
      </c>
      <c r="D50" s="182" t="e">
        <f t="shared" si="15"/>
        <v>#REF!</v>
      </c>
      <c r="E50" s="177" t="e">
        <f t="shared" si="16"/>
        <v>#REF!</v>
      </c>
      <c r="F50" s="177" t="e">
        <f t="shared" si="17"/>
        <v>#REF!</v>
      </c>
      <c r="G50" s="151" t="e">
        <f t="shared" si="18"/>
        <v>#REF!</v>
      </c>
      <c r="H50" s="177" t="e">
        <f t="shared" si="19"/>
        <v>#REF!</v>
      </c>
      <c r="I50" s="151" t="e">
        <f t="shared" si="20"/>
        <v>#REF!</v>
      </c>
      <c r="J50" s="441" t="e">
        <f t="shared" si="25"/>
        <v>#REF!</v>
      </c>
      <c r="K50" s="441" t="e">
        <f t="shared" si="26"/>
        <v>#REF!</v>
      </c>
      <c r="L50" s="306"/>
      <c r="M50" s="306"/>
      <c r="N50" s="127">
        <v>34101</v>
      </c>
      <c r="O50" s="427" t="e">
        <f>SUMIFS(#REF!,#REF!,$M$11,#REF!,N50)</f>
        <v>#REF!</v>
      </c>
      <c r="P50" s="322" t="e">
        <f>SUMIFS(#REF!,#REF!,$M$11,#REF!,N50)</f>
        <v>#REF!</v>
      </c>
      <c r="Q50" s="322" t="e">
        <f>SUMIFS(#REF!,#REF!,$M$11,#REF!,N50)</f>
        <v>#REF!</v>
      </c>
      <c r="R50" s="119" t="e">
        <f t="shared" si="21"/>
        <v>#REF!</v>
      </c>
      <c r="S50" s="323" t="e">
        <f>SUMIFS(#REF!,#REF!,$M$11,#REF!,N50)</f>
        <v>#REF!</v>
      </c>
      <c r="T50" s="120" t="e">
        <f t="shared" si="22"/>
        <v>#REF!</v>
      </c>
      <c r="U50" s="311" t="e">
        <f t="shared" si="23"/>
        <v>#REF!</v>
      </c>
      <c r="W50" s="120" t="e">
        <f>+#REF!</f>
        <v>#REF!</v>
      </c>
      <c r="Z50" s="375" t="e">
        <f t="shared" si="24"/>
        <v>#REF!</v>
      </c>
      <c r="AA50" s="375"/>
    </row>
    <row r="51" spans="1:27" s="291" customFormat="1" ht="22.5" customHeight="1" x14ac:dyDescent="0.25">
      <c r="B51" s="161">
        <v>34501</v>
      </c>
      <c r="C51" s="161" t="s">
        <v>179</v>
      </c>
      <c r="D51" s="182" t="e">
        <f t="shared" si="15"/>
        <v>#REF!</v>
      </c>
      <c r="E51" s="177" t="e">
        <f t="shared" si="16"/>
        <v>#REF!</v>
      </c>
      <c r="F51" s="177" t="e">
        <f t="shared" si="17"/>
        <v>#REF!</v>
      </c>
      <c r="G51" s="151" t="e">
        <f t="shared" si="18"/>
        <v>#REF!</v>
      </c>
      <c r="H51" s="177" t="e">
        <f t="shared" si="19"/>
        <v>#REF!</v>
      </c>
      <c r="I51" s="151" t="e">
        <f t="shared" si="20"/>
        <v>#REF!</v>
      </c>
      <c r="J51" s="441" t="e">
        <f t="shared" si="25"/>
        <v>#REF!</v>
      </c>
      <c r="K51" s="441" t="e">
        <f t="shared" si="26"/>
        <v>#REF!</v>
      </c>
      <c r="L51" s="306"/>
      <c r="M51" s="306"/>
      <c r="N51" s="127">
        <v>34501</v>
      </c>
      <c r="O51" s="427" t="e">
        <f>SUMIFS(#REF!,#REF!,$M$11,#REF!,N51)</f>
        <v>#REF!</v>
      </c>
      <c r="P51" s="322" t="e">
        <f>SUMIFS(#REF!,#REF!,$M$11,#REF!,N51)</f>
        <v>#REF!</v>
      </c>
      <c r="Q51" s="322" t="e">
        <f>SUMIFS(#REF!,#REF!,$M$11,#REF!,N51)</f>
        <v>#REF!</v>
      </c>
      <c r="R51" s="119" t="e">
        <f t="shared" si="21"/>
        <v>#REF!</v>
      </c>
      <c r="S51" s="323" t="e">
        <f>SUMIFS(#REF!,#REF!,$M$11,#REF!,N51)</f>
        <v>#REF!</v>
      </c>
      <c r="T51" s="120" t="e">
        <f t="shared" si="22"/>
        <v>#REF!</v>
      </c>
      <c r="U51" s="311" t="e">
        <f t="shared" si="23"/>
        <v>#REF!</v>
      </c>
      <c r="W51" s="120" t="e">
        <f>+#REF!</f>
        <v>#REF!</v>
      </c>
      <c r="Z51" s="375" t="e">
        <f t="shared" si="24"/>
        <v>#REF!</v>
      </c>
      <c r="AA51" s="375"/>
    </row>
    <row r="52" spans="1:27" s="291" customFormat="1" ht="39.75" customHeight="1" x14ac:dyDescent="0.25">
      <c r="B52" s="161">
        <v>35101</v>
      </c>
      <c r="C52" s="161" t="s">
        <v>236</v>
      </c>
      <c r="D52" s="182" t="e">
        <f t="shared" si="15"/>
        <v>#REF!</v>
      </c>
      <c r="E52" s="177" t="e">
        <f t="shared" si="16"/>
        <v>#REF!</v>
      </c>
      <c r="F52" s="177" t="e">
        <f t="shared" si="17"/>
        <v>#REF!</v>
      </c>
      <c r="G52" s="151" t="e">
        <f t="shared" si="18"/>
        <v>#REF!</v>
      </c>
      <c r="H52" s="177" t="e">
        <f t="shared" si="19"/>
        <v>#REF!</v>
      </c>
      <c r="I52" s="151" t="e">
        <f t="shared" si="20"/>
        <v>#REF!</v>
      </c>
      <c r="J52" s="441" t="e">
        <f t="shared" si="25"/>
        <v>#REF!</v>
      </c>
      <c r="K52" s="441" t="e">
        <f t="shared" si="26"/>
        <v>#REF!</v>
      </c>
      <c r="L52" s="306"/>
      <c r="M52" s="306"/>
      <c r="N52" s="127">
        <v>35101</v>
      </c>
      <c r="O52" s="427" t="e">
        <f>SUMIFS(#REF!,#REF!,$M$11,#REF!,N52)</f>
        <v>#REF!</v>
      </c>
      <c r="P52" s="322" t="e">
        <f>SUMIFS(#REF!,#REF!,$M$11,#REF!,N52)</f>
        <v>#REF!</v>
      </c>
      <c r="Q52" s="322" t="e">
        <f>SUMIFS(#REF!,#REF!,$M$11,#REF!,N52)</f>
        <v>#REF!</v>
      </c>
      <c r="R52" s="119" t="e">
        <f t="shared" si="21"/>
        <v>#REF!</v>
      </c>
      <c r="S52" s="323" t="e">
        <f>SUMIFS(#REF!,#REF!,$M$11,#REF!,N52)</f>
        <v>#REF!</v>
      </c>
      <c r="T52" s="120" t="e">
        <f t="shared" si="22"/>
        <v>#REF!</v>
      </c>
      <c r="U52" s="311" t="e">
        <f t="shared" si="23"/>
        <v>#REF!</v>
      </c>
      <c r="W52" s="120" t="e">
        <f>+#REF!</f>
        <v>#REF!</v>
      </c>
      <c r="Z52" s="375" t="e">
        <f t="shared" si="24"/>
        <v>#REF!</v>
      </c>
      <c r="AA52" s="375"/>
    </row>
    <row r="53" spans="1:27" s="291" customFormat="1" ht="39.75" customHeight="1" x14ac:dyDescent="0.25">
      <c r="B53" s="161">
        <v>35201</v>
      </c>
      <c r="C53" s="161" t="s">
        <v>237</v>
      </c>
      <c r="D53" s="182" t="e">
        <f t="shared" si="15"/>
        <v>#REF!</v>
      </c>
      <c r="E53" s="177" t="e">
        <f t="shared" si="16"/>
        <v>#REF!</v>
      </c>
      <c r="F53" s="177" t="e">
        <f t="shared" si="17"/>
        <v>#REF!</v>
      </c>
      <c r="G53" s="151" t="e">
        <f t="shared" si="18"/>
        <v>#REF!</v>
      </c>
      <c r="H53" s="177" t="e">
        <f t="shared" si="19"/>
        <v>#REF!</v>
      </c>
      <c r="I53" s="151" t="e">
        <f t="shared" si="20"/>
        <v>#REF!</v>
      </c>
      <c r="J53" s="441" t="e">
        <f t="shared" si="25"/>
        <v>#REF!</v>
      </c>
      <c r="K53" s="441" t="e">
        <f t="shared" si="26"/>
        <v>#REF!</v>
      </c>
      <c r="L53" s="306"/>
      <c r="M53" s="306"/>
      <c r="N53" s="127">
        <v>35201</v>
      </c>
      <c r="O53" s="427" t="e">
        <f>SUMIFS(#REF!,#REF!,$M$11,#REF!,N53)</f>
        <v>#REF!</v>
      </c>
      <c r="P53" s="322" t="e">
        <f>SUMIFS(#REF!,#REF!,$M$11,#REF!,N53)</f>
        <v>#REF!</v>
      </c>
      <c r="Q53" s="322" t="e">
        <f>SUMIFS(#REF!,#REF!,$M$11,#REF!,N53)</f>
        <v>#REF!</v>
      </c>
      <c r="R53" s="119" t="e">
        <f t="shared" si="21"/>
        <v>#REF!</v>
      </c>
      <c r="S53" s="323" t="e">
        <f>SUMIFS(#REF!,#REF!,$M$11,#REF!,N53)</f>
        <v>#REF!</v>
      </c>
      <c r="T53" s="120" t="e">
        <f t="shared" si="22"/>
        <v>#REF!</v>
      </c>
      <c r="U53" s="311" t="e">
        <f t="shared" si="23"/>
        <v>#REF!</v>
      </c>
      <c r="W53" s="120" t="e">
        <f>+#REF!</f>
        <v>#REF!</v>
      </c>
      <c r="Z53" s="375" t="e">
        <f t="shared" si="24"/>
        <v>#REF!</v>
      </c>
      <c r="AA53" s="375"/>
    </row>
    <row r="54" spans="1:27" s="291" customFormat="1" ht="39.75" customHeight="1" x14ac:dyDescent="0.25">
      <c r="B54" s="161">
        <v>35301</v>
      </c>
      <c r="C54" s="161" t="s">
        <v>268</v>
      </c>
      <c r="D54" s="182" t="e">
        <f t="shared" si="15"/>
        <v>#REF!</v>
      </c>
      <c r="E54" s="177" t="e">
        <f t="shared" si="16"/>
        <v>#REF!</v>
      </c>
      <c r="F54" s="177" t="e">
        <f t="shared" si="17"/>
        <v>#REF!</v>
      </c>
      <c r="G54" s="151" t="e">
        <f t="shared" si="18"/>
        <v>#REF!</v>
      </c>
      <c r="H54" s="177" t="e">
        <f t="shared" si="19"/>
        <v>#REF!</v>
      </c>
      <c r="I54" s="151" t="e">
        <f t="shared" si="20"/>
        <v>#REF!</v>
      </c>
      <c r="J54" s="441" t="e">
        <f t="shared" si="25"/>
        <v>#REF!</v>
      </c>
      <c r="K54" s="441" t="e">
        <f t="shared" si="26"/>
        <v>#REF!</v>
      </c>
      <c r="L54" s="306"/>
      <c r="M54" s="306"/>
      <c r="N54" s="127">
        <v>35301</v>
      </c>
      <c r="O54" s="427" t="e">
        <f>SUMIFS(#REF!,#REF!,$M$11,#REF!,N54)</f>
        <v>#REF!</v>
      </c>
      <c r="P54" s="322" t="e">
        <f>SUMIFS(#REF!,#REF!,$M$11,#REF!,N54)</f>
        <v>#REF!</v>
      </c>
      <c r="Q54" s="322" t="e">
        <f>SUMIFS(#REF!,#REF!,$M$11,#REF!,N54)</f>
        <v>#REF!</v>
      </c>
      <c r="R54" s="119" t="e">
        <f t="shared" si="21"/>
        <v>#REF!</v>
      </c>
      <c r="S54" s="323" t="e">
        <f>SUMIFS(#REF!,#REF!,$M$11,#REF!,N54)</f>
        <v>#REF!</v>
      </c>
      <c r="T54" s="120" t="e">
        <f t="shared" si="22"/>
        <v>#REF!</v>
      </c>
      <c r="U54" s="311"/>
      <c r="W54" s="120" t="e">
        <f>+#REF!</f>
        <v>#REF!</v>
      </c>
      <c r="Z54" s="375" t="e">
        <f t="shared" si="24"/>
        <v>#REF!</v>
      </c>
      <c r="AA54" s="375"/>
    </row>
    <row r="55" spans="1:27" s="291" customFormat="1" ht="39.75" customHeight="1" x14ac:dyDescent="0.25">
      <c r="B55" s="161">
        <v>35501</v>
      </c>
      <c r="C55" s="161" t="s">
        <v>238</v>
      </c>
      <c r="D55" s="182" t="e">
        <f t="shared" si="15"/>
        <v>#REF!</v>
      </c>
      <c r="E55" s="177" t="e">
        <f t="shared" si="16"/>
        <v>#REF!</v>
      </c>
      <c r="F55" s="177" t="e">
        <f t="shared" si="17"/>
        <v>#REF!</v>
      </c>
      <c r="G55" s="151" t="e">
        <f t="shared" si="18"/>
        <v>#REF!</v>
      </c>
      <c r="H55" s="177" t="e">
        <f t="shared" si="19"/>
        <v>#REF!</v>
      </c>
      <c r="I55" s="151" t="e">
        <f t="shared" si="20"/>
        <v>#REF!</v>
      </c>
      <c r="J55" s="441" t="e">
        <f t="shared" si="25"/>
        <v>#REF!</v>
      </c>
      <c r="K55" s="441" t="e">
        <f t="shared" si="26"/>
        <v>#REF!</v>
      </c>
      <c r="L55" s="306"/>
      <c r="M55" s="306"/>
      <c r="N55" s="127">
        <v>35501</v>
      </c>
      <c r="O55" s="427" t="e">
        <f>SUMIFS(#REF!,#REF!,$M$11,#REF!,N55)</f>
        <v>#REF!</v>
      </c>
      <c r="P55" s="322" t="e">
        <f>SUMIFS(#REF!,#REF!,$M$11,#REF!,N55)</f>
        <v>#REF!</v>
      </c>
      <c r="Q55" s="322" t="e">
        <f>SUMIFS(#REF!,#REF!,$M$11,#REF!,N55)</f>
        <v>#REF!</v>
      </c>
      <c r="R55" s="119" t="e">
        <f t="shared" si="21"/>
        <v>#REF!</v>
      </c>
      <c r="S55" s="323" t="e">
        <f>SUMIFS(#REF!,#REF!,$M$11,#REF!,N55)</f>
        <v>#REF!</v>
      </c>
      <c r="T55" s="120" t="e">
        <f t="shared" si="22"/>
        <v>#REF!</v>
      </c>
      <c r="U55" s="311" t="e">
        <f t="shared" ref="U55:U68" si="27">+I55-T55</f>
        <v>#REF!</v>
      </c>
      <c r="W55" s="120" t="e">
        <f>+#REF!</f>
        <v>#REF!</v>
      </c>
      <c r="Z55" s="375" t="e">
        <f t="shared" si="24"/>
        <v>#REF!</v>
      </c>
      <c r="AA55" s="375"/>
    </row>
    <row r="56" spans="1:27" s="291" customFormat="1" ht="22.5" customHeight="1" x14ac:dyDescent="0.25">
      <c r="B56" s="161">
        <v>35703</v>
      </c>
      <c r="C56" s="161" t="s">
        <v>180</v>
      </c>
      <c r="D56" s="182" t="e">
        <f t="shared" si="15"/>
        <v>#REF!</v>
      </c>
      <c r="E56" s="177" t="e">
        <f t="shared" si="16"/>
        <v>#REF!</v>
      </c>
      <c r="F56" s="177" t="e">
        <f t="shared" si="17"/>
        <v>#REF!</v>
      </c>
      <c r="G56" s="151" t="e">
        <f t="shared" si="18"/>
        <v>#REF!</v>
      </c>
      <c r="H56" s="177" t="e">
        <f t="shared" si="19"/>
        <v>#REF!</v>
      </c>
      <c r="I56" s="151" t="e">
        <f t="shared" si="20"/>
        <v>#REF!</v>
      </c>
      <c r="J56" s="441" t="e">
        <f t="shared" si="25"/>
        <v>#REF!</v>
      </c>
      <c r="K56" s="441" t="e">
        <f t="shared" si="26"/>
        <v>#REF!</v>
      </c>
      <c r="L56" s="306"/>
      <c r="M56" s="306"/>
      <c r="N56" s="127">
        <v>35703</v>
      </c>
      <c r="O56" s="427" t="e">
        <f>SUMIFS(#REF!,#REF!,$M$11,#REF!,N56)</f>
        <v>#REF!</v>
      </c>
      <c r="P56" s="322" t="e">
        <f>SUMIFS(#REF!,#REF!,$M$11,#REF!,N56)</f>
        <v>#REF!</v>
      </c>
      <c r="Q56" s="322" t="e">
        <f>SUMIFS(#REF!,#REF!,$M$11,#REF!,N56)</f>
        <v>#REF!</v>
      </c>
      <c r="R56" s="119" t="e">
        <f t="shared" si="21"/>
        <v>#REF!</v>
      </c>
      <c r="S56" s="323" t="e">
        <f>SUMIFS(#REF!,#REF!,$M$11,#REF!,N56)</f>
        <v>#REF!</v>
      </c>
      <c r="T56" s="120" t="e">
        <f t="shared" si="22"/>
        <v>#REF!</v>
      </c>
      <c r="U56" s="311" t="e">
        <f t="shared" si="27"/>
        <v>#REF!</v>
      </c>
      <c r="W56" s="120" t="e">
        <f>+#REF!</f>
        <v>#REF!</v>
      </c>
      <c r="Z56" s="375" t="e">
        <f t="shared" si="24"/>
        <v>#REF!</v>
      </c>
      <c r="AA56" s="375"/>
    </row>
    <row r="57" spans="1:27" s="290" customFormat="1" ht="22.5" customHeight="1" x14ac:dyDescent="0.25">
      <c r="B57" s="161">
        <v>35801</v>
      </c>
      <c r="C57" s="161" t="s">
        <v>229</v>
      </c>
      <c r="D57" s="182" t="e">
        <f t="shared" si="15"/>
        <v>#REF!</v>
      </c>
      <c r="E57" s="177" t="e">
        <f t="shared" si="16"/>
        <v>#REF!</v>
      </c>
      <c r="F57" s="177" t="e">
        <f t="shared" si="17"/>
        <v>#REF!</v>
      </c>
      <c r="G57" s="151" t="e">
        <f t="shared" si="18"/>
        <v>#REF!</v>
      </c>
      <c r="H57" s="177" t="e">
        <f t="shared" si="19"/>
        <v>#REF!</v>
      </c>
      <c r="I57" s="151" t="e">
        <f t="shared" si="20"/>
        <v>#REF!</v>
      </c>
      <c r="J57" s="441" t="e">
        <f t="shared" si="25"/>
        <v>#REF!</v>
      </c>
      <c r="K57" s="441" t="e">
        <f t="shared" si="26"/>
        <v>#REF!</v>
      </c>
      <c r="L57" s="306"/>
      <c r="M57" s="305"/>
      <c r="N57" s="127">
        <v>35801</v>
      </c>
      <c r="O57" s="427" t="e">
        <f>SUMIFS(#REF!,#REF!,$M$11,#REF!,N57)</f>
        <v>#REF!</v>
      </c>
      <c r="P57" s="322" t="e">
        <f>SUMIFS(#REF!,#REF!,$M$11,#REF!,N57)</f>
        <v>#REF!</v>
      </c>
      <c r="Q57" s="322" t="e">
        <f>SUMIFS(#REF!,#REF!,$M$11,#REF!,N57)</f>
        <v>#REF!</v>
      </c>
      <c r="R57" s="119" t="e">
        <f t="shared" si="21"/>
        <v>#REF!</v>
      </c>
      <c r="S57" s="323" t="e">
        <f>SUMIFS(#REF!,#REF!,$M$11,#REF!,N57)</f>
        <v>#REF!</v>
      </c>
      <c r="T57" s="120" t="e">
        <f t="shared" si="22"/>
        <v>#REF!</v>
      </c>
      <c r="U57" s="311" t="e">
        <f t="shared" si="27"/>
        <v>#REF!</v>
      </c>
      <c r="W57" s="120" t="e">
        <f>+#REF!</f>
        <v>#REF!</v>
      </c>
      <c r="Z57" s="375" t="e">
        <f t="shared" si="24"/>
        <v>#REF!</v>
      </c>
      <c r="AA57" s="375"/>
    </row>
    <row r="58" spans="1:27" s="290" customFormat="1" ht="22.5" customHeight="1" x14ac:dyDescent="0.25">
      <c r="B58" s="161">
        <v>35901</v>
      </c>
      <c r="C58" s="161" t="s">
        <v>239</v>
      </c>
      <c r="D58" s="182" t="e">
        <f t="shared" si="15"/>
        <v>#REF!</v>
      </c>
      <c r="E58" s="177" t="e">
        <f t="shared" si="16"/>
        <v>#REF!</v>
      </c>
      <c r="F58" s="177" t="e">
        <f t="shared" si="17"/>
        <v>#REF!</v>
      </c>
      <c r="G58" s="151" t="e">
        <f t="shared" si="18"/>
        <v>#REF!</v>
      </c>
      <c r="H58" s="177" t="e">
        <f t="shared" si="19"/>
        <v>#REF!</v>
      </c>
      <c r="I58" s="151" t="e">
        <f t="shared" si="20"/>
        <v>#REF!</v>
      </c>
      <c r="J58" s="441" t="e">
        <f t="shared" si="25"/>
        <v>#REF!</v>
      </c>
      <c r="K58" s="441" t="e">
        <f t="shared" si="26"/>
        <v>#REF!</v>
      </c>
      <c r="L58" s="306"/>
      <c r="M58" s="305"/>
      <c r="N58" s="127">
        <v>35901</v>
      </c>
      <c r="O58" s="427" t="e">
        <f>SUMIFS(#REF!,#REF!,$M$11,#REF!,N58)</f>
        <v>#REF!</v>
      </c>
      <c r="P58" s="322" t="e">
        <f>SUMIFS(#REF!,#REF!,$M$11,#REF!,N58)</f>
        <v>#REF!</v>
      </c>
      <c r="Q58" s="322" t="e">
        <f>SUMIFS(#REF!,#REF!,$M$11,#REF!,N58)</f>
        <v>#REF!</v>
      </c>
      <c r="R58" s="119" t="e">
        <f t="shared" si="21"/>
        <v>#REF!</v>
      </c>
      <c r="S58" s="323" t="e">
        <f>SUMIFS(#REF!,#REF!,$M$11,#REF!,N58)</f>
        <v>#REF!</v>
      </c>
      <c r="T58" s="120" t="e">
        <f t="shared" si="22"/>
        <v>#REF!</v>
      </c>
      <c r="U58" s="311" t="e">
        <f t="shared" si="27"/>
        <v>#REF!</v>
      </c>
      <c r="W58" s="120" t="e">
        <f>+#REF!</f>
        <v>#REF!</v>
      </c>
      <c r="Z58" s="375" t="e">
        <f t="shared" si="24"/>
        <v>#REF!</v>
      </c>
      <c r="AA58" s="375"/>
    </row>
    <row r="59" spans="1:27" s="290" customFormat="1" ht="22.5" customHeight="1" x14ac:dyDescent="0.25">
      <c r="B59" s="161">
        <v>36902</v>
      </c>
      <c r="C59" s="161" t="s">
        <v>89</v>
      </c>
      <c r="D59" s="182" t="e">
        <f t="shared" si="15"/>
        <v>#REF!</v>
      </c>
      <c r="E59" s="177" t="e">
        <f t="shared" si="16"/>
        <v>#REF!</v>
      </c>
      <c r="F59" s="177" t="e">
        <f t="shared" si="17"/>
        <v>#REF!</v>
      </c>
      <c r="G59" s="151" t="e">
        <f t="shared" si="18"/>
        <v>#REF!</v>
      </c>
      <c r="H59" s="177" t="e">
        <f t="shared" si="19"/>
        <v>#REF!</v>
      </c>
      <c r="I59" s="151" t="e">
        <f t="shared" si="20"/>
        <v>#REF!</v>
      </c>
      <c r="J59" s="441" t="e">
        <f t="shared" si="25"/>
        <v>#REF!</v>
      </c>
      <c r="K59" s="441" t="e">
        <f t="shared" si="26"/>
        <v>#REF!</v>
      </c>
      <c r="L59" s="305"/>
      <c r="M59" s="305"/>
      <c r="N59" s="127">
        <v>36902</v>
      </c>
      <c r="O59" s="427" t="e">
        <f>SUMIFS(#REF!,#REF!,$M$11,#REF!,N59)</f>
        <v>#REF!</v>
      </c>
      <c r="P59" s="322" t="e">
        <f>SUMIFS(#REF!,#REF!,$M$11,#REF!,N59)</f>
        <v>#REF!</v>
      </c>
      <c r="Q59" s="322" t="e">
        <f>SUMIFS(#REF!,#REF!,$M$11,#REF!,N59)</f>
        <v>#REF!</v>
      </c>
      <c r="R59" s="119" t="e">
        <f t="shared" si="21"/>
        <v>#REF!</v>
      </c>
      <c r="S59" s="323" t="e">
        <f>SUMIFS(#REF!,#REF!,$M$11,#REF!,N59)</f>
        <v>#REF!</v>
      </c>
      <c r="T59" s="120" t="e">
        <f t="shared" si="22"/>
        <v>#REF!</v>
      </c>
      <c r="U59" s="311" t="e">
        <f t="shared" si="27"/>
        <v>#REF!</v>
      </c>
      <c r="W59" s="120" t="e">
        <f>+#REF!</f>
        <v>#REF!</v>
      </c>
      <c r="Z59" s="375" t="e">
        <f t="shared" si="24"/>
        <v>#REF!</v>
      </c>
      <c r="AA59" s="375"/>
    </row>
    <row r="60" spans="1:27" s="290" customFormat="1" ht="22.5" customHeight="1" x14ac:dyDescent="0.25">
      <c r="B60" s="161">
        <v>36904</v>
      </c>
      <c r="C60" s="161" t="s">
        <v>181</v>
      </c>
      <c r="D60" s="182" t="e">
        <f t="shared" si="15"/>
        <v>#REF!</v>
      </c>
      <c r="E60" s="177" t="e">
        <f t="shared" si="16"/>
        <v>#REF!</v>
      </c>
      <c r="F60" s="177" t="e">
        <f t="shared" si="17"/>
        <v>#REF!</v>
      </c>
      <c r="G60" s="151" t="e">
        <f t="shared" si="18"/>
        <v>#REF!</v>
      </c>
      <c r="H60" s="177" t="e">
        <f t="shared" si="19"/>
        <v>#REF!</v>
      </c>
      <c r="I60" s="151" t="e">
        <f t="shared" si="20"/>
        <v>#REF!</v>
      </c>
      <c r="J60" s="441" t="e">
        <f t="shared" si="25"/>
        <v>#REF!</v>
      </c>
      <c r="K60" s="441" t="e">
        <f t="shared" si="26"/>
        <v>#REF!</v>
      </c>
      <c r="L60" s="305"/>
      <c r="M60" s="305"/>
      <c r="N60" s="127">
        <v>36904</v>
      </c>
      <c r="O60" s="427" t="e">
        <f>SUMIFS(#REF!,#REF!,$M$11,#REF!,N60)</f>
        <v>#REF!</v>
      </c>
      <c r="P60" s="322" t="e">
        <f>SUMIFS(#REF!,#REF!,$M$11,#REF!,N60)</f>
        <v>#REF!</v>
      </c>
      <c r="Q60" s="322" t="e">
        <f>SUMIFS(#REF!,#REF!,$M$11,#REF!,N60)</f>
        <v>#REF!</v>
      </c>
      <c r="R60" s="119" t="e">
        <f t="shared" si="21"/>
        <v>#REF!</v>
      </c>
      <c r="S60" s="323" t="e">
        <f>SUMIFS(#REF!,#REF!,$M$11,#REF!,N60)</f>
        <v>#REF!</v>
      </c>
      <c r="T60" s="120" t="e">
        <f t="shared" si="22"/>
        <v>#REF!</v>
      </c>
      <c r="U60" s="311" t="e">
        <f t="shared" si="27"/>
        <v>#REF!</v>
      </c>
      <c r="W60" s="120" t="e">
        <f>+#REF!</f>
        <v>#REF!</v>
      </c>
      <c r="Z60" s="375" t="e">
        <f t="shared" si="24"/>
        <v>#REF!</v>
      </c>
      <c r="AA60" s="375"/>
    </row>
    <row r="61" spans="1:27" s="290" customFormat="1" ht="39.75" customHeight="1" x14ac:dyDescent="0.25">
      <c r="A61" s="290">
        <v>39.75</v>
      </c>
      <c r="B61" s="161">
        <v>37201</v>
      </c>
      <c r="C61" s="161" t="s">
        <v>241</v>
      </c>
      <c r="D61" s="182" t="e">
        <f t="shared" si="15"/>
        <v>#REF!</v>
      </c>
      <c r="E61" s="177" t="e">
        <f t="shared" si="16"/>
        <v>#REF!</v>
      </c>
      <c r="F61" s="177" t="e">
        <f t="shared" si="17"/>
        <v>#REF!</v>
      </c>
      <c r="G61" s="151" t="e">
        <f t="shared" si="18"/>
        <v>#REF!</v>
      </c>
      <c r="H61" s="177" t="e">
        <f t="shared" si="19"/>
        <v>#REF!</v>
      </c>
      <c r="I61" s="151" t="e">
        <f t="shared" si="20"/>
        <v>#REF!</v>
      </c>
      <c r="J61" s="441" t="e">
        <f t="shared" si="25"/>
        <v>#REF!</v>
      </c>
      <c r="K61" s="441" t="e">
        <f t="shared" si="26"/>
        <v>#REF!</v>
      </c>
      <c r="L61" s="305"/>
      <c r="M61" s="305"/>
      <c r="N61" s="127">
        <v>37201</v>
      </c>
      <c r="O61" s="427" t="e">
        <f>SUMIFS(#REF!,#REF!,$M$11,#REF!,N61)</f>
        <v>#REF!</v>
      </c>
      <c r="P61" s="322" t="e">
        <f>SUMIFS(#REF!,#REF!,$M$11,#REF!,N61)</f>
        <v>#REF!</v>
      </c>
      <c r="Q61" s="322" t="e">
        <f>SUMIFS(#REF!,#REF!,$M$11,#REF!,N61)</f>
        <v>#REF!</v>
      </c>
      <c r="R61" s="119" t="e">
        <f t="shared" si="21"/>
        <v>#REF!</v>
      </c>
      <c r="S61" s="323" t="e">
        <f>SUMIFS(#REF!,#REF!,$M$11,#REF!,N61)</f>
        <v>#REF!</v>
      </c>
      <c r="T61" s="120" t="e">
        <f t="shared" si="22"/>
        <v>#REF!</v>
      </c>
      <c r="U61" s="311" t="e">
        <f t="shared" si="27"/>
        <v>#REF!</v>
      </c>
      <c r="W61" s="120" t="e">
        <f>+#REF!</f>
        <v>#REF!</v>
      </c>
      <c r="Z61" s="375" t="e">
        <f t="shared" si="24"/>
        <v>#REF!</v>
      </c>
      <c r="AA61" s="375"/>
    </row>
    <row r="62" spans="1:27" s="290" customFormat="1" ht="39.75" customHeight="1" x14ac:dyDescent="0.25">
      <c r="B62" s="161">
        <v>37501</v>
      </c>
      <c r="C62" s="161" t="s">
        <v>240</v>
      </c>
      <c r="D62" s="182" t="e">
        <f t="shared" si="15"/>
        <v>#REF!</v>
      </c>
      <c r="E62" s="177" t="e">
        <f t="shared" si="16"/>
        <v>#REF!</v>
      </c>
      <c r="F62" s="177" t="e">
        <f t="shared" si="17"/>
        <v>#REF!</v>
      </c>
      <c r="G62" s="151" t="e">
        <f t="shared" si="18"/>
        <v>#REF!</v>
      </c>
      <c r="H62" s="177" t="e">
        <f t="shared" si="19"/>
        <v>#REF!</v>
      </c>
      <c r="I62" s="151" t="e">
        <f t="shared" si="20"/>
        <v>#REF!</v>
      </c>
      <c r="J62" s="441" t="e">
        <f t="shared" si="25"/>
        <v>#REF!</v>
      </c>
      <c r="K62" s="441" t="e">
        <f t="shared" si="26"/>
        <v>#REF!</v>
      </c>
      <c r="L62" s="305"/>
      <c r="M62" s="305"/>
      <c r="N62" s="127">
        <v>37501</v>
      </c>
      <c r="O62" s="427" t="e">
        <f>SUMIFS(#REF!,#REF!,$M$11,#REF!,N62)</f>
        <v>#REF!</v>
      </c>
      <c r="P62" s="322" t="e">
        <f>SUMIFS(#REF!,#REF!,$M$11,#REF!,N62)</f>
        <v>#REF!</v>
      </c>
      <c r="Q62" s="322" t="e">
        <f>SUMIFS(#REF!,#REF!,$M$11,#REF!,N62)</f>
        <v>#REF!</v>
      </c>
      <c r="R62" s="119" t="e">
        <f t="shared" si="21"/>
        <v>#REF!</v>
      </c>
      <c r="S62" s="323" t="e">
        <f>SUMIFS(#REF!,#REF!,$M$11,#REF!,N62)</f>
        <v>#REF!</v>
      </c>
      <c r="T62" s="120" t="e">
        <f t="shared" si="22"/>
        <v>#REF!</v>
      </c>
      <c r="U62" s="311" t="e">
        <f t="shared" si="27"/>
        <v>#REF!</v>
      </c>
      <c r="W62" s="120" t="e">
        <f>+#REF!</f>
        <v>#REF!</v>
      </c>
      <c r="Z62" s="375" t="e">
        <f t="shared" si="24"/>
        <v>#REF!</v>
      </c>
      <c r="AA62" s="375"/>
    </row>
    <row r="63" spans="1:27" s="290" customFormat="1" ht="39.75" customHeight="1" x14ac:dyDescent="0.25">
      <c r="B63" s="161">
        <v>38102</v>
      </c>
      <c r="C63" s="161" t="s">
        <v>242</v>
      </c>
      <c r="D63" s="182" t="e">
        <f t="shared" si="15"/>
        <v>#REF!</v>
      </c>
      <c r="E63" s="177" t="e">
        <f t="shared" si="16"/>
        <v>#REF!</v>
      </c>
      <c r="F63" s="177" t="e">
        <f t="shared" si="17"/>
        <v>#REF!</v>
      </c>
      <c r="G63" s="151" t="e">
        <f t="shared" si="18"/>
        <v>#REF!</v>
      </c>
      <c r="H63" s="177" t="e">
        <f t="shared" si="19"/>
        <v>#REF!</v>
      </c>
      <c r="I63" s="151" t="e">
        <f t="shared" si="20"/>
        <v>#REF!</v>
      </c>
      <c r="J63" s="441" t="e">
        <f t="shared" si="25"/>
        <v>#REF!</v>
      </c>
      <c r="K63" s="441" t="e">
        <f t="shared" si="26"/>
        <v>#REF!</v>
      </c>
      <c r="L63" s="305"/>
      <c r="M63" s="305"/>
      <c r="N63" s="127">
        <v>38102</v>
      </c>
      <c r="O63" s="427" t="e">
        <f>SUMIFS(#REF!,#REF!,$M$11,#REF!,N63)</f>
        <v>#REF!</v>
      </c>
      <c r="P63" s="322" t="e">
        <f>SUMIFS(#REF!,#REF!,$M$11,#REF!,N63)</f>
        <v>#REF!</v>
      </c>
      <c r="Q63" s="322" t="e">
        <f>SUMIFS(#REF!,#REF!,$M$11,#REF!,N63)</f>
        <v>#REF!</v>
      </c>
      <c r="R63" s="119" t="e">
        <f t="shared" si="21"/>
        <v>#REF!</v>
      </c>
      <c r="S63" s="323" t="e">
        <f>SUMIFS(#REF!,#REF!,$M$11,#REF!,N63)</f>
        <v>#REF!</v>
      </c>
      <c r="T63" s="120" t="e">
        <f t="shared" si="22"/>
        <v>#REF!</v>
      </c>
      <c r="U63" s="311" t="e">
        <f t="shared" si="27"/>
        <v>#REF!</v>
      </c>
      <c r="W63" s="120" t="e">
        <f>+#REF!</f>
        <v>#REF!</v>
      </c>
      <c r="Z63" s="375" t="e">
        <f t="shared" si="24"/>
        <v>#REF!</v>
      </c>
      <c r="AA63" s="375"/>
    </row>
    <row r="64" spans="1:27" s="290" customFormat="1" ht="22.5" customHeight="1" x14ac:dyDescent="0.25">
      <c r="B64" s="161">
        <v>38201</v>
      </c>
      <c r="C64" s="161" t="s">
        <v>243</v>
      </c>
      <c r="D64" s="182" t="e">
        <f t="shared" si="15"/>
        <v>#REF!</v>
      </c>
      <c r="E64" s="177" t="e">
        <f t="shared" si="16"/>
        <v>#REF!</v>
      </c>
      <c r="F64" s="177" t="e">
        <f t="shared" si="17"/>
        <v>#REF!</v>
      </c>
      <c r="G64" s="151" t="e">
        <f t="shared" si="18"/>
        <v>#REF!</v>
      </c>
      <c r="H64" s="177" t="e">
        <f t="shared" si="19"/>
        <v>#REF!</v>
      </c>
      <c r="I64" s="151" t="e">
        <f t="shared" si="20"/>
        <v>#REF!</v>
      </c>
      <c r="J64" s="441" t="e">
        <f t="shared" si="25"/>
        <v>#REF!</v>
      </c>
      <c r="K64" s="441" t="e">
        <f t="shared" si="26"/>
        <v>#REF!</v>
      </c>
      <c r="L64" s="305"/>
      <c r="M64" s="305"/>
      <c r="N64" s="127">
        <v>38201</v>
      </c>
      <c r="O64" s="427" t="e">
        <f>SUMIFS(#REF!,#REF!,$M$11,#REF!,N64)</f>
        <v>#REF!</v>
      </c>
      <c r="P64" s="322" t="e">
        <f>SUMIFS(#REF!,#REF!,$M$11,#REF!,N64)</f>
        <v>#REF!</v>
      </c>
      <c r="Q64" s="322" t="e">
        <f>SUMIFS(#REF!,#REF!,$M$11,#REF!,N64)</f>
        <v>#REF!</v>
      </c>
      <c r="R64" s="119" t="e">
        <f t="shared" si="21"/>
        <v>#REF!</v>
      </c>
      <c r="S64" s="323" t="e">
        <f>SUMIFS(#REF!,#REF!,$M$11,#REF!,N64)</f>
        <v>#REF!</v>
      </c>
      <c r="T64" s="120" t="e">
        <f t="shared" si="22"/>
        <v>#REF!</v>
      </c>
      <c r="U64" s="311" t="e">
        <f t="shared" si="27"/>
        <v>#REF!</v>
      </c>
      <c r="W64" s="120" t="e">
        <f>+#REF!</f>
        <v>#REF!</v>
      </c>
      <c r="Z64" s="375" t="e">
        <f t="shared" si="24"/>
        <v>#REF!</v>
      </c>
      <c r="AA64" s="375"/>
    </row>
    <row r="65" spans="2:27" s="290" customFormat="1" ht="22.5" customHeight="1" x14ac:dyDescent="0.25">
      <c r="B65" s="161">
        <v>38301</v>
      </c>
      <c r="C65" s="161" t="s">
        <v>182</v>
      </c>
      <c r="D65" s="182" t="e">
        <f t="shared" si="15"/>
        <v>#REF!</v>
      </c>
      <c r="E65" s="177" t="e">
        <f t="shared" si="16"/>
        <v>#REF!</v>
      </c>
      <c r="F65" s="177" t="e">
        <f t="shared" si="17"/>
        <v>#REF!</v>
      </c>
      <c r="G65" s="151" t="e">
        <f t="shared" si="18"/>
        <v>#REF!</v>
      </c>
      <c r="H65" s="177" t="e">
        <f t="shared" si="19"/>
        <v>#REF!</v>
      </c>
      <c r="I65" s="151" t="e">
        <f t="shared" si="20"/>
        <v>#REF!</v>
      </c>
      <c r="J65" s="441" t="e">
        <f t="shared" si="25"/>
        <v>#REF!</v>
      </c>
      <c r="K65" s="441" t="e">
        <f t="shared" si="26"/>
        <v>#REF!</v>
      </c>
      <c r="L65" s="305"/>
      <c r="M65" s="305"/>
      <c r="N65" s="127">
        <v>38301</v>
      </c>
      <c r="O65" s="427" t="e">
        <f>SUMIFS(#REF!,#REF!,$M$11,#REF!,N65)</f>
        <v>#REF!</v>
      </c>
      <c r="P65" s="322" t="e">
        <f>SUMIFS(#REF!,#REF!,$M$11,#REF!,N65)</f>
        <v>#REF!</v>
      </c>
      <c r="Q65" s="322" t="e">
        <f>SUMIFS(#REF!,#REF!,$M$11,#REF!,N65)</f>
        <v>#REF!</v>
      </c>
      <c r="R65" s="119" t="e">
        <f t="shared" si="21"/>
        <v>#REF!</v>
      </c>
      <c r="S65" s="323" t="e">
        <f>SUMIFS(#REF!,#REF!,$M$11,#REF!,N65)</f>
        <v>#REF!</v>
      </c>
      <c r="T65" s="120" t="e">
        <f t="shared" si="22"/>
        <v>#REF!</v>
      </c>
      <c r="U65" s="311" t="e">
        <f t="shared" si="27"/>
        <v>#REF!</v>
      </c>
      <c r="W65" s="120" t="e">
        <f>+#REF!</f>
        <v>#REF!</v>
      </c>
      <c r="Z65" s="375" t="e">
        <f t="shared" si="24"/>
        <v>#REF!</v>
      </c>
      <c r="AA65" s="375"/>
    </row>
    <row r="66" spans="2:27" s="290" customFormat="1" ht="39.75" customHeight="1" x14ac:dyDescent="0.25">
      <c r="B66" s="161">
        <v>38501</v>
      </c>
      <c r="C66" s="161" t="s">
        <v>244</v>
      </c>
      <c r="D66" s="182" t="e">
        <f t="shared" si="15"/>
        <v>#REF!</v>
      </c>
      <c r="E66" s="177" t="e">
        <f t="shared" si="16"/>
        <v>#REF!</v>
      </c>
      <c r="F66" s="177" t="e">
        <f t="shared" si="17"/>
        <v>#REF!</v>
      </c>
      <c r="G66" s="151" t="e">
        <f t="shared" si="18"/>
        <v>#REF!</v>
      </c>
      <c r="H66" s="177" t="e">
        <f t="shared" si="19"/>
        <v>#REF!</v>
      </c>
      <c r="I66" s="151" t="e">
        <f t="shared" si="20"/>
        <v>#REF!</v>
      </c>
      <c r="J66" s="441" t="e">
        <f t="shared" si="25"/>
        <v>#REF!</v>
      </c>
      <c r="K66" s="441" t="e">
        <f t="shared" si="26"/>
        <v>#REF!</v>
      </c>
      <c r="L66" s="305"/>
      <c r="M66" s="305"/>
      <c r="N66" s="127">
        <v>38501</v>
      </c>
      <c r="O66" s="427" t="e">
        <f>SUMIFS(#REF!,#REF!,$M$11,#REF!,N66)</f>
        <v>#REF!</v>
      </c>
      <c r="P66" s="322" t="e">
        <f>SUMIFS(#REF!,#REF!,$M$11,#REF!,N66)</f>
        <v>#REF!</v>
      </c>
      <c r="Q66" s="322" t="e">
        <f>SUMIFS(#REF!,#REF!,$M$11,#REF!,N66)</f>
        <v>#REF!</v>
      </c>
      <c r="R66" s="119" t="e">
        <f t="shared" si="21"/>
        <v>#REF!</v>
      </c>
      <c r="S66" s="323" t="e">
        <f>SUMIFS(#REF!,#REF!,$M$11,#REF!,N66)</f>
        <v>#REF!</v>
      </c>
      <c r="T66" s="120" t="e">
        <f t="shared" si="22"/>
        <v>#REF!</v>
      </c>
      <c r="U66" s="311" t="e">
        <f t="shared" si="27"/>
        <v>#REF!</v>
      </c>
      <c r="W66" s="120" t="e">
        <f>+#REF!</f>
        <v>#REF!</v>
      </c>
      <c r="Z66" s="375" t="e">
        <f t="shared" si="24"/>
        <v>#REF!</v>
      </c>
      <c r="AA66" s="375"/>
    </row>
    <row r="67" spans="2:27" s="290" customFormat="1" ht="22.5" customHeight="1" x14ac:dyDescent="0.25">
      <c r="B67" s="161">
        <v>38502</v>
      </c>
      <c r="C67" s="161" t="s">
        <v>90</v>
      </c>
      <c r="D67" s="182" t="e">
        <f t="shared" si="15"/>
        <v>#REF!</v>
      </c>
      <c r="E67" s="177" t="e">
        <f t="shared" si="16"/>
        <v>#REF!</v>
      </c>
      <c r="F67" s="177" t="e">
        <f t="shared" si="17"/>
        <v>#REF!</v>
      </c>
      <c r="G67" s="151" t="e">
        <f t="shared" si="18"/>
        <v>#REF!</v>
      </c>
      <c r="H67" s="177" t="e">
        <f t="shared" si="19"/>
        <v>#REF!</v>
      </c>
      <c r="I67" s="151" t="e">
        <f t="shared" si="20"/>
        <v>#REF!</v>
      </c>
      <c r="J67" s="441" t="e">
        <f t="shared" si="25"/>
        <v>#REF!</v>
      </c>
      <c r="K67" s="441" t="e">
        <f t="shared" si="26"/>
        <v>#REF!</v>
      </c>
      <c r="L67" s="305"/>
      <c r="M67" s="305"/>
      <c r="N67" s="127">
        <v>38502</v>
      </c>
      <c r="O67" s="427" t="e">
        <f>SUMIFS(#REF!,#REF!,$M$11,#REF!,N67)</f>
        <v>#REF!</v>
      </c>
      <c r="P67" s="322" t="e">
        <f>SUMIFS(#REF!,#REF!,$M$11,#REF!,N67)</f>
        <v>#REF!</v>
      </c>
      <c r="Q67" s="322" t="e">
        <f>SUMIFS(#REF!,#REF!,$M$11,#REF!,N67)</f>
        <v>#REF!</v>
      </c>
      <c r="R67" s="119" t="e">
        <f t="shared" si="21"/>
        <v>#REF!</v>
      </c>
      <c r="S67" s="323" t="e">
        <f>SUMIFS(#REF!,#REF!,$M$11,#REF!,N67)</f>
        <v>#REF!</v>
      </c>
      <c r="T67" s="120" t="e">
        <f t="shared" si="22"/>
        <v>#REF!</v>
      </c>
      <c r="U67" s="311" t="e">
        <f t="shared" si="27"/>
        <v>#REF!</v>
      </c>
      <c r="W67" s="120" t="e">
        <f>+#REF!</f>
        <v>#REF!</v>
      </c>
      <c r="Z67" s="375" t="e">
        <f t="shared" si="24"/>
        <v>#REF!</v>
      </c>
      <c r="AA67" s="375"/>
    </row>
    <row r="68" spans="2:27" s="290" customFormat="1" ht="22.5" customHeight="1" x14ac:dyDescent="0.25">
      <c r="B68" s="161">
        <v>39209</v>
      </c>
      <c r="C68" s="161" t="s">
        <v>183</v>
      </c>
      <c r="D68" s="182" t="e">
        <f t="shared" si="15"/>
        <v>#REF!</v>
      </c>
      <c r="E68" s="177" t="e">
        <f t="shared" si="16"/>
        <v>#REF!</v>
      </c>
      <c r="F68" s="177" t="e">
        <f t="shared" si="17"/>
        <v>#REF!</v>
      </c>
      <c r="G68" s="151" t="e">
        <f t="shared" si="18"/>
        <v>#REF!</v>
      </c>
      <c r="H68" s="177" t="e">
        <f t="shared" si="19"/>
        <v>#REF!</v>
      </c>
      <c r="I68" s="151" t="e">
        <f t="shared" si="20"/>
        <v>#REF!</v>
      </c>
      <c r="J68" s="441" t="e">
        <f t="shared" si="25"/>
        <v>#REF!</v>
      </c>
      <c r="K68" s="441" t="e">
        <f t="shared" si="26"/>
        <v>#REF!</v>
      </c>
      <c r="L68" s="305"/>
      <c r="M68" s="305"/>
      <c r="N68" s="127">
        <v>39209</v>
      </c>
      <c r="O68" s="427" t="e">
        <f>SUMIFS(#REF!,#REF!,$M$11,#REF!,N68)</f>
        <v>#REF!</v>
      </c>
      <c r="P68" s="322" t="e">
        <f>SUMIFS(#REF!,#REF!,$M$11,#REF!,N68)</f>
        <v>#REF!</v>
      </c>
      <c r="Q68" s="322" t="e">
        <f>SUMIFS(#REF!,#REF!,$M$11,#REF!,N68)</f>
        <v>#REF!</v>
      </c>
      <c r="R68" s="119" t="e">
        <f t="shared" si="21"/>
        <v>#REF!</v>
      </c>
      <c r="S68" s="323" t="e">
        <f>SUMIFS(#REF!,#REF!,$M$11,#REF!,N68)</f>
        <v>#REF!</v>
      </c>
      <c r="T68" s="120" t="e">
        <f t="shared" si="22"/>
        <v>#REF!</v>
      </c>
      <c r="U68" s="311" t="e">
        <f t="shared" si="27"/>
        <v>#REF!</v>
      </c>
      <c r="W68" s="120" t="e">
        <f>+#REF!</f>
        <v>#REF!</v>
      </c>
      <c r="Z68" s="375" t="e">
        <f t="shared" si="24"/>
        <v>#REF!</v>
      </c>
      <c r="AA68" s="375"/>
    </row>
    <row r="69" spans="2:27" s="230" customFormat="1" ht="22.5" customHeight="1" x14ac:dyDescent="0.25">
      <c r="B69" s="81"/>
      <c r="C69" s="162" t="s">
        <v>91</v>
      </c>
      <c r="D69" s="187" t="e">
        <f t="shared" ref="D69:K69" si="28">SUM(D35:D68)</f>
        <v>#REF!</v>
      </c>
      <c r="E69" s="377" t="e">
        <f t="shared" si="28"/>
        <v>#REF!</v>
      </c>
      <c r="F69" s="377" t="e">
        <f t="shared" si="28"/>
        <v>#REF!</v>
      </c>
      <c r="G69" s="187" t="e">
        <f t="shared" si="28"/>
        <v>#REF!</v>
      </c>
      <c r="H69" s="187" t="e">
        <f t="shared" si="28"/>
        <v>#REF!</v>
      </c>
      <c r="I69" s="187" t="e">
        <f t="shared" si="28"/>
        <v>#REF!</v>
      </c>
      <c r="J69" s="217" t="e">
        <f t="shared" si="28"/>
        <v>#REF!</v>
      </c>
      <c r="K69" s="217" t="e">
        <f t="shared" si="28"/>
        <v>#REF!</v>
      </c>
      <c r="L69" s="304"/>
      <c r="M69" s="304"/>
      <c r="N69" s="209"/>
      <c r="O69" s="401" t="e">
        <f t="shared" ref="O69:T69" si="29">SUM(O35:O68)</f>
        <v>#REF!</v>
      </c>
      <c r="P69" s="313" t="e">
        <f t="shared" si="29"/>
        <v>#REF!</v>
      </c>
      <c r="Q69" s="313" t="e">
        <f t="shared" si="29"/>
        <v>#REF!</v>
      </c>
      <c r="R69" s="210" t="e">
        <f t="shared" si="29"/>
        <v>#REF!</v>
      </c>
      <c r="S69" s="210" t="e">
        <f t="shared" si="29"/>
        <v>#REF!</v>
      </c>
      <c r="T69" s="210" t="e">
        <f t="shared" si="29"/>
        <v>#REF!</v>
      </c>
      <c r="U69" s="312" t="e">
        <f>+S69-#REF!</f>
        <v>#REF!</v>
      </c>
      <c r="W69" s="210" t="e">
        <f>SUM(W35:W68)</f>
        <v>#REF!</v>
      </c>
    </row>
    <row r="70" spans="2:27" s="231" customFormat="1" ht="22.5" customHeight="1" x14ac:dyDescent="0.25">
      <c r="B70" s="83" t="s">
        <v>184</v>
      </c>
      <c r="C70" s="163"/>
      <c r="D70" s="188"/>
      <c r="E70" s="188"/>
      <c r="F70" s="189" t="e">
        <f>+E69-F69</f>
        <v>#REF!</v>
      </c>
      <c r="G70" s="190"/>
      <c r="H70" s="189"/>
      <c r="I70" s="189"/>
      <c r="J70" s="442"/>
      <c r="K70" s="442"/>
      <c r="L70" s="304"/>
      <c r="M70" s="307"/>
      <c r="N70" s="83" t="s">
        <v>184</v>
      </c>
      <c r="O70" s="402"/>
      <c r="P70" s="164"/>
      <c r="Q70" s="165" t="e">
        <f>+P69-Q69</f>
        <v>#REF!</v>
      </c>
      <c r="R70" s="128" t="e">
        <f>+O69+P69-Q69</f>
        <v>#REF!</v>
      </c>
      <c r="S70" s="166">
        <v>2066549.52</v>
      </c>
      <c r="T70" s="165" t="e">
        <f>+R69-S69</f>
        <v>#REF!</v>
      </c>
      <c r="U70" s="312"/>
      <c r="W70" s="165"/>
      <c r="Z70" s="375">
        <f>+D70-O70</f>
        <v>0</v>
      </c>
      <c r="AA70" s="375"/>
    </row>
    <row r="71" spans="2:27" s="291" customFormat="1" ht="39.75" customHeight="1" x14ac:dyDescent="0.25">
      <c r="B71" s="117">
        <v>44103</v>
      </c>
      <c r="C71" s="126" t="s">
        <v>185</v>
      </c>
      <c r="D71" s="182" t="e">
        <f t="shared" ref="D71:F72" si="30">+O71</f>
        <v>#REF!</v>
      </c>
      <c r="E71" s="177" t="e">
        <f t="shared" si="30"/>
        <v>#REF!</v>
      </c>
      <c r="F71" s="177" t="e">
        <f t="shared" si="30"/>
        <v>#REF!</v>
      </c>
      <c r="G71" s="151" t="e">
        <f>D71+E71-F71</f>
        <v>#REF!</v>
      </c>
      <c r="H71" s="177" t="e">
        <f>+S71</f>
        <v>#REF!</v>
      </c>
      <c r="I71" s="151" t="e">
        <f>+G71-H71</f>
        <v>#REF!</v>
      </c>
      <c r="J71" s="441" t="e">
        <f>+W71</f>
        <v>#REF!</v>
      </c>
      <c r="K71" s="441">
        <f>+X71</f>
        <v>0</v>
      </c>
      <c r="L71" s="306"/>
      <c r="M71" s="306"/>
      <c r="N71" s="126">
        <v>44103</v>
      </c>
      <c r="O71" s="427" t="e">
        <f>SUMIFS(#REF!,#REF!,$M$11,#REF!,N71)</f>
        <v>#REF!</v>
      </c>
      <c r="P71" s="322" t="e">
        <f>SUMIFS(#REF!,#REF!,$M$11,#REF!,N71)</f>
        <v>#REF!</v>
      </c>
      <c r="Q71" s="322" t="e">
        <f>SUMIFS(#REF!,#REF!,$M$11,#REF!,N71)</f>
        <v>#REF!</v>
      </c>
      <c r="R71" s="167" t="e">
        <f>+O71+P71-Q71</f>
        <v>#REF!</v>
      </c>
      <c r="S71" s="323" t="e">
        <f>SUMIFS(#REF!,#REF!,$M$11,#REF!,N71)</f>
        <v>#REF!</v>
      </c>
      <c r="T71" s="120" t="e">
        <f>+R71-S71</f>
        <v>#REF!</v>
      </c>
      <c r="U71" s="311" t="e">
        <f>+I71-T71</f>
        <v>#REF!</v>
      </c>
      <c r="W71" s="120" t="e">
        <f>+#REF!</f>
        <v>#REF!</v>
      </c>
      <c r="Z71" s="375" t="e">
        <f>+D71-O71</f>
        <v>#REF!</v>
      </c>
      <c r="AA71" s="375"/>
    </row>
    <row r="72" spans="2:27" s="291" customFormat="1" ht="22.5" customHeight="1" x14ac:dyDescent="0.25">
      <c r="B72" s="117">
        <v>44801</v>
      </c>
      <c r="C72" s="126" t="s">
        <v>259</v>
      </c>
      <c r="D72" s="182" t="e">
        <f t="shared" si="30"/>
        <v>#REF!</v>
      </c>
      <c r="E72" s="177" t="e">
        <f t="shared" si="30"/>
        <v>#REF!</v>
      </c>
      <c r="F72" s="177" t="e">
        <f t="shared" si="30"/>
        <v>#REF!</v>
      </c>
      <c r="G72" s="151" t="e">
        <f>D72+E72-F72</f>
        <v>#REF!</v>
      </c>
      <c r="H72" s="177" t="e">
        <f>+S72</f>
        <v>#REF!</v>
      </c>
      <c r="I72" s="151" t="e">
        <f>+G72-H72</f>
        <v>#REF!</v>
      </c>
      <c r="J72" s="441" t="e">
        <f>+W72</f>
        <v>#REF!</v>
      </c>
      <c r="K72" s="441" t="e">
        <f>+H72+J72</f>
        <v>#REF!</v>
      </c>
      <c r="L72" s="306"/>
      <c r="M72" s="306"/>
      <c r="N72" s="126">
        <v>44801</v>
      </c>
      <c r="O72" s="427" t="e">
        <f>SUMIFS(#REF!,#REF!,$M$11,#REF!,N72)</f>
        <v>#REF!</v>
      </c>
      <c r="P72" s="322" t="e">
        <f>SUMIFS(#REF!,#REF!,$M$11,#REF!,N72)</f>
        <v>#REF!</v>
      </c>
      <c r="Q72" s="322" t="e">
        <f>SUMIFS(#REF!,#REF!,$M$11,#REF!,N72)</f>
        <v>#REF!</v>
      </c>
      <c r="R72" s="167" t="e">
        <f>+O72+P72-Q72</f>
        <v>#REF!</v>
      </c>
      <c r="S72" s="323" t="e">
        <f>SUMIFS(#REF!,#REF!,$M$11,#REF!,N72)</f>
        <v>#REF!</v>
      </c>
      <c r="T72" s="120" t="e">
        <f>+R72-S72</f>
        <v>#REF!</v>
      </c>
      <c r="U72" s="311"/>
      <c r="W72" s="120" t="e">
        <f>+#REF!</f>
        <v>#REF!</v>
      </c>
      <c r="Z72" s="375" t="e">
        <f>+D72-O72</f>
        <v>#REF!</v>
      </c>
    </row>
    <row r="73" spans="2:27" s="231" customFormat="1" ht="22.5" customHeight="1" x14ac:dyDescent="0.25">
      <c r="B73" s="84"/>
      <c r="C73" s="85" t="s">
        <v>92</v>
      </c>
      <c r="D73" s="191" t="e">
        <f t="shared" ref="D73:K73" si="31">SUM(D71:D72)</f>
        <v>#REF!</v>
      </c>
      <c r="E73" s="219" t="e">
        <f t="shared" si="31"/>
        <v>#REF!</v>
      </c>
      <c r="F73" s="219" t="e">
        <f t="shared" si="31"/>
        <v>#REF!</v>
      </c>
      <c r="G73" s="219" t="e">
        <f t="shared" si="31"/>
        <v>#REF!</v>
      </c>
      <c r="H73" s="219" t="e">
        <f t="shared" si="31"/>
        <v>#REF!</v>
      </c>
      <c r="I73" s="191" t="e">
        <f t="shared" si="31"/>
        <v>#REF!</v>
      </c>
      <c r="J73" s="219" t="e">
        <f t="shared" si="31"/>
        <v>#REF!</v>
      </c>
      <c r="K73" s="219" t="e">
        <f t="shared" si="31"/>
        <v>#REF!</v>
      </c>
      <c r="L73" s="307"/>
      <c r="M73" s="307"/>
      <c r="N73" s="212"/>
      <c r="O73" s="403" t="e">
        <f t="shared" ref="O73:T73" si="32">SUM(O71:O72)</f>
        <v>#REF!</v>
      </c>
      <c r="P73" s="213" t="e">
        <f t="shared" si="32"/>
        <v>#REF!</v>
      </c>
      <c r="Q73" s="213" t="e">
        <f t="shared" si="32"/>
        <v>#REF!</v>
      </c>
      <c r="R73" s="213" t="e">
        <f t="shared" si="32"/>
        <v>#REF!</v>
      </c>
      <c r="S73" s="213" t="e">
        <f t="shared" si="32"/>
        <v>#REF!</v>
      </c>
      <c r="T73" s="213" t="e">
        <f t="shared" si="32"/>
        <v>#REF!</v>
      </c>
      <c r="U73" s="312" t="e">
        <f>+S73-#REF!</f>
        <v>#REF!</v>
      </c>
      <c r="V73" s="230"/>
      <c r="W73" s="213"/>
      <c r="X73" s="230"/>
      <c r="Y73" s="230"/>
    </row>
    <row r="74" spans="2:27" s="230" customFormat="1" ht="22.5" customHeight="1" x14ac:dyDescent="0.25">
      <c r="B74" s="83" t="s">
        <v>163</v>
      </c>
      <c r="C74" s="83"/>
      <c r="D74" s="192"/>
      <c r="E74" s="185"/>
      <c r="F74" s="190"/>
      <c r="G74" s="185"/>
      <c r="H74" s="185"/>
      <c r="I74" s="185"/>
      <c r="J74" s="442"/>
      <c r="K74" s="442"/>
      <c r="L74" s="304"/>
      <c r="M74" s="304"/>
      <c r="N74" s="83" t="s">
        <v>163</v>
      </c>
      <c r="O74" s="404"/>
      <c r="P74" s="118"/>
      <c r="Q74" s="128" t="e">
        <f>+P73-Q73</f>
        <v>#REF!</v>
      </c>
      <c r="R74" s="110"/>
      <c r="S74" s="129"/>
      <c r="T74" s="110"/>
      <c r="U74" s="312"/>
      <c r="W74" s="110"/>
      <c r="Z74" s="375">
        <f t="shared" ref="Z74:Z79" si="33">+D74-O74</f>
        <v>0</v>
      </c>
      <c r="AA74" s="375"/>
    </row>
    <row r="75" spans="2:27" s="290" customFormat="1" ht="22.5" customHeight="1" x14ac:dyDescent="0.25">
      <c r="B75" s="117">
        <v>51101</v>
      </c>
      <c r="C75" s="117" t="s">
        <v>93</v>
      </c>
      <c r="D75" s="182" t="e">
        <f t="shared" ref="D75:F79" si="34">+O75</f>
        <v>#REF!</v>
      </c>
      <c r="E75" s="177" t="e">
        <f t="shared" si="34"/>
        <v>#REF!</v>
      </c>
      <c r="F75" s="177" t="e">
        <f t="shared" si="34"/>
        <v>#REF!</v>
      </c>
      <c r="G75" s="151" t="e">
        <f>D75+E75-F75</f>
        <v>#REF!</v>
      </c>
      <c r="H75" s="177" t="e">
        <f>+S75</f>
        <v>#REF!</v>
      </c>
      <c r="I75" s="177" t="e">
        <f>+G75-H75</f>
        <v>#REF!</v>
      </c>
      <c r="J75" s="441" t="e">
        <f>+W75</f>
        <v>#REF!</v>
      </c>
      <c r="K75" s="441">
        <f>+X75</f>
        <v>0</v>
      </c>
      <c r="L75" s="305"/>
      <c r="M75" s="305"/>
      <c r="N75" s="126">
        <v>51101</v>
      </c>
      <c r="O75" s="427" t="e">
        <f>SUMIFS(#REF!,#REF!,$M$11,#REF!,N75)</f>
        <v>#REF!</v>
      </c>
      <c r="P75" s="322" t="e">
        <f>SUMIFS(#REF!,#REF!,$M$11,#REF!,N75)</f>
        <v>#REF!</v>
      </c>
      <c r="Q75" s="322" t="e">
        <f>SUMIFS(#REF!,#REF!,$M$11,#REF!,N75)</f>
        <v>#REF!</v>
      </c>
      <c r="R75" s="168" t="e">
        <f>O75+P75-Q75</f>
        <v>#REF!</v>
      </c>
      <c r="S75" s="323" t="e">
        <f>SUMIFS(#REF!,#REF!,$M$11,#REF!,N75)</f>
        <v>#REF!</v>
      </c>
      <c r="T75" s="124" t="e">
        <f>+R75-S75</f>
        <v>#REF!</v>
      </c>
      <c r="U75" s="311" t="e">
        <f>+I75-T75</f>
        <v>#REF!</v>
      </c>
      <c r="W75" s="124" t="e">
        <f>+#REF!</f>
        <v>#REF!</v>
      </c>
      <c r="Z75" s="375" t="e">
        <f t="shared" si="33"/>
        <v>#REF!</v>
      </c>
      <c r="AA75" s="375"/>
    </row>
    <row r="76" spans="2:27" s="290" customFormat="1" ht="22.5" customHeight="1" x14ac:dyDescent="0.25">
      <c r="B76" s="117">
        <v>51501</v>
      </c>
      <c r="C76" s="117" t="s">
        <v>94</v>
      </c>
      <c r="D76" s="182" t="e">
        <f t="shared" si="34"/>
        <v>#REF!</v>
      </c>
      <c r="E76" s="177" t="e">
        <f t="shared" si="34"/>
        <v>#REF!</v>
      </c>
      <c r="F76" s="177" t="e">
        <f t="shared" si="34"/>
        <v>#REF!</v>
      </c>
      <c r="G76" s="151" t="e">
        <f>D76+E76-F76</f>
        <v>#REF!</v>
      </c>
      <c r="H76" s="177" t="e">
        <f>+S76</f>
        <v>#REF!</v>
      </c>
      <c r="I76" s="177" t="e">
        <f>+G76-H76</f>
        <v>#REF!</v>
      </c>
      <c r="J76" s="441" t="e">
        <f>+W76</f>
        <v>#REF!</v>
      </c>
      <c r="K76" s="441" t="e">
        <f>+H76+J76</f>
        <v>#REF!</v>
      </c>
      <c r="L76" s="305"/>
      <c r="M76" s="305"/>
      <c r="N76" s="126">
        <v>51501</v>
      </c>
      <c r="O76" s="427" t="e">
        <f>SUMIFS(#REF!,#REF!,$M$11,#REF!,N76)</f>
        <v>#REF!</v>
      </c>
      <c r="P76" s="322" t="e">
        <f>SUMIFS(#REF!,#REF!,$M$11,#REF!,N76)</f>
        <v>#REF!</v>
      </c>
      <c r="Q76" s="322" t="e">
        <f>SUMIFS(#REF!,#REF!,$M$11,#REF!,N76)</f>
        <v>#REF!</v>
      </c>
      <c r="R76" s="168" t="e">
        <f>O76+P76-Q76</f>
        <v>#REF!</v>
      </c>
      <c r="S76" s="323" t="e">
        <f>SUMIFS(#REF!,#REF!,$M$11,#REF!,N76)</f>
        <v>#REF!</v>
      </c>
      <c r="T76" s="124" t="e">
        <f>+R76-S76</f>
        <v>#REF!</v>
      </c>
      <c r="U76" s="311" t="e">
        <f>+I76-T76</f>
        <v>#REF!</v>
      </c>
      <c r="W76" s="124" t="e">
        <f>+#REF!</f>
        <v>#REF!</v>
      </c>
      <c r="Z76" s="375" t="e">
        <f t="shared" si="33"/>
        <v>#REF!</v>
      </c>
      <c r="AA76" s="375"/>
    </row>
    <row r="77" spans="2:27" s="290" customFormat="1" ht="22.5" customHeight="1" x14ac:dyDescent="0.25">
      <c r="B77" s="117">
        <v>51901</v>
      </c>
      <c r="C77" s="117" t="s">
        <v>291</v>
      </c>
      <c r="D77" s="182" t="e">
        <f t="shared" si="34"/>
        <v>#REF!</v>
      </c>
      <c r="E77" s="177" t="e">
        <f t="shared" si="34"/>
        <v>#REF!</v>
      </c>
      <c r="F77" s="177" t="e">
        <f t="shared" si="34"/>
        <v>#REF!</v>
      </c>
      <c r="G77" s="151" t="e">
        <f>D77+E77-F77</f>
        <v>#REF!</v>
      </c>
      <c r="H77" s="177" t="e">
        <f>+S77</f>
        <v>#REF!</v>
      </c>
      <c r="I77" s="177" t="e">
        <f>+G77-H77</f>
        <v>#REF!</v>
      </c>
      <c r="J77" s="441" t="e">
        <f>+W77</f>
        <v>#REF!</v>
      </c>
      <c r="K77" s="441" t="e">
        <f>+H77+J77</f>
        <v>#REF!</v>
      </c>
      <c r="L77" s="305"/>
      <c r="M77" s="305"/>
      <c r="N77" s="126">
        <f>+B77</f>
        <v>51901</v>
      </c>
      <c r="O77" s="427" t="e">
        <f>SUMIFS(#REF!,#REF!,$M$11,#REF!,N77)</f>
        <v>#REF!</v>
      </c>
      <c r="P77" s="322" t="e">
        <f>SUMIFS(#REF!,#REF!,$M$11,#REF!,N77)</f>
        <v>#REF!</v>
      </c>
      <c r="Q77" s="322" t="e">
        <f>SUMIFS(#REF!,#REF!,$M$11,#REF!,N77)</f>
        <v>#REF!</v>
      </c>
      <c r="R77" s="168" t="e">
        <f>O77+P77-Q77</f>
        <v>#REF!</v>
      </c>
      <c r="S77" s="323" t="e">
        <f>SUMIFS(#REF!,#REF!,$M$11,#REF!,N77)</f>
        <v>#REF!</v>
      </c>
      <c r="T77" s="124" t="e">
        <f>+R77-S77</f>
        <v>#REF!</v>
      </c>
      <c r="U77" s="311" t="e">
        <f>+I77-T77</f>
        <v>#REF!</v>
      </c>
      <c r="W77" s="124" t="e">
        <f>+#REF!</f>
        <v>#REF!</v>
      </c>
      <c r="Z77" s="375" t="e">
        <f t="shared" si="33"/>
        <v>#REF!</v>
      </c>
      <c r="AA77" s="375"/>
    </row>
    <row r="78" spans="2:27" s="290" customFormat="1" ht="59.25" customHeight="1" x14ac:dyDescent="0.25">
      <c r="B78" s="117">
        <v>54103</v>
      </c>
      <c r="C78" s="117" t="s">
        <v>245</v>
      </c>
      <c r="D78" s="182" t="e">
        <f t="shared" si="34"/>
        <v>#REF!</v>
      </c>
      <c r="E78" s="177" t="e">
        <f t="shared" si="34"/>
        <v>#REF!</v>
      </c>
      <c r="F78" s="177" t="e">
        <f t="shared" si="34"/>
        <v>#REF!</v>
      </c>
      <c r="G78" s="151" t="e">
        <f>D78+E78-F78</f>
        <v>#REF!</v>
      </c>
      <c r="H78" s="177" t="e">
        <f>+S78</f>
        <v>#REF!</v>
      </c>
      <c r="I78" s="177" t="e">
        <f>+G78-H78</f>
        <v>#REF!</v>
      </c>
      <c r="J78" s="441" t="e">
        <f>+W78</f>
        <v>#REF!</v>
      </c>
      <c r="K78" s="441" t="e">
        <f>+H78+J78</f>
        <v>#REF!</v>
      </c>
      <c r="L78" s="305"/>
      <c r="M78" s="305"/>
      <c r="N78" s="126">
        <v>54103</v>
      </c>
      <c r="O78" s="427" t="e">
        <f>SUMIFS(#REF!,#REF!,$M$11,#REF!,N78)</f>
        <v>#REF!</v>
      </c>
      <c r="P78" s="322" t="e">
        <f>SUMIFS(#REF!,#REF!,$M$11,#REF!,N78)</f>
        <v>#REF!</v>
      </c>
      <c r="Q78" s="322" t="e">
        <f>SUMIFS(#REF!,#REF!,$M$11,#REF!,N78)</f>
        <v>#REF!</v>
      </c>
      <c r="R78" s="168" t="e">
        <f>O78+P78-Q78</f>
        <v>#REF!</v>
      </c>
      <c r="S78" s="323" t="e">
        <f>SUMIFS(#REF!,#REF!,$M$11,#REF!,N78)</f>
        <v>#REF!</v>
      </c>
      <c r="T78" s="124" t="e">
        <f>+R78-S78</f>
        <v>#REF!</v>
      </c>
      <c r="U78" s="311" t="e">
        <f>+I78-T78</f>
        <v>#REF!</v>
      </c>
      <c r="W78" s="124" t="e">
        <f>+#REF!</f>
        <v>#REF!</v>
      </c>
      <c r="Z78" s="375" t="e">
        <f t="shared" si="33"/>
        <v>#REF!</v>
      </c>
      <c r="AA78" s="375"/>
    </row>
    <row r="79" spans="2:27" s="290" customFormat="1" ht="22.5" customHeight="1" x14ac:dyDescent="0.25">
      <c r="B79" s="117">
        <v>59101</v>
      </c>
      <c r="C79" s="117" t="s">
        <v>246</v>
      </c>
      <c r="D79" s="182" t="e">
        <f t="shared" si="34"/>
        <v>#REF!</v>
      </c>
      <c r="E79" s="177" t="e">
        <f t="shared" si="34"/>
        <v>#REF!</v>
      </c>
      <c r="F79" s="177" t="e">
        <f t="shared" si="34"/>
        <v>#REF!</v>
      </c>
      <c r="G79" s="151" t="e">
        <f>D79+E79-F79</f>
        <v>#REF!</v>
      </c>
      <c r="H79" s="177" t="e">
        <f>+S79</f>
        <v>#REF!</v>
      </c>
      <c r="I79" s="177" t="e">
        <f>+G79-H79</f>
        <v>#REF!</v>
      </c>
      <c r="J79" s="441" t="e">
        <f>+W79</f>
        <v>#REF!</v>
      </c>
      <c r="K79" s="441" t="e">
        <f>+H79+J79</f>
        <v>#REF!</v>
      </c>
      <c r="L79" s="305"/>
      <c r="M79" s="305"/>
      <c r="N79" s="126">
        <v>59101</v>
      </c>
      <c r="O79" s="427" t="e">
        <f>SUMIFS(#REF!,#REF!,$M$11,#REF!,N79)</f>
        <v>#REF!</v>
      </c>
      <c r="P79" s="322" t="e">
        <f>SUMIFS(#REF!,#REF!,$M$11,#REF!,N79)</f>
        <v>#REF!</v>
      </c>
      <c r="Q79" s="322" t="e">
        <f>SUMIFS(#REF!,#REF!,$M$11,#REF!,N79)</f>
        <v>#REF!</v>
      </c>
      <c r="R79" s="168" t="e">
        <f>O79+P79-Q79</f>
        <v>#REF!</v>
      </c>
      <c r="S79" s="323" t="e">
        <f>SUMIFS(#REF!,#REF!,$M$11,#REF!,N79)</f>
        <v>#REF!</v>
      </c>
      <c r="T79" s="124" t="e">
        <f>+R79-S79</f>
        <v>#REF!</v>
      </c>
      <c r="U79" s="311" t="e">
        <f>+I79-T79</f>
        <v>#REF!</v>
      </c>
      <c r="W79" s="124" t="e">
        <f>+#REF!</f>
        <v>#REF!</v>
      </c>
      <c r="Z79" s="375" t="e">
        <f t="shared" si="33"/>
        <v>#REF!</v>
      </c>
      <c r="AA79" s="375"/>
    </row>
    <row r="80" spans="2:27" s="230" customFormat="1" ht="22.5" customHeight="1" x14ac:dyDescent="0.25">
      <c r="B80" s="84"/>
      <c r="C80" s="85" t="s">
        <v>95</v>
      </c>
      <c r="D80" s="191" t="e">
        <f>SUM(D74:D79)</f>
        <v>#REF!</v>
      </c>
      <c r="E80" s="381" t="e">
        <f>SUM(E75:E79)</f>
        <v>#REF!</v>
      </c>
      <c r="F80" s="381" t="e">
        <f>SUM(F75:F79)</f>
        <v>#REF!</v>
      </c>
      <c r="G80" s="381" t="e">
        <f>SUM(G74:G79)</f>
        <v>#REF!</v>
      </c>
      <c r="H80" s="381" t="e">
        <f>SUM(H74:H79)</f>
        <v>#REF!</v>
      </c>
      <c r="I80" s="191" t="e">
        <f>SUM(I74:I79)</f>
        <v>#REF!</v>
      </c>
      <c r="J80" s="219" t="e">
        <f>SUM(J74:J79)</f>
        <v>#REF!</v>
      </c>
      <c r="K80" s="219" t="e">
        <f>SUM(K74:K79)</f>
        <v>#REF!</v>
      </c>
      <c r="L80" s="304"/>
      <c r="M80" s="304"/>
      <c r="N80" s="212"/>
      <c r="O80" s="405" t="e">
        <f>SUM(O74:O79)</f>
        <v>#REF!</v>
      </c>
      <c r="P80" s="215" t="e">
        <f>SUM(P75:P79)</f>
        <v>#REF!</v>
      </c>
      <c r="Q80" s="215" t="e">
        <f>SUM(Q75:Q79)</f>
        <v>#REF!</v>
      </c>
      <c r="R80" s="215" t="e">
        <f>SUM(R74:R79)</f>
        <v>#REF!</v>
      </c>
      <c r="S80" s="214" t="e">
        <f>SUM(S74:S79)</f>
        <v>#REF!</v>
      </c>
      <c r="T80" s="215" t="e">
        <f>SUM(T74:T79)</f>
        <v>#REF!</v>
      </c>
      <c r="U80" s="230" t="e">
        <f>+S80-#REF!</f>
        <v>#REF!</v>
      </c>
      <c r="W80" s="215" t="e">
        <f>SUM(W74:W79)</f>
        <v>#REF!</v>
      </c>
    </row>
    <row r="81" spans="2:25" s="230" customFormat="1" ht="22.5" customHeight="1" x14ac:dyDescent="0.25">
      <c r="B81" s="169" t="s">
        <v>270</v>
      </c>
      <c r="C81" s="452"/>
      <c r="D81" s="193" t="e">
        <f t="shared" ref="D81:K81" si="35">+D80+D73+D69+D33+D15</f>
        <v>#REF!</v>
      </c>
      <c r="E81" s="378" t="e">
        <f t="shared" si="35"/>
        <v>#REF!</v>
      </c>
      <c r="F81" s="378" t="e">
        <f t="shared" si="35"/>
        <v>#REF!</v>
      </c>
      <c r="G81" s="193" t="e">
        <f t="shared" si="35"/>
        <v>#REF!</v>
      </c>
      <c r="H81" s="193" t="e">
        <f t="shared" si="35"/>
        <v>#REF!</v>
      </c>
      <c r="I81" s="193" t="e">
        <f t="shared" si="35"/>
        <v>#REF!</v>
      </c>
      <c r="J81" s="220" t="e">
        <f t="shared" si="35"/>
        <v>#REF!</v>
      </c>
      <c r="K81" s="220" t="e">
        <f t="shared" si="35"/>
        <v>#REF!</v>
      </c>
      <c r="L81" s="304"/>
      <c r="M81" s="304"/>
      <c r="N81" s="199" t="s">
        <v>186</v>
      </c>
      <c r="O81" s="406" t="e">
        <f t="shared" ref="O81:T81" si="36">+O80+O73+O69+O33+O15</f>
        <v>#REF!</v>
      </c>
      <c r="P81" s="216" t="e">
        <f t="shared" si="36"/>
        <v>#REF!</v>
      </c>
      <c r="Q81" s="216" t="e">
        <f t="shared" si="36"/>
        <v>#REF!</v>
      </c>
      <c r="R81" s="216" t="e">
        <f t="shared" si="36"/>
        <v>#REF!</v>
      </c>
      <c r="S81" s="211" t="e">
        <f t="shared" si="36"/>
        <v>#REF!</v>
      </c>
      <c r="T81" s="216" t="e">
        <f t="shared" si="36"/>
        <v>#REF!</v>
      </c>
      <c r="W81" s="216" t="e">
        <f>+W80+W73+W69+W33+W15</f>
        <v>#REF!</v>
      </c>
    </row>
    <row r="82" spans="2:25" s="362" customFormat="1" ht="15.75" x14ac:dyDescent="0.25">
      <c r="B82" s="359"/>
      <c r="C82" s="360"/>
      <c r="D82" s="190"/>
      <c r="E82" s="190"/>
      <c r="F82" s="194" t="e">
        <f>+E81-F81</f>
        <v>#REF!</v>
      </c>
      <c r="G82" s="190"/>
      <c r="H82" s="190"/>
      <c r="I82" s="190"/>
      <c r="J82" s="443"/>
      <c r="K82" s="443"/>
      <c r="L82" s="361"/>
      <c r="N82" s="359"/>
      <c r="O82" s="407"/>
      <c r="P82" s="86" t="e">
        <f>+P81-E81</f>
        <v>#REF!</v>
      </c>
      <c r="Q82" s="86" t="e">
        <f>+Q81-F81</f>
        <v>#REF!</v>
      </c>
      <c r="R82" s="86" t="e">
        <f>+R81-G81</f>
        <v>#REF!</v>
      </c>
      <c r="S82" s="453" t="e">
        <f>+S81-#REF!</f>
        <v>#REF!</v>
      </c>
      <c r="T82" s="86" t="e">
        <f>+T81-I81</f>
        <v>#REF!</v>
      </c>
      <c r="W82" s="453" t="e">
        <f>+W81-#REF!</f>
        <v>#REF!</v>
      </c>
    </row>
    <row r="83" spans="2:25" s="231" customFormat="1" ht="50.25" customHeight="1" x14ac:dyDescent="0.25">
      <c r="B83" s="170"/>
      <c r="C83" s="171"/>
      <c r="D83" s="185"/>
      <c r="E83" s="190"/>
      <c r="F83" s="232"/>
      <c r="G83" s="233"/>
      <c r="H83" s="234"/>
      <c r="I83" s="235"/>
      <c r="J83" s="443"/>
      <c r="K83" s="443"/>
      <c r="L83" s="307"/>
      <c r="M83" s="302"/>
      <c r="N83" s="199" t="s">
        <v>186</v>
      </c>
      <c r="O83" s="406" t="e">
        <f>+O81+'AVANC SFA'!#REF!</f>
        <v>#REF!</v>
      </c>
      <c r="P83" s="216" t="e">
        <f>+P81+'AVANC SFA'!#REF!</f>
        <v>#REF!</v>
      </c>
      <c r="Q83" s="216" t="e">
        <f>+Q81+'AVANC SFA'!#REF!</f>
        <v>#REF!</v>
      </c>
      <c r="R83" s="216" t="e">
        <f>+R81+'AVANC SFA'!#REF!</f>
        <v>#REF!</v>
      </c>
      <c r="S83" s="216" t="e">
        <f>+S81+'AVANC SFA'!#REF!</f>
        <v>#REF!</v>
      </c>
      <c r="T83" s="216" t="e">
        <f>+T81+'AVANC SFA'!#REF!</f>
        <v>#REF!</v>
      </c>
      <c r="U83" s="227"/>
      <c r="V83" s="227"/>
      <c r="W83" s="216"/>
      <c r="X83" s="227"/>
      <c r="Y83" s="227"/>
    </row>
    <row r="84" spans="2:25" s="307" customFormat="1" ht="15.75" x14ac:dyDescent="0.25">
      <c r="B84" s="411"/>
      <c r="C84" s="412"/>
      <c r="D84" s="413"/>
      <c r="E84" s="414"/>
      <c r="F84" s="414"/>
      <c r="H84" s="307">
        <f>+H82-H83</f>
        <v>0</v>
      </c>
      <c r="J84" s="444"/>
      <c r="K84" s="444"/>
      <c r="M84" s="304"/>
      <c r="N84" s="359"/>
      <c r="O84" s="407" t="e">
        <f>+O83-#REF!</f>
        <v>#REF!</v>
      </c>
      <c r="P84" s="420" t="e">
        <f>+P83-#REF!</f>
        <v>#REF!</v>
      </c>
      <c r="Q84" s="420" t="e">
        <f>+Q83-#REF!</f>
        <v>#REF!</v>
      </c>
      <c r="R84" s="362" t="e">
        <f>+R83-#REF!</f>
        <v>#REF!</v>
      </c>
      <c r="S84" s="421" t="e">
        <f>+S83-#REF!</f>
        <v>#REF!</v>
      </c>
      <c r="T84" s="362" t="e">
        <f>+T83-#REF!-#REF!</f>
        <v>#REF!</v>
      </c>
      <c r="U84" s="361"/>
      <c r="V84" s="304"/>
      <c r="W84" s="362"/>
      <c r="X84" s="304"/>
      <c r="Y84" s="304"/>
    </row>
    <row r="85" spans="2:25" s="308" customFormat="1" ht="15.75" x14ac:dyDescent="0.25">
      <c r="B85" s="415"/>
      <c r="C85" s="416"/>
      <c r="D85" s="365"/>
      <c r="E85" s="364"/>
      <c r="F85" s="364"/>
      <c r="J85" s="445"/>
      <c r="K85" s="445"/>
      <c r="L85" s="307"/>
      <c r="M85" s="307"/>
      <c r="N85" s="369"/>
      <c r="O85" s="422"/>
      <c r="P85" s="369"/>
      <c r="Q85" s="363" t="e">
        <f>+P83-Q83</f>
        <v>#REF!</v>
      </c>
      <c r="R85" s="369"/>
      <c r="S85" s="369"/>
      <c r="T85" s="369"/>
      <c r="U85" s="362"/>
      <c r="V85" s="307"/>
      <c r="W85" s="369"/>
      <c r="X85" s="307"/>
      <c r="Y85" s="307"/>
    </row>
    <row r="86" spans="2:25" s="308" customFormat="1" ht="15.75" x14ac:dyDescent="0.25">
      <c r="B86" s="415"/>
      <c r="C86" s="416"/>
      <c r="D86" s="365"/>
      <c r="E86" s="364"/>
      <c r="F86" s="364"/>
      <c r="J86" s="445"/>
      <c r="K86" s="445"/>
      <c r="L86" s="307"/>
      <c r="M86" s="307"/>
      <c r="N86" s="369"/>
      <c r="O86" s="422"/>
      <c r="P86" s="363" t="e">
        <f>+E81+'AVANC SFA'!E86</f>
        <v>#REF!</v>
      </c>
      <c r="Q86" s="363" t="e">
        <f>+F81+'AVANC SFA'!F86</f>
        <v>#REF!</v>
      </c>
      <c r="R86" s="369"/>
      <c r="S86" s="369"/>
      <c r="T86" s="369"/>
      <c r="U86" s="362"/>
      <c r="V86" s="307"/>
      <c r="W86" s="369"/>
      <c r="X86" s="307"/>
      <c r="Y86" s="307"/>
    </row>
    <row r="87" spans="2:25" s="308" customFormat="1" ht="15.75" x14ac:dyDescent="0.25">
      <c r="B87" s="415"/>
      <c r="C87" s="416"/>
      <c r="D87" s="365"/>
      <c r="E87" s="364"/>
      <c r="F87" s="364"/>
      <c r="J87" s="445"/>
      <c r="K87" s="445"/>
      <c r="N87" s="324"/>
      <c r="O87" s="408"/>
      <c r="P87" s="363"/>
      <c r="Q87" s="363" t="e">
        <f>+P86-Q86</f>
        <v>#REF!</v>
      </c>
      <c r="R87" s="369"/>
      <c r="S87" s="370"/>
      <c r="T87" s="369"/>
      <c r="U87" s="369"/>
      <c r="W87" s="369"/>
    </row>
    <row r="88" spans="2:25" s="240" customFormat="1" ht="15.75" x14ac:dyDescent="0.25">
      <c r="B88" s="236"/>
      <c r="C88" s="237"/>
      <c r="D88" s="238"/>
      <c r="E88" s="239"/>
      <c r="F88" s="239"/>
      <c r="J88" s="446"/>
      <c r="K88" s="446"/>
      <c r="L88" s="308"/>
      <c r="M88" s="308"/>
      <c r="N88" s="324"/>
      <c r="O88" s="408"/>
      <c r="P88" s="363"/>
      <c r="Q88" s="363" t="e">
        <f>+Q85-Q87</f>
        <v>#REF!</v>
      </c>
      <c r="R88" s="369"/>
      <c r="S88" s="370"/>
      <c r="T88" s="369"/>
      <c r="W88" s="369"/>
    </row>
    <row r="89" spans="2:25" s="240" customFormat="1" ht="15.75" x14ac:dyDescent="0.25">
      <c r="B89" s="236"/>
      <c r="C89" s="237"/>
      <c r="D89" s="238"/>
      <c r="E89" s="239"/>
      <c r="F89" s="239"/>
      <c r="J89" s="446"/>
      <c r="K89" s="446"/>
      <c r="L89" s="308"/>
      <c r="M89" s="308"/>
      <c r="N89" s="236"/>
      <c r="O89" s="409"/>
      <c r="P89" s="364"/>
      <c r="Q89" s="364"/>
      <c r="R89" s="308"/>
      <c r="S89" s="366"/>
      <c r="T89" s="308"/>
      <c r="W89" s="308"/>
    </row>
    <row r="90" spans="2:25" s="240" customFormat="1" ht="15.75" x14ac:dyDescent="0.25">
      <c r="B90" s="236"/>
      <c r="C90" s="237"/>
      <c r="D90" s="238"/>
      <c r="E90" s="239"/>
      <c r="F90" s="239"/>
      <c r="J90" s="446"/>
      <c r="K90" s="446"/>
      <c r="L90" s="308"/>
      <c r="M90" s="308"/>
      <c r="N90" s="236"/>
      <c r="O90" s="409"/>
      <c r="P90" s="364"/>
      <c r="Q90" s="364"/>
      <c r="R90" s="367"/>
      <c r="S90" s="368"/>
      <c r="T90" s="364"/>
      <c r="W90" s="364"/>
    </row>
    <row r="91" spans="2:25" s="240" customFormat="1" ht="15.75" x14ac:dyDescent="0.25">
      <c r="B91" s="236"/>
      <c r="C91" s="237"/>
      <c r="D91" s="238"/>
      <c r="E91" s="239"/>
      <c r="F91" s="239"/>
      <c r="G91" s="241"/>
      <c r="H91" s="243"/>
      <c r="I91" s="239"/>
      <c r="J91" s="446"/>
      <c r="K91" s="446"/>
      <c r="L91" s="308"/>
      <c r="M91" s="308"/>
      <c r="N91" s="236"/>
      <c r="O91" s="410"/>
      <c r="P91" s="244"/>
      <c r="Q91" s="239"/>
      <c r="R91" s="241"/>
      <c r="S91" s="242"/>
      <c r="T91" s="239"/>
      <c r="W91" s="239"/>
    </row>
    <row r="92" spans="2:25" s="240" customFormat="1" ht="15.75" x14ac:dyDescent="0.25">
      <c r="B92" s="236"/>
      <c r="C92" s="237"/>
      <c r="D92" s="238"/>
      <c r="E92" s="244"/>
      <c r="F92" s="239"/>
      <c r="G92" s="241"/>
      <c r="H92" s="243"/>
      <c r="I92" s="239"/>
      <c r="J92" s="446"/>
      <c r="K92" s="446"/>
      <c r="L92" s="308"/>
      <c r="M92" s="308"/>
      <c r="N92" s="245"/>
      <c r="O92" s="174"/>
      <c r="P92" s="246"/>
      <c r="Q92" s="247"/>
      <c r="R92" s="248"/>
      <c r="S92" s="249"/>
      <c r="T92" s="248"/>
      <c r="U92" s="250"/>
      <c r="V92" s="250"/>
      <c r="W92" s="248"/>
      <c r="X92" s="250"/>
      <c r="Y92" s="250"/>
    </row>
    <row r="93" spans="2:25" s="240" customFormat="1" ht="15.75" x14ac:dyDescent="0.25">
      <c r="B93" s="245"/>
      <c r="C93" s="251"/>
      <c r="D93" s="245"/>
      <c r="E93" s="246"/>
      <c r="F93" s="247"/>
      <c r="G93" s="248"/>
      <c r="H93" s="248"/>
      <c r="I93" s="248"/>
      <c r="J93" s="447"/>
      <c r="K93" s="447"/>
      <c r="L93" s="308"/>
      <c r="M93" s="308"/>
      <c r="N93" s="253"/>
      <c r="O93" s="176"/>
      <c r="P93" s="255"/>
      <c r="Q93" s="256"/>
      <c r="R93" s="257"/>
      <c r="S93" s="258"/>
      <c r="T93" s="259"/>
      <c r="U93" s="253"/>
      <c r="V93" s="253"/>
      <c r="W93" s="259"/>
      <c r="X93" s="253"/>
      <c r="Y93" s="253"/>
    </row>
    <row r="94" spans="2:25" s="252" customFormat="1" ht="15.75" x14ac:dyDescent="0.25">
      <c r="B94" s="253"/>
      <c r="C94" s="260"/>
      <c r="D94" s="254"/>
      <c r="E94" s="255"/>
      <c r="F94" s="256"/>
      <c r="G94" s="257"/>
      <c r="H94" s="259"/>
      <c r="I94" s="259"/>
      <c r="J94" s="448"/>
      <c r="K94" s="448"/>
      <c r="L94" s="309"/>
      <c r="M94" s="308"/>
      <c r="N94" s="253"/>
      <c r="O94" s="176"/>
      <c r="P94" s="261"/>
      <c r="Q94" s="247"/>
      <c r="R94" s="254"/>
      <c r="S94" s="262"/>
      <c r="T94" s="253"/>
      <c r="U94" s="253"/>
      <c r="V94" s="253"/>
      <c r="W94" s="253"/>
      <c r="X94" s="253"/>
      <c r="Y94" s="253"/>
    </row>
    <row r="95" spans="2:25" s="252" customFormat="1" ht="15.75" x14ac:dyDescent="0.25">
      <c r="B95" s="253"/>
      <c r="C95" s="263"/>
      <c r="D95" s="254"/>
      <c r="E95" s="261"/>
      <c r="F95" s="247"/>
      <c r="G95" s="254"/>
      <c r="H95" s="253"/>
      <c r="I95" s="253"/>
      <c r="J95" s="448"/>
      <c r="K95" s="448"/>
      <c r="L95" s="309"/>
      <c r="M95" s="308"/>
      <c r="N95" s="253"/>
      <c r="O95" s="175"/>
      <c r="P95" s="264">
        <v>329119</v>
      </c>
      <c r="Q95" s="265"/>
      <c r="R95" s="253"/>
      <c r="S95" s="262"/>
      <c r="T95" s="253"/>
      <c r="U95" s="253"/>
      <c r="V95" s="253"/>
      <c r="W95" s="253"/>
      <c r="X95" s="253"/>
      <c r="Y95" s="253"/>
    </row>
    <row r="96" spans="2:25" s="252" customFormat="1" ht="15.75" x14ac:dyDescent="0.25">
      <c r="B96" s="253"/>
      <c r="C96" s="263"/>
      <c r="D96" s="253"/>
      <c r="E96" s="264">
        <v>329119</v>
      </c>
      <c r="F96" s="265"/>
      <c r="G96" s="253"/>
      <c r="H96" s="253"/>
      <c r="I96" s="253"/>
      <c r="J96" s="448"/>
      <c r="K96" s="448"/>
      <c r="L96" s="309"/>
      <c r="M96" s="308"/>
      <c r="N96" s="253"/>
      <c r="O96" s="175"/>
      <c r="P96" s="266">
        <f>+P94-P95</f>
        <v>-329119</v>
      </c>
      <c r="Q96" s="265"/>
      <c r="R96" s="253"/>
      <c r="S96" s="262"/>
      <c r="T96" s="253"/>
      <c r="U96" s="253"/>
      <c r="V96" s="253"/>
      <c r="W96" s="253"/>
      <c r="X96" s="253"/>
      <c r="Y96" s="253"/>
    </row>
    <row r="97" spans="2:25" s="252" customFormat="1" ht="15.75" x14ac:dyDescent="0.25">
      <c r="B97" s="253"/>
      <c r="C97" s="260"/>
      <c r="D97" s="253"/>
      <c r="E97" s="266">
        <f>+E95-E96</f>
        <v>-329119</v>
      </c>
      <c r="F97" s="265"/>
      <c r="G97" s="253"/>
      <c r="H97" s="253"/>
      <c r="I97" s="253"/>
      <c r="J97" s="448"/>
      <c r="K97" s="448"/>
      <c r="L97" s="309"/>
      <c r="M97" s="308"/>
      <c r="N97" s="253"/>
      <c r="O97" s="175"/>
      <c r="P97" s="267"/>
      <c r="Q97" s="265"/>
      <c r="R97" s="253"/>
      <c r="S97" s="262"/>
      <c r="T97" s="253"/>
      <c r="U97" s="253"/>
      <c r="V97" s="253"/>
      <c r="W97" s="253"/>
      <c r="X97" s="253"/>
      <c r="Y97" s="253"/>
    </row>
    <row r="98" spans="2:25" s="252" customFormat="1" ht="15.75" x14ac:dyDescent="0.25">
      <c r="B98" s="253"/>
      <c r="C98" s="263"/>
      <c r="D98" s="253"/>
      <c r="E98" s="267"/>
      <c r="F98" s="265"/>
      <c r="G98" s="253"/>
      <c r="H98" s="253"/>
      <c r="I98" s="253"/>
      <c r="J98" s="448"/>
      <c r="K98" s="448"/>
      <c r="L98" s="309"/>
      <c r="M98" s="308"/>
      <c r="N98" s="253"/>
      <c r="O98" s="175"/>
      <c r="P98" s="268"/>
      <c r="Q98" s="265"/>
      <c r="R98" s="259"/>
      <c r="S98" s="258"/>
      <c r="T98" s="259"/>
      <c r="U98" s="253"/>
      <c r="V98" s="253"/>
      <c r="W98" s="259"/>
      <c r="X98" s="253"/>
      <c r="Y98" s="253"/>
    </row>
    <row r="99" spans="2:25" s="252" customFormat="1" ht="15.75" x14ac:dyDescent="0.25">
      <c r="B99" s="253"/>
      <c r="C99" s="263"/>
      <c r="D99" s="253"/>
      <c r="E99" s="268"/>
      <c r="F99" s="265"/>
      <c r="G99" s="259"/>
      <c r="H99" s="259"/>
      <c r="I99" s="259"/>
      <c r="J99" s="448"/>
      <c r="K99" s="448"/>
      <c r="L99" s="309"/>
      <c r="M99" s="308"/>
      <c r="N99" s="253"/>
      <c r="O99" s="175"/>
      <c r="P99" s="269"/>
      <c r="Q99" s="270"/>
      <c r="R99" s="259"/>
      <c r="S99" s="258"/>
      <c r="T99" s="259"/>
      <c r="U99" s="253"/>
      <c r="V99" s="253"/>
      <c r="W99" s="259"/>
      <c r="X99" s="253"/>
      <c r="Y99" s="253"/>
    </row>
    <row r="100" spans="2:25" s="252" customFormat="1" ht="15.75" x14ac:dyDescent="0.25">
      <c r="B100" s="253"/>
      <c r="C100" s="271"/>
      <c r="D100" s="253"/>
      <c r="E100" s="269"/>
      <c r="F100" s="270"/>
      <c r="G100" s="259"/>
      <c r="H100" s="259"/>
      <c r="I100" s="259"/>
      <c r="J100" s="448"/>
      <c r="K100" s="448"/>
      <c r="L100" s="309"/>
      <c r="M100" s="308"/>
      <c r="N100" s="253"/>
      <c r="O100" s="175"/>
      <c r="P100" s="269"/>
      <c r="Q100" s="265"/>
      <c r="R100" s="253"/>
      <c r="S100" s="262"/>
      <c r="T100" s="253"/>
      <c r="U100" s="253"/>
      <c r="V100" s="253"/>
      <c r="W100" s="253"/>
      <c r="X100" s="253"/>
      <c r="Y100" s="253"/>
    </row>
    <row r="101" spans="2:25" s="252" customFormat="1" ht="15.75" x14ac:dyDescent="0.25">
      <c r="B101" s="253"/>
      <c r="C101" s="263"/>
      <c r="D101" s="253"/>
      <c r="E101" s="269"/>
      <c r="F101" s="265"/>
      <c r="G101" s="253"/>
      <c r="H101" s="253"/>
      <c r="I101" s="253"/>
      <c r="J101" s="448"/>
      <c r="K101" s="448"/>
      <c r="L101" s="309"/>
      <c r="M101" s="308"/>
      <c r="N101" s="253"/>
      <c r="O101" s="175"/>
      <c r="P101" s="272"/>
      <c r="Q101" s="265"/>
      <c r="R101" s="253"/>
      <c r="S101" s="262"/>
      <c r="T101" s="253"/>
      <c r="U101" s="253"/>
      <c r="V101" s="253"/>
      <c r="W101" s="253"/>
      <c r="X101" s="253"/>
      <c r="Y101" s="253"/>
    </row>
    <row r="102" spans="2:25" s="277" customFormat="1" ht="15.75" x14ac:dyDescent="0.25">
      <c r="B102" s="273"/>
      <c r="C102" s="274"/>
      <c r="D102" s="273"/>
      <c r="E102" s="275"/>
      <c r="F102" s="276"/>
      <c r="G102" s="273"/>
      <c r="H102" s="273"/>
      <c r="I102" s="273"/>
      <c r="J102" s="449"/>
      <c r="K102" s="449"/>
      <c r="L102" s="309"/>
      <c r="M102" s="310"/>
      <c r="O102" s="390"/>
      <c r="P102" s="278"/>
      <c r="Q102" s="279"/>
      <c r="R102" s="280"/>
      <c r="S102" s="281"/>
    </row>
    <row r="103" spans="2:25" s="277" customFormat="1" ht="15.75" x14ac:dyDescent="0.25">
      <c r="C103" s="282"/>
      <c r="E103" s="278"/>
      <c r="F103" s="279"/>
      <c r="G103" s="280"/>
      <c r="J103" s="450"/>
      <c r="K103" s="450"/>
      <c r="L103" s="68"/>
      <c r="M103" s="310"/>
      <c r="O103" s="390"/>
      <c r="P103" s="283"/>
      <c r="Q103" s="283"/>
      <c r="R103" s="280"/>
      <c r="S103" s="281"/>
    </row>
    <row r="104" spans="2:25" s="277" customFormat="1" ht="15.75" x14ac:dyDescent="0.25">
      <c r="C104" s="282"/>
      <c r="E104" s="283"/>
      <c r="F104" s="283"/>
      <c r="G104" s="280"/>
      <c r="J104" s="450"/>
      <c r="K104" s="450"/>
      <c r="L104" s="310"/>
      <c r="M104" s="310"/>
      <c r="O104" s="390"/>
      <c r="P104" s="111"/>
      <c r="Q104" s="284"/>
      <c r="R104" s="109"/>
      <c r="S104" s="129"/>
      <c r="T104" s="109"/>
      <c r="W104" s="109"/>
    </row>
    <row r="105" spans="2:25" s="277" customFormat="1" ht="15.75" x14ac:dyDescent="0.25">
      <c r="C105" s="282"/>
      <c r="E105" s="111"/>
      <c r="F105" s="284"/>
      <c r="G105" s="109"/>
      <c r="H105" s="109"/>
      <c r="I105" s="109"/>
      <c r="J105" s="450"/>
      <c r="K105" s="450"/>
      <c r="L105" s="310"/>
      <c r="M105" s="310"/>
      <c r="O105" s="390"/>
      <c r="P105" s="111"/>
      <c r="Q105" s="285"/>
      <c r="R105" s="111"/>
      <c r="S105" s="130"/>
      <c r="T105" s="111"/>
      <c r="W105" s="111"/>
    </row>
    <row r="106" spans="2:25" s="277" customFormat="1" ht="15.75" x14ac:dyDescent="0.25">
      <c r="C106" s="282"/>
      <c r="E106" s="111"/>
      <c r="F106" s="285"/>
      <c r="G106" s="111"/>
      <c r="H106" s="111"/>
      <c r="I106" s="111"/>
      <c r="J106" s="450"/>
      <c r="K106" s="450"/>
      <c r="L106" s="310"/>
      <c r="M106" s="310"/>
      <c r="O106" s="390"/>
      <c r="P106" s="286"/>
      <c r="Q106" s="286"/>
      <c r="R106" s="287"/>
      <c r="S106" s="288"/>
      <c r="T106" s="286"/>
      <c r="W106" s="286"/>
    </row>
    <row r="107" spans="2:25" s="277" customFormat="1" ht="15.75" x14ac:dyDescent="0.25">
      <c r="C107" s="282"/>
      <c r="E107" s="286"/>
      <c r="F107" s="286"/>
      <c r="G107" s="287"/>
      <c r="H107" s="289"/>
      <c r="I107" s="286"/>
      <c r="J107" s="450"/>
      <c r="K107" s="450"/>
      <c r="L107" s="310"/>
      <c r="M107" s="310"/>
      <c r="O107" s="390"/>
      <c r="P107" s="286"/>
      <c r="Q107" s="286"/>
      <c r="R107" s="287"/>
      <c r="S107" s="288"/>
      <c r="T107" s="286"/>
      <c r="W107" s="286"/>
    </row>
    <row r="108" spans="2:25" s="277" customFormat="1" ht="15.75" x14ac:dyDescent="0.25">
      <c r="C108" s="282"/>
      <c r="E108" s="286"/>
      <c r="F108" s="286"/>
      <c r="G108" s="287"/>
      <c r="H108" s="289"/>
      <c r="I108" s="286"/>
      <c r="J108" s="450"/>
      <c r="K108" s="450"/>
      <c r="L108" s="310"/>
      <c r="M108" s="310"/>
      <c r="O108" s="390"/>
      <c r="P108" s="286"/>
      <c r="Q108" s="286"/>
      <c r="R108" s="287"/>
      <c r="S108" s="288"/>
      <c r="T108" s="286"/>
      <c r="W108" s="286"/>
    </row>
    <row r="109" spans="2:25" s="277" customFormat="1" ht="15.75" x14ac:dyDescent="0.25">
      <c r="C109" s="282"/>
      <c r="E109" s="286"/>
      <c r="F109" s="286"/>
      <c r="G109" s="287"/>
      <c r="H109" s="289"/>
      <c r="I109" s="286"/>
      <c r="J109" s="450"/>
      <c r="K109" s="450"/>
      <c r="L109" s="310"/>
      <c r="M109" s="310"/>
      <c r="O109" s="390"/>
      <c r="P109" s="286"/>
      <c r="Q109" s="286"/>
      <c r="R109" s="287"/>
      <c r="S109" s="288"/>
      <c r="T109" s="286"/>
      <c r="W109" s="286"/>
    </row>
    <row r="110" spans="2:25" s="277" customFormat="1" ht="15.75" x14ac:dyDescent="0.25">
      <c r="C110" s="282"/>
      <c r="E110" s="286"/>
      <c r="F110" s="286"/>
      <c r="G110" s="287"/>
      <c r="H110" s="289"/>
      <c r="I110" s="286"/>
      <c r="J110" s="450"/>
      <c r="K110" s="450"/>
      <c r="L110" s="310"/>
      <c r="M110" s="310"/>
      <c r="O110" s="390"/>
      <c r="P110" s="286"/>
      <c r="Q110" s="286"/>
      <c r="R110" s="287"/>
      <c r="S110" s="288"/>
      <c r="T110" s="286"/>
      <c r="W110" s="286"/>
    </row>
    <row r="111" spans="2:25" s="277" customFormat="1" ht="15.75" x14ac:dyDescent="0.25">
      <c r="C111" s="282"/>
      <c r="E111" s="286"/>
      <c r="F111" s="286"/>
      <c r="G111" s="287"/>
      <c r="H111" s="289"/>
      <c r="I111" s="286"/>
      <c r="J111" s="450"/>
      <c r="K111" s="450"/>
      <c r="L111" s="310"/>
      <c r="M111" s="310"/>
      <c r="O111" s="390"/>
      <c r="P111" s="283"/>
      <c r="Q111" s="283"/>
      <c r="R111" s="280"/>
      <c r="S111" s="281"/>
    </row>
    <row r="112" spans="2:25" s="277" customFormat="1" ht="15.75" x14ac:dyDescent="0.25">
      <c r="C112" s="282"/>
      <c r="E112" s="283"/>
      <c r="F112" s="283"/>
      <c r="G112" s="280"/>
      <c r="J112" s="450"/>
      <c r="K112" s="450"/>
      <c r="L112" s="310"/>
      <c r="M112" s="310"/>
      <c r="O112" s="390"/>
      <c r="P112" s="283"/>
      <c r="Q112" s="283"/>
      <c r="R112" s="280"/>
      <c r="S112" s="281"/>
    </row>
    <row r="113" spans="3:19" s="277" customFormat="1" ht="15.75" x14ac:dyDescent="0.25">
      <c r="C113" s="282"/>
      <c r="E113" s="283"/>
      <c r="F113" s="283"/>
      <c r="G113" s="280"/>
      <c r="J113" s="450"/>
      <c r="K113" s="450"/>
      <c r="L113" s="310"/>
      <c r="M113" s="310"/>
      <c r="O113" s="390"/>
      <c r="P113" s="283"/>
      <c r="Q113" s="283"/>
      <c r="R113" s="280"/>
      <c r="S113" s="281"/>
    </row>
    <row r="114" spans="3:19" s="277" customFormat="1" ht="15.75" x14ac:dyDescent="0.25">
      <c r="C114" s="282"/>
      <c r="E114" s="283"/>
      <c r="F114" s="283"/>
      <c r="G114" s="280"/>
      <c r="J114" s="450"/>
      <c r="K114" s="450"/>
      <c r="L114" s="310"/>
      <c r="M114" s="310"/>
      <c r="O114" s="390"/>
      <c r="P114" s="283"/>
      <c r="Q114" s="283"/>
      <c r="R114" s="280"/>
      <c r="S114" s="281"/>
    </row>
    <row r="115" spans="3:19" s="277" customFormat="1" ht="15.75" x14ac:dyDescent="0.25">
      <c r="C115" s="282"/>
      <c r="E115" s="283"/>
      <c r="F115" s="283"/>
      <c r="G115" s="280"/>
      <c r="J115" s="450"/>
      <c r="K115" s="450"/>
      <c r="L115" s="310"/>
      <c r="M115" s="310"/>
      <c r="O115" s="390"/>
      <c r="P115" s="283"/>
      <c r="Q115" s="283"/>
      <c r="R115" s="280"/>
      <c r="S115" s="281"/>
    </row>
    <row r="116" spans="3:19" s="277" customFormat="1" ht="15.75" x14ac:dyDescent="0.25">
      <c r="C116" s="282"/>
      <c r="E116" s="283"/>
      <c r="F116" s="283"/>
      <c r="G116" s="280"/>
      <c r="J116" s="450"/>
      <c r="K116" s="450"/>
      <c r="L116" s="310"/>
      <c r="M116" s="310"/>
      <c r="O116" s="390"/>
      <c r="P116" s="283"/>
      <c r="Q116" s="283"/>
      <c r="R116" s="280"/>
      <c r="S116" s="281"/>
    </row>
    <row r="117" spans="3:19" s="277" customFormat="1" ht="15.75" x14ac:dyDescent="0.25">
      <c r="C117" s="282"/>
      <c r="E117" s="283"/>
      <c r="F117" s="283"/>
      <c r="G117" s="280"/>
      <c r="J117" s="450"/>
      <c r="K117" s="450"/>
      <c r="L117" s="310"/>
      <c r="M117" s="310"/>
      <c r="O117" s="390"/>
      <c r="P117" s="283"/>
      <c r="Q117" s="283"/>
      <c r="R117" s="280"/>
      <c r="S117" s="281"/>
    </row>
    <row r="118" spans="3:19" s="277" customFormat="1" ht="15.75" x14ac:dyDescent="0.25">
      <c r="C118" s="282"/>
      <c r="E118" s="283"/>
      <c r="F118" s="283"/>
      <c r="G118" s="280"/>
      <c r="J118" s="450"/>
      <c r="K118" s="450"/>
      <c r="L118" s="310"/>
      <c r="M118" s="310"/>
      <c r="O118" s="390"/>
      <c r="P118" s="283"/>
      <c r="Q118" s="283"/>
      <c r="R118" s="280"/>
      <c r="S118" s="281"/>
    </row>
    <row r="119" spans="3:19" x14ac:dyDescent="0.25">
      <c r="G119" s="89"/>
      <c r="R119" s="89"/>
    </row>
    <row r="120" spans="3:19" x14ac:dyDescent="0.25">
      <c r="G120" s="89"/>
      <c r="R120" s="89"/>
    </row>
    <row r="121" spans="3:19" x14ac:dyDescent="0.25">
      <c r="G121" s="89"/>
      <c r="R121" s="89"/>
    </row>
    <row r="122" spans="3:19" x14ac:dyDescent="0.25">
      <c r="G122" s="89"/>
      <c r="P122" s="70"/>
      <c r="Q122" s="70"/>
      <c r="R122" s="89"/>
    </row>
    <row r="123" spans="3:19" x14ac:dyDescent="0.25">
      <c r="G123" s="89"/>
      <c r="P123" s="70"/>
      <c r="Q123" s="70"/>
      <c r="R123" s="89"/>
    </row>
    <row r="124" spans="3:19" x14ac:dyDescent="0.25">
      <c r="G124" s="89"/>
      <c r="P124" s="70"/>
      <c r="Q124" s="70"/>
      <c r="R124" s="89"/>
    </row>
    <row r="125" spans="3:19" x14ac:dyDescent="0.25">
      <c r="G125" s="89"/>
      <c r="P125" s="70"/>
      <c r="Q125" s="70"/>
      <c r="R125" s="89"/>
    </row>
    <row r="126" spans="3:19" x14ac:dyDescent="0.25">
      <c r="G126" s="89"/>
      <c r="P126" s="70"/>
      <c r="Q126" s="70"/>
      <c r="R126" s="89"/>
    </row>
    <row r="127" spans="3:19" x14ac:dyDescent="0.25">
      <c r="G127" s="89"/>
      <c r="P127" s="70"/>
      <c r="Q127" s="70"/>
      <c r="R127" s="89"/>
    </row>
    <row r="128" spans="3:19" x14ac:dyDescent="0.25">
      <c r="G128" s="89"/>
      <c r="P128" s="70"/>
      <c r="Q128" s="70"/>
      <c r="R128" s="89"/>
    </row>
    <row r="129" spans="1:31" s="112" customFormat="1" x14ac:dyDescent="0.25">
      <c r="A129" s="70"/>
      <c r="B129" s="70"/>
      <c r="C129" s="73"/>
      <c r="D129" s="70"/>
      <c r="E129" s="91"/>
      <c r="F129" s="91"/>
      <c r="G129" s="89"/>
      <c r="H129" s="70"/>
      <c r="I129" s="70"/>
      <c r="J129" s="430"/>
      <c r="K129" s="430"/>
      <c r="L129" s="296"/>
      <c r="M129" s="296"/>
      <c r="N129" s="70"/>
      <c r="O129" s="390"/>
      <c r="P129" s="70"/>
      <c r="Q129" s="70"/>
      <c r="R129" s="89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</row>
    <row r="130" spans="1:31" s="112" customFormat="1" x14ac:dyDescent="0.25">
      <c r="A130" s="70"/>
      <c r="B130" s="70"/>
      <c r="C130" s="73"/>
      <c r="D130" s="70"/>
      <c r="E130" s="91"/>
      <c r="F130" s="91"/>
      <c r="G130" s="89"/>
      <c r="H130" s="70"/>
      <c r="I130" s="70"/>
      <c r="J130" s="430"/>
      <c r="K130" s="430"/>
      <c r="L130" s="296"/>
      <c r="M130" s="296"/>
      <c r="N130" s="70"/>
      <c r="O130" s="390"/>
      <c r="P130" s="70"/>
      <c r="Q130" s="70"/>
      <c r="R130" s="89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</row>
    <row r="131" spans="1:31" s="112" customFormat="1" x14ac:dyDescent="0.25">
      <c r="A131" s="70"/>
      <c r="B131" s="70"/>
      <c r="C131" s="73"/>
      <c r="D131" s="70"/>
      <c r="E131" s="91"/>
      <c r="F131" s="91"/>
      <c r="G131" s="89"/>
      <c r="H131" s="70"/>
      <c r="I131" s="70"/>
      <c r="J131" s="430"/>
      <c r="K131" s="430"/>
      <c r="L131" s="296"/>
      <c r="M131" s="296"/>
      <c r="N131" s="70"/>
      <c r="O131" s="390"/>
      <c r="P131" s="70"/>
      <c r="Q131" s="70"/>
      <c r="R131" s="89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</row>
    <row r="132" spans="1:31" s="112" customFormat="1" x14ac:dyDescent="0.25">
      <c r="A132" s="70"/>
      <c r="B132" s="70"/>
      <c r="C132" s="73"/>
      <c r="D132" s="70"/>
      <c r="E132" s="91"/>
      <c r="F132" s="91"/>
      <c r="G132" s="89"/>
      <c r="H132" s="70"/>
      <c r="I132" s="70"/>
      <c r="J132" s="430"/>
      <c r="K132" s="430"/>
      <c r="L132" s="296"/>
      <c r="M132" s="296"/>
      <c r="N132" s="70"/>
      <c r="O132" s="390"/>
      <c r="P132" s="70"/>
      <c r="Q132" s="70"/>
      <c r="R132" s="89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</row>
    <row r="133" spans="1:31" s="112" customFormat="1" x14ac:dyDescent="0.25">
      <c r="A133" s="70"/>
      <c r="B133" s="70"/>
      <c r="C133" s="73"/>
      <c r="D133" s="70"/>
      <c r="E133" s="91"/>
      <c r="F133" s="91"/>
      <c r="G133" s="89"/>
      <c r="H133" s="70"/>
      <c r="I133" s="70"/>
      <c r="J133" s="430"/>
      <c r="K133" s="430"/>
      <c r="L133" s="296"/>
      <c r="M133" s="296"/>
      <c r="N133" s="70"/>
      <c r="O133" s="390"/>
      <c r="P133" s="70"/>
      <c r="Q133" s="70"/>
      <c r="R133" s="89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</row>
    <row r="134" spans="1:31" s="112" customFormat="1" x14ac:dyDescent="0.25">
      <c r="A134" s="70"/>
      <c r="B134" s="70"/>
      <c r="C134" s="73"/>
      <c r="D134" s="70"/>
      <c r="E134" s="91"/>
      <c r="F134" s="91"/>
      <c r="G134" s="89"/>
      <c r="H134" s="70"/>
      <c r="I134" s="70"/>
      <c r="J134" s="430"/>
      <c r="K134" s="430"/>
      <c r="L134" s="296"/>
      <c r="M134" s="296"/>
      <c r="N134" s="70"/>
      <c r="O134" s="390"/>
      <c r="P134" s="70"/>
      <c r="Q134" s="70"/>
      <c r="R134" s="89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</row>
    <row r="135" spans="1:31" s="112" customFormat="1" x14ac:dyDescent="0.25">
      <c r="A135" s="70"/>
      <c r="B135" s="70"/>
      <c r="C135" s="73"/>
      <c r="D135" s="70"/>
      <c r="E135" s="91"/>
      <c r="F135" s="91"/>
      <c r="G135" s="89"/>
      <c r="H135" s="70"/>
      <c r="I135" s="70"/>
      <c r="J135" s="430"/>
      <c r="K135" s="430"/>
      <c r="L135" s="296"/>
      <c r="M135" s="296"/>
      <c r="N135" s="70"/>
      <c r="O135" s="390"/>
      <c r="P135" s="70"/>
      <c r="Q135" s="70"/>
      <c r="R135" s="89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</row>
    <row r="136" spans="1:31" s="112" customFormat="1" x14ac:dyDescent="0.25">
      <c r="A136" s="70"/>
      <c r="B136" s="70"/>
      <c r="C136" s="73"/>
      <c r="D136" s="70"/>
      <c r="E136" s="91"/>
      <c r="F136" s="91"/>
      <c r="G136" s="89"/>
      <c r="H136" s="70"/>
      <c r="I136" s="70"/>
      <c r="J136" s="430"/>
      <c r="K136" s="430"/>
      <c r="L136" s="296"/>
      <c r="M136" s="296"/>
      <c r="N136" s="70"/>
      <c r="O136" s="390"/>
      <c r="P136" s="70"/>
      <c r="Q136" s="70"/>
      <c r="R136" s="89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</row>
    <row r="137" spans="1:31" s="112" customFormat="1" x14ac:dyDescent="0.25">
      <c r="A137" s="70"/>
      <c r="B137" s="70"/>
      <c r="C137" s="73"/>
      <c r="D137" s="70"/>
      <c r="E137" s="91"/>
      <c r="F137" s="91"/>
      <c r="G137" s="89"/>
      <c r="H137" s="70"/>
      <c r="I137" s="70"/>
      <c r="J137" s="430"/>
      <c r="K137" s="430"/>
      <c r="L137" s="296"/>
      <c r="M137" s="296"/>
      <c r="N137" s="70"/>
      <c r="O137" s="390"/>
      <c r="P137" s="70"/>
      <c r="Q137" s="70"/>
      <c r="R137" s="89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</row>
    <row r="138" spans="1:31" s="112" customFormat="1" x14ac:dyDescent="0.25">
      <c r="A138" s="70"/>
      <c r="B138" s="70"/>
      <c r="C138" s="73"/>
      <c r="D138" s="70"/>
      <c r="E138" s="91"/>
      <c r="F138" s="91"/>
      <c r="G138" s="89"/>
      <c r="H138" s="70"/>
      <c r="I138" s="70"/>
      <c r="J138" s="430"/>
      <c r="K138" s="430"/>
      <c r="L138" s="296"/>
      <c r="M138" s="296"/>
      <c r="N138" s="70"/>
      <c r="O138" s="390"/>
      <c r="P138" s="70"/>
      <c r="Q138" s="70"/>
      <c r="R138" s="89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</row>
    <row r="139" spans="1:31" s="112" customFormat="1" x14ac:dyDescent="0.25">
      <c r="A139" s="70"/>
      <c r="B139" s="70"/>
      <c r="C139" s="73"/>
      <c r="D139" s="70"/>
      <c r="E139" s="91"/>
      <c r="F139" s="91"/>
      <c r="G139" s="89"/>
      <c r="H139" s="70"/>
      <c r="I139" s="70"/>
      <c r="J139" s="430"/>
      <c r="K139" s="430"/>
      <c r="L139" s="296"/>
      <c r="M139" s="296"/>
      <c r="N139" s="70"/>
      <c r="O139" s="390"/>
      <c r="P139" s="70"/>
      <c r="Q139" s="70"/>
      <c r="R139" s="89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</row>
    <row r="140" spans="1:31" s="112" customFormat="1" x14ac:dyDescent="0.25">
      <c r="A140" s="70"/>
      <c r="B140" s="70"/>
      <c r="C140" s="73"/>
      <c r="D140" s="70"/>
      <c r="E140" s="91"/>
      <c r="F140" s="91"/>
      <c r="G140" s="89"/>
      <c r="H140" s="70"/>
      <c r="I140" s="70"/>
      <c r="J140" s="430"/>
      <c r="K140" s="430"/>
      <c r="L140" s="296"/>
      <c r="M140" s="296"/>
      <c r="N140" s="70"/>
      <c r="O140" s="390"/>
      <c r="P140" s="70"/>
      <c r="Q140" s="70"/>
      <c r="R140" s="89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</row>
    <row r="141" spans="1:31" s="112" customFormat="1" x14ac:dyDescent="0.25">
      <c r="A141" s="70"/>
      <c r="B141" s="70"/>
      <c r="C141" s="73"/>
      <c r="D141" s="70"/>
      <c r="E141" s="91"/>
      <c r="F141" s="91"/>
      <c r="G141" s="89"/>
      <c r="H141" s="70"/>
      <c r="I141" s="70"/>
      <c r="J141" s="430"/>
      <c r="K141" s="430"/>
      <c r="L141" s="296"/>
      <c r="M141" s="296"/>
      <c r="N141" s="70"/>
      <c r="O141" s="390"/>
      <c r="P141" s="70"/>
      <c r="Q141" s="70"/>
      <c r="R141" s="89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</row>
    <row r="142" spans="1:31" s="112" customFormat="1" x14ac:dyDescent="0.25">
      <c r="A142" s="70"/>
      <c r="B142" s="70"/>
      <c r="C142" s="73"/>
      <c r="D142" s="70"/>
      <c r="E142" s="91"/>
      <c r="F142" s="91"/>
      <c r="G142" s="89"/>
      <c r="H142" s="70"/>
      <c r="I142" s="70"/>
      <c r="J142" s="430"/>
      <c r="K142" s="430"/>
      <c r="L142" s="296"/>
      <c r="M142" s="296"/>
      <c r="N142" s="70"/>
      <c r="O142" s="390"/>
      <c r="P142" s="70"/>
      <c r="Q142" s="70"/>
      <c r="R142" s="89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</row>
    <row r="143" spans="1:31" s="112" customFormat="1" x14ac:dyDescent="0.25">
      <c r="A143" s="70"/>
      <c r="B143" s="70"/>
      <c r="C143" s="73"/>
      <c r="D143" s="70"/>
      <c r="E143" s="91"/>
      <c r="F143" s="91"/>
      <c r="G143" s="89"/>
      <c r="H143" s="70"/>
      <c r="I143" s="70"/>
      <c r="J143" s="430"/>
      <c r="K143" s="430"/>
      <c r="L143" s="296"/>
      <c r="M143" s="296"/>
      <c r="N143" s="70"/>
      <c r="O143" s="390"/>
      <c r="P143" s="70"/>
      <c r="Q143" s="70"/>
      <c r="R143" s="89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</row>
    <row r="144" spans="1:31" s="112" customFormat="1" x14ac:dyDescent="0.25">
      <c r="A144" s="70"/>
      <c r="B144" s="70"/>
      <c r="C144" s="73"/>
      <c r="D144" s="70"/>
      <c r="E144" s="91"/>
      <c r="F144" s="91"/>
      <c r="G144" s="89"/>
      <c r="H144" s="70"/>
      <c r="I144" s="70"/>
      <c r="J144" s="430"/>
      <c r="K144" s="430"/>
      <c r="L144" s="296"/>
      <c r="M144" s="296"/>
      <c r="N144" s="70"/>
      <c r="O144" s="390"/>
      <c r="P144" s="70"/>
      <c r="Q144" s="70"/>
      <c r="R144" s="89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</row>
    <row r="145" spans="1:31" s="112" customFormat="1" x14ac:dyDescent="0.25">
      <c r="A145" s="70"/>
      <c r="B145" s="70"/>
      <c r="C145" s="73"/>
      <c r="D145" s="70"/>
      <c r="E145" s="91"/>
      <c r="F145" s="91"/>
      <c r="G145" s="89"/>
      <c r="H145" s="70"/>
      <c r="I145" s="70"/>
      <c r="J145" s="430"/>
      <c r="K145" s="430"/>
      <c r="L145" s="296"/>
      <c r="M145" s="296"/>
      <c r="N145" s="70"/>
      <c r="O145" s="390"/>
      <c r="P145" s="70"/>
      <c r="Q145" s="70"/>
      <c r="R145" s="89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</row>
    <row r="146" spans="1:31" s="112" customFormat="1" x14ac:dyDescent="0.25">
      <c r="A146" s="70"/>
      <c r="B146" s="70"/>
      <c r="C146" s="73"/>
      <c r="D146" s="70"/>
      <c r="E146" s="91"/>
      <c r="F146" s="91"/>
      <c r="G146" s="89"/>
      <c r="H146" s="70"/>
      <c r="I146" s="70"/>
      <c r="J146" s="430"/>
      <c r="K146" s="430"/>
      <c r="L146" s="296"/>
      <c r="M146" s="296"/>
      <c r="N146" s="70"/>
      <c r="O146" s="390"/>
      <c r="P146" s="70"/>
      <c r="Q146" s="70"/>
      <c r="R146" s="89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</row>
    <row r="147" spans="1:31" s="112" customFormat="1" x14ac:dyDescent="0.25">
      <c r="A147" s="70"/>
      <c r="B147" s="70"/>
      <c r="C147" s="73"/>
      <c r="D147" s="70"/>
      <c r="E147" s="91"/>
      <c r="F147" s="91"/>
      <c r="G147" s="89"/>
      <c r="H147" s="70"/>
      <c r="I147" s="70"/>
      <c r="J147" s="430"/>
      <c r="K147" s="430"/>
      <c r="L147" s="296"/>
      <c r="M147" s="296"/>
      <c r="N147" s="70"/>
      <c r="O147" s="390"/>
      <c r="P147" s="70"/>
      <c r="Q147" s="70"/>
      <c r="R147" s="89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</row>
    <row r="148" spans="1:31" s="112" customFormat="1" x14ac:dyDescent="0.25">
      <c r="A148" s="70"/>
      <c r="B148" s="70"/>
      <c r="C148" s="73"/>
      <c r="D148" s="70"/>
      <c r="E148" s="91"/>
      <c r="F148" s="91"/>
      <c r="G148" s="89"/>
      <c r="H148" s="70"/>
      <c r="I148" s="70"/>
      <c r="J148" s="430"/>
      <c r="K148" s="430"/>
      <c r="L148" s="296"/>
      <c r="M148" s="296"/>
      <c r="N148" s="70"/>
      <c r="O148" s="390"/>
      <c r="P148" s="70"/>
      <c r="Q148" s="70"/>
      <c r="R148" s="89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</row>
    <row r="149" spans="1:31" s="112" customFormat="1" x14ac:dyDescent="0.25">
      <c r="A149" s="70"/>
      <c r="B149" s="70"/>
      <c r="C149" s="73"/>
      <c r="D149" s="70"/>
      <c r="E149" s="91"/>
      <c r="F149" s="91"/>
      <c r="G149" s="89"/>
      <c r="H149" s="70"/>
      <c r="I149" s="70"/>
      <c r="J149" s="430"/>
      <c r="K149" s="430"/>
      <c r="L149" s="296"/>
      <c r="M149" s="296"/>
      <c r="N149" s="70"/>
      <c r="O149" s="390"/>
      <c r="P149" s="70"/>
      <c r="Q149" s="70"/>
      <c r="R149" s="89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</row>
    <row r="150" spans="1:31" s="112" customFormat="1" x14ac:dyDescent="0.25">
      <c r="A150" s="70"/>
      <c r="B150" s="70"/>
      <c r="C150" s="73"/>
      <c r="D150" s="70"/>
      <c r="E150" s="91"/>
      <c r="F150" s="91"/>
      <c r="G150" s="89"/>
      <c r="H150" s="70"/>
      <c r="I150" s="70"/>
      <c r="J150" s="430"/>
      <c r="K150" s="430"/>
      <c r="L150" s="296"/>
      <c r="M150" s="296"/>
      <c r="N150" s="70"/>
      <c r="O150" s="390"/>
      <c r="P150" s="70"/>
      <c r="Q150" s="70"/>
      <c r="R150" s="89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</row>
    <row r="151" spans="1:31" s="112" customFormat="1" x14ac:dyDescent="0.25">
      <c r="A151" s="70"/>
      <c r="B151" s="70"/>
      <c r="C151" s="73"/>
      <c r="D151" s="70"/>
      <c r="E151" s="91"/>
      <c r="F151" s="91"/>
      <c r="G151" s="89"/>
      <c r="H151" s="70"/>
      <c r="I151" s="70"/>
      <c r="J151" s="430"/>
      <c r="K151" s="430"/>
      <c r="L151" s="296"/>
      <c r="M151" s="296"/>
      <c r="N151" s="70"/>
      <c r="O151" s="390"/>
      <c r="P151" s="70"/>
      <c r="Q151" s="70"/>
      <c r="R151" s="89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</row>
    <row r="152" spans="1:31" s="112" customFormat="1" x14ac:dyDescent="0.25">
      <c r="A152" s="70"/>
      <c r="B152" s="70"/>
      <c r="C152" s="73"/>
      <c r="D152" s="70"/>
      <c r="E152" s="91"/>
      <c r="F152" s="91"/>
      <c r="G152" s="89"/>
      <c r="H152" s="70"/>
      <c r="I152" s="70"/>
      <c r="J152" s="430"/>
      <c r="K152" s="430"/>
      <c r="L152" s="296"/>
      <c r="M152" s="296"/>
      <c r="N152" s="70"/>
      <c r="O152" s="390"/>
      <c r="P152" s="70"/>
      <c r="Q152" s="70"/>
      <c r="R152" s="89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</row>
    <row r="153" spans="1:31" s="112" customFormat="1" x14ac:dyDescent="0.25">
      <c r="A153" s="70"/>
      <c r="B153" s="70"/>
      <c r="C153" s="73"/>
      <c r="D153" s="70"/>
      <c r="E153" s="91"/>
      <c r="F153" s="91"/>
      <c r="G153" s="89"/>
      <c r="H153" s="70"/>
      <c r="I153" s="70"/>
      <c r="J153" s="430"/>
      <c r="K153" s="430"/>
      <c r="L153" s="296"/>
      <c r="M153" s="296"/>
      <c r="N153" s="70"/>
      <c r="O153" s="390"/>
      <c r="P153" s="70"/>
      <c r="Q153" s="70"/>
      <c r="R153" s="89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</row>
    <row r="154" spans="1:31" s="112" customFormat="1" x14ac:dyDescent="0.25">
      <c r="A154" s="70"/>
      <c r="B154" s="70"/>
      <c r="C154" s="73"/>
      <c r="D154" s="70"/>
      <c r="E154" s="91"/>
      <c r="F154" s="91"/>
      <c r="G154" s="89"/>
      <c r="H154" s="70"/>
      <c r="I154" s="70"/>
      <c r="J154" s="430"/>
      <c r="K154" s="430"/>
      <c r="L154" s="296"/>
      <c r="M154" s="296"/>
      <c r="N154" s="70"/>
      <c r="O154" s="390"/>
      <c r="P154" s="70"/>
      <c r="Q154" s="70"/>
      <c r="R154" s="89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</row>
    <row r="155" spans="1:31" s="112" customFormat="1" x14ac:dyDescent="0.25">
      <c r="A155" s="70"/>
      <c r="B155" s="70"/>
      <c r="C155" s="73"/>
      <c r="D155" s="70"/>
      <c r="E155" s="91"/>
      <c r="F155" s="91"/>
      <c r="G155" s="89"/>
      <c r="H155" s="70"/>
      <c r="I155" s="70"/>
      <c r="J155" s="430"/>
      <c r="K155" s="430"/>
      <c r="L155" s="296"/>
      <c r="M155" s="296"/>
      <c r="N155" s="70"/>
      <c r="O155" s="390"/>
      <c r="P155" s="70"/>
      <c r="Q155" s="70"/>
      <c r="R155" s="89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</row>
    <row r="156" spans="1:31" s="112" customFormat="1" x14ac:dyDescent="0.25">
      <c r="A156" s="70"/>
      <c r="B156" s="70"/>
      <c r="C156" s="73"/>
      <c r="D156" s="70"/>
      <c r="E156" s="91"/>
      <c r="F156" s="91"/>
      <c r="G156" s="89"/>
      <c r="H156" s="70"/>
      <c r="I156" s="70"/>
      <c r="J156" s="430"/>
      <c r="K156" s="430"/>
      <c r="L156" s="296"/>
      <c r="M156" s="296"/>
      <c r="N156" s="70"/>
      <c r="O156" s="390"/>
      <c r="P156" s="70"/>
      <c r="Q156" s="70"/>
      <c r="R156" s="89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</row>
    <row r="157" spans="1:31" s="112" customFormat="1" x14ac:dyDescent="0.25">
      <c r="A157" s="70"/>
      <c r="B157" s="70"/>
      <c r="C157" s="73"/>
      <c r="D157" s="70"/>
      <c r="E157" s="91"/>
      <c r="F157" s="91"/>
      <c r="G157" s="89"/>
      <c r="H157" s="70"/>
      <c r="I157" s="70"/>
      <c r="J157" s="430"/>
      <c r="K157" s="430"/>
      <c r="L157" s="296"/>
      <c r="M157" s="296"/>
      <c r="N157" s="70"/>
      <c r="O157" s="390"/>
      <c r="P157" s="70"/>
      <c r="Q157" s="70"/>
      <c r="R157" s="89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</row>
    <row r="158" spans="1:31" s="112" customFormat="1" x14ac:dyDescent="0.25">
      <c r="A158" s="70"/>
      <c r="B158" s="70"/>
      <c r="C158" s="73"/>
      <c r="D158" s="70"/>
      <c r="E158" s="91"/>
      <c r="F158" s="91"/>
      <c r="G158" s="89"/>
      <c r="H158" s="70"/>
      <c r="I158" s="70"/>
      <c r="J158" s="430"/>
      <c r="K158" s="430"/>
      <c r="L158" s="296"/>
      <c r="M158" s="296"/>
      <c r="N158" s="70"/>
      <c r="O158" s="390"/>
      <c r="P158" s="70"/>
      <c r="Q158" s="70"/>
      <c r="R158" s="89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</row>
    <row r="159" spans="1:31" s="112" customFormat="1" x14ac:dyDescent="0.25">
      <c r="A159" s="70"/>
      <c r="B159" s="70"/>
      <c r="C159" s="73"/>
      <c r="D159" s="70"/>
      <c r="E159" s="91"/>
      <c r="F159" s="91"/>
      <c r="G159" s="89"/>
      <c r="H159" s="70"/>
      <c r="I159" s="70"/>
      <c r="J159" s="430"/>
      <c r="K159" s="430"/>
      <c r="L159" s="296"/>
      <c r="M159" s="296"/>
      <c r="N159" s="70"/>
      <c r="O159" s="390"/>
      <c r="P159" s="70"/>
      <c r="Q159" s="70"/>
      <c r="R159" s="89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</row>
    <row r="160" spans="1:31" s="112" customFormat="1" x14ac:dyDescent="0.25">
      <c r="A160" s="70"/>
      <c r="B160" s="70"/>
      <c r="C160" s="73"/>
      <c r="D160" s="70"/>
      <c r="E160" s="91"/>
      <c r="F160" s="91"/>
      <c r="G160" s="89"/>
      <c r="H160" s="70"/>
      <c r="I160" s="70"/>
      <c r="J160" s="430"/>
      <c r="K160" s="430"/>
      <c r="L160" s="296"/>
      <c r="M160" s="296"/>
      <c r="N160" s="70"/>
      <c r="O160" s="390"/>
      <c r="P160" s="70"/>
      <c r="Q160" s="70"/>
      <c r="R160" s="89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</row>
    <row r="161" spans="1:31" s="112" customFormat="1" x14ac:dyDescent="0.25">
      <c r="A161" s="70"/>
      <c r="B161" s="70"/>
      <c r="C161" s="73"/>
      <c r="D161" s="70"/>
      <c r="E161" s="91"/>
      <c r="F161" s="91"/>
      <c r="G161" s="89"/>
      <c r="H161" s="70"/>
      <c r="I161" s="70"/>
      <c r="J161" s="430"/>
      <c r="K161" s="430"/>
      <c r="L161" s="296"/>
      <c r="M161" s="296"/>
      <c r="N161" s="70"/>
      <c r="O161" s="390"/>
      <c r="P161" s="70"/>
      <c r="Q161" s="70"/>
      <c r="R161" s="89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</row>
    <row r="162" spans="1:31" s="112" customFormat="1" x14ac:dyDescent="0.25">
      <c r="A162" s="70"/>
      <c r="B162" s="70"/>
      <c r="C162" s="73"/>
      <c r="D162" s="70"/>
      <c r="E162" s="91"/>
      <c r="F162" s="91"/>
      <c r="G162" s="89"/>
      <c r="H162" s="70"/>
      <c r="I162" s="70"/>
      <c r="J162" s="430"/>
      <c r="K162" s="430"/>
      <c r="L162" s="296"/>
      <c r="M162" s="296"/>
      <c r="N162" s="70"/>
      <c r="O162" s="390"/>
      <c r="P162" s="70"/>
      <c r="Q162" s="70"/>
      <c r="R162" s="89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</row>
    <row r="163" spans="1:31" s="112" customFormat="1" x14ac:dyDescent="0.25">
      <c r="A163" s="70"/>
      <c r="B163" s="70"/>
      <c r="C163" s="73"/>
      <c r="D163" s="70"/>
      <c r="E163" s="91"/>
      <c r="F163" s="91"/>
      <c r="G163" s="89"/>
      <c r="H163" s="70"/>
      <c r="I163" s="70"/>
      <c r="J163" s="430"/>
      <c r="K163" s="430"/>
      <c r="L163" s="296"/>
      <c r="M163" s="296"/>
      <c r="N163" s="70"/>
      <c r="O163" s="390"/>
      <c r="P163" s="70"/>
      <c r="Q163" s="70"/>
      <c r="R163" s="89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</row>
    <row r="164" spans="1:31" s="112" customFormat="1" x14ac:dyDescent="0.25">
      <c r="A164" s="70"/>
      <c r="B164" s="70"/>
      <c r="C164" s="73"/>
      <c r="D164" s="70"/>
      <c r="E164" s="91"/>
      <c r="F164" s="91"/>
      <c r="G164" s="89"/>
      <c r="H164" s="70"/>
      <c r="I164" s="70"/>
      <c r="J164" s="430"/>
      <c r="K164" s="430"/>
      <c r="L164" s="296"/>
      <c r="M164" s="296"/>
      <c r="N164" s="70"/>
      <c r="O164" s="390"/>
      <c r="P164" s="70"/>
      <c r="Q164" s="70"/>
      <c r="R164" s="89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</row>
    <row r="165" spans="1:31" s="112" customFormat="1" x14ac:dyDescent="0.25">
      <c r="A165" s="70"/>
      <c r="B165" s="70"/>
      <c r="C165" s="73"/>
      <c r="D165" s="70"/>
      <c r="E165" s="91"/>
      <c r="F165" s="91"/>
      <c r="G165" s="89"/>
      <c r="H165" s="70"/>
      <c r="I165" s="70"/>
      <c r="J165" s="430"/>
      <c r="K165" s="430"/>
      <c r="L165" s="296"/>
      <c r="M165" s="296"/>
      <c r="N165" s="70"/>
      <c r="O165" s="390"/>
      <c r="P165" s="70"/>
      <c r="Q165" s="70"/>
      <c r="R165" s="89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</row>
    <row r="166" spans="1:31" s="112" customFormat="1" x14ac:dyDescent="0.25">
      <c r="A166" s="70"/>
      <c r="B166" s="70"/>
      <c r="C166" s="73"/>
      <c r="D166" s="70"/>
      <c r="E166" s="91"/>
      <c r="F166" s="91"/>
      <c r="G166" s="89"/>
      <c r="H166" s="70"/>
      <c r="I166" s="70"/>
      <c r="J166" s="430"/>
      <c r="K166" s="430"/>
      <c r="L166" s="296"/>
      <c r="M166" s="296"/>
      <c r="N166" s="70"/>
      <c r="O166" s="390"/>
      <c r="P166" s="70"/>
      <c r="Q166" s="70"/>
      <c r="R166" s="89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</row>
    <row r="167" spans="1:31" s="112" customFormat="1" x14ac:dyDescent="0.25">
      <c r="A167" s="70"/>
      <c r="B167" s="70"/>
      <c r="C167" s="73"/>
      <c r="D167" s="70"/>
      <c r="E167" s="91"/>
      <c r="F167" s="91"/>
      <c r="G167" s="89"/>
      <c r="H167" s="70"/>
      <c r="I167" s="70"/>
      <c r="J167" s="430"/>
      <c r="K167" s="430"/>
      <c r="L167" s="296"/>
      <c r="M167" s="296"/>
      <c r="N167" s="70"/>
      <c r="O167" s="390"/>
      <c r="P167" s="70"/>
      <c r="Q167" s="70"/>
      <c r="R167" s="89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</row>
    <row r="168" spans="1:31" s="112" customFormat="1" x14ac:dyDescent="0.25">
      <c r="A168" s="70"/>
      <c r="B168" s="70"/>
      <c r="C168" s="73"/>
      <c r="D168" s="70"/>
      <c r="E168" s="91"/>
      <c r="F168" s="91"/>
      <c r="G168" s="89"/>
      <c r="H168" s="70"/>
      <c r="I168" s="70"/>
      <c r="J168" s="430"/>
      <c r="K168" s="430"/>
      <c r="L168" s="296"/>
      <c r="M168" s="296"/>
      <c r="N168" s="70"/>
      <c r="O168" s="390"/>
      <c r="P168" s="70"/>
      <c r="Q168" s="70"/>
      <c r="R168" s="89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</row>
    <row r="169" spans="1:31" s="112" customFormat="1" x14ac:dyDescent="0.25">
      <c r="A169" s="70"/>
      <c r="B169" s="70"/>
      <c r="C169" s="73"/>
      <c r="D169" s="70"/>
      <c r="E169" s="91"/>
      <c r="F169" s="91"/>
      <c r="G169" s="89"/>
      <c r="H169" s="70"/>
      <c r="I169" s="70"/>
      <c r="J169" s="430"/>
      <c r="K169" s="430"/>
      <c r="L169" s="296"/>
      <c r="M169" s="296"/>
      <c r="N169" s="70"/>
      <c r="O169" s="390"/>
      <c r="P169" s="70"/>
      <c r="Q169" s="70"/>
      <c r="R169" s="89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</row>
    <row r="170" spans="1:31" s="112" customFormat="1" x14ac:dyDescent="0.25">
      <c r="A170" s="70"/>
      <c r="B170" s="70"/>
      <c r="C170" s="73"/>
      <c r="D170" s="70"/>
      <c r="E170" s="91"/>
      <c r="F170" s="91"/>
      <c r="G170" s="89"/>
      <c r="H170" s="70"/>
      <c r="I170" s="70"/>
      <c r="J170" s="430"/>
      <c r="K170" s="430"/>
      <c r="L170" s="296"/>
      <c r="M170" s="296"/>
      <c r="N170" s="70"/>
      <c r="O170" s="390"/>
      <c r="P170" s="70"/>
      <c r="Q170" s="70"/>
      <c r="R170" s="89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</row>
    <row r="171" spans="1:31" s="112" customFormat="1" x14ac:dyDescent="0.25">
      <c r="A171" s="70"/>
      <c r="B171" s="70"/>
      <c r="C171" s="73"/>
      <c r="D171" s="70"/>
      <c r="E171" s="91"/>
      <c r="F171" s="91"/>
      <c r="G171" s="89"/>
      <c r="H171" s="70"/>
      <c r="I171" s="70"/>
      <c r="J171" s="430"/>
      <c r="K171" s="430"/>
      <c r="L171" s="296"/>
      <c r="M171" s="296"/>
      <c r="N171" s="70"/>
      <c r="O171" s="390"/>
      <c r="P171" s="70"/>
      <c r="Q171" s="70"/>
      <c r="R171" s="89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</row>
    <row r="172" spans="1:31" s="112" customFormat="1" x14ac:dyDescent="0.25">
      <c r="A172" s="70"/>
      <c r="B172" s="70"/>
      <c r="C172" s="73"/>
      <c r="D172" s="70"/>
      <c r="E172" s="91"/>
      <c r="F172" s="91"/>
      <c r="G172" s="89"/>
      <c r="H172" s="70"/>
      <c r="I172" s="70"/>
      <c r="J172" s="430"/>
      <c r="K172" s="430"/>
      <c r="L172" s="296"/>
      <c r="M172" s="296"/>
      <c r="N172" s="70"/>
      <c r="O172" s="390"/>
      <c r="P172" s="70"/>
      <c r="Q172" s="70"/>
      <c r="R172" s="89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</row>
    <row r="173" spans="1:31" s="112" customFormat="1" x14ac:dyDescent="0.25">
      <c r="A173" s="70"/>
      <c r="B173" s="70"/>
      <c r="C173" s="73"/>
      <c r="D173" s="70"/>
      <c r="E173" s="91"/>
      <c r="F173" s="91"/>
      <c r="G173" s="89"/>
      <c r="H173" s="70"/>
      <c r="I173" s="70"/>
      <c r="J173" s="430"/>
      <c r="K173" s="430"/>
      <c r="L173" s="296"/>
      <c r="M173" s="296"/>
      <c r="N173" s="70"/>
      <c r="O173" s="390"/>
      <c r="P173" s="70"/>
      <c r="Q173" s="70"/>
      <c r="R173" s="89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</row>
    <row r="174" spans="1:31" s="112" customFormat="1" x14ac:dyDescent="0.25">
      <c r="A174" s="70"/>
      <c r="B174" s="70"/>
      <c r="C174" s="73"/>
      <c r="D174" s="70"/>
      <c r="E174" s="91"/>
      <c r="F174" s="91"/>
      <c r="G174" s="89"/>
      <c r="H174" s="70"/>
      <c r="I174" s="70"/>
      <c r="J174" s="430"/>
      <c r="K174" s="430"/>
      <c r="L174" s="296"/>
      <c r="M174" s="296"/>
      <c r="N174" s="70"/>
      <c r="O174" s="390"/>
      <c r="P174" s="70"/>
      <c r="Q174" s="70"/>
      <c r="R174" s="89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</row>
    <row r="175" spans="1:31" s="112" customFormat="1" x14ac:dyDescent="0.25">
      <c r="A175" s="70"/>
      <c r="B175" s="70"/>
      <c r="C175" s="73"/>
      <c r="D175" s="70"/>
      <c r="E175" s="91"/>
      <c r="F175" s="91"/>
      <c r="G175" s="89"/>
      <c r="H175" s="70"/>
      <c r="I175" s="70"/>
      <c r="J175" s="430"/>
      <c r="K175" s="430"/>
      <c r="L175" s="296"/>
      <c r="M175" s="296"/>
      <c r="N175" s="70"/>
      <c r="O175" s="390"/>
      <c r="P175" s="70"/>
      <c r="Q175" s="70"/>
      <c r="R175" s="89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</row>
    <row r="176" spans="1:31" s="112" customFormat="1" x14ac:dyDescent="0.25">
      <c r="A176" s="70"/>
      <c r="B176" s="70"/>
      <c r="C176" s="73"/>
      <c r="D176" s="70"/>
      <c r="E176" s="91"/>
      <c r="F176" s="91"/>
      <c r="G176" s="89"/>
      <c r="H176" s="70"/>
      <c r="I176" s="70"/>
      <c r="J176" s="430"/>
      <c r="K176" s="430"/>
      <c r="L176" s="296"/>
      <c r="M176" s="296"/>
      <c r="N176" s="70"/>
      <c r="O176" s="390"/>
      <c r="P176" s="70"/>
      <c r="Q176" s="70"/>
      <c r="R176" s="89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</row>
    <row r="177" spans="1:31" s="112" customFormat="1" x14ac:dyDescent="0.25">
      <c r="A177" s="70"/>
      <c r="B177" s="70"/>
      <c r="C177" s="73"/>
      <c r="D177" s="70"/>
      <c r="E177" s="91"/>
      <c r="F177" s="91"/>
      <c r="G177" s="89"/>
      <c r="H177" s="70"/>
      <c r="I177" s="70"/>
      <c r="J177" s="430"/>
      <c r="K177" s="430"/>
      <c r="L177" s="296"/>
      <c r="M177" s="296"/>
      <c r="N177" s="70"/>
      <c r="O177" s="390"/>
      <c r="P177" s="70"/>
      <c r="Q177" s="70"/>
      <c r="R177" s="89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</row>
    <row r="178" spans="1:31" s="112" customFormat="1" x14ac:dyDescent="0.25">
      <c r="A178" s="70"/>
      <c r="B178" s="70"/>
      <c r="C178" s="73"/>
      <c r="D178" s="70"/>
      <c r="E178" s="91"/>
      <c r="F178" s="91"/>
      <c r="G178" s="89"/>
      <c r="H178" s="70"/>
      <c r="I178" s="70"/>
      <c r="J178" s="430"/>
      <c r="K178" s="430"/>
      <c r="L178" s="296"/>
      <c r="M178" s="296"/>
      <c r="N178" s="70"/>
      <c r="O178" s="390"/>
      <c r="P178" s="70"/>
      <c r="Q178" s="70"/>
      <c r="R178" s="89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</row>
    <row r="179" spans="1:31" s="112" customFormat="1" x14ac:dyDescent="0.25">
      <c r="A179" s="70"/>
      <c r="B179" s="70"/>
      <c r="C179" s="73"/>
      <c r="D179" s="70"/>
      <c r="E179" s="91"/>
      <c r="F179" s="91"/>
      <c r="G179" s="89"/>
      <c r="H179" s="70"/>
      <c r="I179" s="70"/>
      <c r="J179" s="430"/>
      <c r="K179" s="430"/>
      <c r="L179" s="296"/>
      <c r="M179" s="296"/>
      <c r="N179" s="70"/>
      <c r="O179" s="390"/>
      <c r="P179" s="70"/>
      <c r="Q179" s="70"/>
      <c r="R179" s="89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</row>
    <row r="180" spans="1:31" s="112" customFormat="1" x14ac:dyDescent="0.25">
      <c r="A180" s="70"/>
      <c r="B180" s="70"/>
      <c r="C180" s="73"/>
      <c r="D180" s="70"/>
      <c r="E180" s="91"/>
      <c r="F180" s="91"/>
      <c r="G180" s="89"/>
      <c r="H180" s="70"/>
      <c r="I180" s="70"/>
      <c r="J180" s="430"/>
      <c r="K180" s="430"/>
      <c r="L180" s="296"/>
      <c r="M180" s="296"/>
      <c r="N180" s="70"/>
      <c r="O180" s="390"/>
      <c r="P180" s="70"/>
      <c r="Q180" s="70"/>
      <c r="R180" s="89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</row>
    <row r="181" spans="1:31" s="112" customFormat="1" x14ac:dyDescent="0.25">
      <c r="A181" s="70"/>
      <c r="B181" s="70"/>
      <c r="C181" s="73"/>
      <c r="D181" s="70"/>
      <c r="E181" s="91"/>
      <c r="F181" s="91"/>
      <c r="G181" s="89"/>
      <c r="H181" s="70"/>
      <c r="I181" s="70"/>
      <c r="J181" s="430"/>
      <c r="K181" s="430"/>
      <c r="L181" s="296"/>
      <c r="M181" s="296"/>
      <c r="N181" s="70"/>
      <c r="O181" s="390"/>
      <c r="P181" s="70"/>
      <c r="Q181" s="70"/>
      <c r="R181" s="89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</row>
    <row r="182" spans="1:31" s="112" customFormat="1" x14ac:dyDescent="0.25">
      <c r="A182" s="70"/>
      <c r="B182" s="70"/>
      <c r="C182" s="73"/>
      <c r="D182" s="70"/>
      <c r="E182" s="91"/>
      <c r="F182" s="91"/>
      <c r="G182" s="89"/>
      <c r="H182" s="70"/>
      <c r="I182" s="70"/>
      <c r="J182" s="430"/>
      <c r="K182" s="430"/>
      <c r="L182" s="296"/>
      <c r="M182" s="296"/>
      <c r="N182" s="70"/>
      <c r="O182" s="390"/>
      <c r="P182" s="70"/>
      <c r="Q182" s="70"/>
      <c r="R182" s="89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</row>
    <row r="183" spans="1:31" s="112" customFormat="1" x14ac:dyDescent="0.25">
      <c r="A183" s="70"/>
      <c r="B183" s="70"/>
      <c r="C183" s="73"/>
      <c r="D183" s="70"/>
      <c r="E183" s="91"/>
      <c r="F183" s="91"/>
      <c r="G183" s="89"/>
      <c r="H183" s="70"/>
      <c r="I183" s="70"/>
      <c r="J183" s="430"/>
      <c r="K183" s="430"/>
      <c r="L183" s="296"/>
      <c r="M183" s="296"/>
      <c r="N183" s="70"/>
      <c r="O183" s="390"/>
      <c r="P183" s="70"/>
      <c r="Q183" s="70"/>
      <c r="R183" s="89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</row>
    <row r="184" spans="1:31" s="112" customFormat="1" x14ac:dyDescent="0.25">
      <c r="A184" s="70"/>
      <c r="B184" s="70"/>
      <c r="C184" s="73"/>
      <c r="D184" s="70"/>
      <c r="E184" s="91"/>
      <c r="F184" s="91"/>
      <c r="G184" s="89"/>
      <c r="H184" s="70"/>
      <c r="I184" s="70"/>
      <c r="J184" s="430"/>
      <c r="K184" s="430"/>
      <c r="L184" s="296"/>
      <c r="M184" s="296"/>
      <c r="N184" s="70"/>
      <c r="O184" s="390"/>
      <c r="P184" s="70"/>
      <c r="Q184" s="70"/>
      <c r="R184" s="89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</row>
    <row r="185" spans="1:31" s="112" customFormat="1" x14ac:dyDescent="0.25">
      <c r="A185" s="70"/>
      <c r="B185" s="70"/>
      <c r="C185" s="73"/>
      <c r="D185" s="70"/>
      <c r="E185" s="91"/>
      <c r="F185" s="91"/>
      <c r="G185" s="89"/>
      <c r="H185" s="70"/>
      <c r="I185" s="70"/>
      <c r="J185" s="430"/>
      <c r="K185" s="430"/>
      <c r="L185" s="296"/>
      <c r="M185" s="296"/>
      <c r="N185" s="70"/>
      <c r="O185" s="390"/>
      <c r="P185" s="70"/>
      <c r="Q185" s="70"/>
      <c r="R185" s="89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</row>
    <row r="186" spans="1:31" s="112" customFormat="1" x14ac:dyDescent="0.25">
      <c r="A186" s="70"/>
      <c r="B186" s="70"/>
      <c r="C186" s="73"/>
      <c r="D186" s="70"/>
      <c r="E186" s="91"/>
      <c r="F186" s="91"/>
      <c r="G186" s="89"/>
      <c r="H186" s="70"/>
      <c r="I186" s="70"/>
      <c r="J186" s="430"/>
      <c r="K186" s="430"/>
      <c r="L186" s="296"/>
      <c r="M186" s="296"/>
      <c r="N186" s="70"/>
      <c r="O186" s="390"/>
      <c r="P186" s="70"/>
      <c r="Q186" s="70"/>
      <c r="R186" s="89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</row>
    <row r="187" spans="1:31" s="112" customFormat="1" x14ac:dyDescent="0.25">
      <c r="A187" s="70"/>
      <c r="B187" s="70"/>
      <c r="C187" s="73"/>
      <c r="D187" s="70"/>
      <c r="E187" s="91"/>
      <c r="F187" s="91"/>
      <c r="G187" s="89"/>
      <c r="H187" s="70"/>
      <c r="I187" s="70"/>
      <c r="J187" s="430"/>
      <c r="K187" s="430"/>
      <c r="L187" s="296"/>
      <c r="M187" s="296"/>
      <c r="N187" s="70"/>
      <c r="O187" s="390"/>
      <c r="P187" s="70"/>
      <c r="Q187" s="70"/>
      <c r="R187" s="89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</row>
    <row r="188" spans="1:31" s="112" customFormat="1" x14ac:dyDescent="0.25">
      <c r="A188" s="70"/>
      <c r="B188" s="70"/>
      <c r="C188" s="73"/>
      <c r="D188" s="70"/>
      <c r="E188" s="91"/>
      <c r="F188" s="91"/>
      <c r="G188" s="89"/>
      <c r="H188" s="70"/>
      <c r="I188" s="70"/>
      <c r="J188" s="430"/>
      <c r="K188" s="430"/>
      <c r="L188" s="296"/>
      <c r="M188" s="296"/>
      <c r="N188" s="70"/>
      <c r="O188" s="390"/>
      <c r="P188" s="70"/>
      <c r="Q188" s="70"/>
      <c r="R188" s="89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</row>
    <row r="189" spans="1:31" s="112" customFormat="1" x14ac:dyDescent="0.25">
      <c r="A189" s="70"/>
      <c r="B189" s="70"/>
      <c r="C189" s="73"/>
      <c r="D189" s="70"/>
      <c r="E189" s="91"/>
      <c r="F189" s="91"/>
      <c r="G189" s="89"/>
      <c r="H189" s="70"/>
      <c r="I189" s="70"/>
      <c r="J189" s="430"/>
      <c r="K189" s="430"/>
      <c r="L189" s="296"/>
      <c r="M189" s="296"/>
      <c r="N189" s="70"/>
      <c r="O189" s="390"/>
      <c r="P189" s="70"/>
      <c r="Q189" s="70"/>
      <c r="R189" s="89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</row>
    <row r="190" spans="1:31" s="112" customFormat="1" x14ac:dyDescent="0.25">
      <c r="A190" s="70"/>
      <c r="B190" s="70"/>
      <c r="C190" s="73"/>
      <c r="D190" s="70"/>
      <c r="E190" s="91"/>
      <c r="F190" s="91"/>
      <c r="G190" s="89"/>
      <c r="H190" s="70"/>
      <c r="I190" s="70"/>
      <c r="J190" s="430"/>
      <c r="K190" s="430"/>
      <c r="L190" s="296"/>
      <c r="M190" s="296"/>
      <c r="N190" s="70"/>
      <c r="O190" s="390"/>
      <c r="P190" s="70"/>
      <c r="Q190" s="70"/>
      <c r="R190" s="89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</row>
    <row r="191" spans="1:31" s="112" customFormat="1" x14ac:dyDescent="0.25">
      <c r="A191" s="70"/>
      <c r="B191" s="70"/>
      <c r="C191" s="73"/>
      <c r="D191" s="70"/>
      <c r="E191" s="91"/>
      <c r="F191" s="91"/>
      <c r="G191" s="89"/>
      <c r="H191" s="70"/>
      <c r="I191" s="70"/>
      <c r="J191" s="430"/>
      <c r="K191" s="430"/>
      <c r="L191" s="296"/>
      <c r="M191" s="296"/>
      <c r="N191" s="70"/>
      <c r="O191" s="390"/>
      <c r="P191" s="70"/>
      <c r="Q191" s="70"/>
      <c r="R191" s="89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</row>
    <row r="192" spans="1:31" s="112" customFormat="1" x14ac:dyDescent="0.25">
      <c r="A192" s="70"/>
      <c r="B192" s="70"/>
      <c r="C192" s="73"/>
      <c r="D192" s="70"/>
      <c r="E192" s="91"/>
      <c r="F192" s="91"/>
      <c r="G192" s="89"/>
      <c r="H192" s="70"/>
      <c r="I192" s="70"/>
      <c r="J192" s="430"/>
      <c r="K192" s="430"/>
      <c r="L192" s="296"/>
      <c r="M192" s="296"/>
      <c r="N192" s="70"/>
      <c r="O192" s="390"/>
      <c r="P192" s="70"/>
      <c r="Q192" s="70"/>
      <c r="R192" s="89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</row>
    <row r="193" spans="1:31" s="112" customFormat="1" x14ac:dyDescent="0.25">
      <c r="A193" s="70"/>
      <c r="B193" s="70"/>
      <c r="C193" s="73"/>
      <c r="D193" s="70"/>
      <c r="E193" s="91"/>
      <c r="F193" s="91"/>
      <c r="G193" s="89"/>
      <c r="H193" s="70"/>
      <c r="I193" s="70"/>
      <c r="J193" s="430"/>
      <c r="K193" s="430"/>
      <c r="L193" s="296"/>
      <c r="M193" s="296"/>
      <c r="N193" s="70"/>
      <c r="O193" s="390"/>
      <c r="P193" s="70"/>
      <c r="Q193" s="70"/>
      <c r="R193" s="89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</row>
    <row r="194" spans="1:31" s="112" customFormat="1" x14ac:dyDescent="0.25">
      <c r="A194" s="70"/>
      <c r="B194" s="70"/>
      <c r="C194" s="73"/>
      <c r="D194" s="70"/>
      <c r="E194" s="91"/>
      <c r="F194" s="91"/>
      <c r="G194" s="89"/>
      <c r="H194" s="70"/>
      <c r="I194" s="70"/>
      <c r="J194" s="430"/>
      <c r="K194" s="430"/>
      <c r="L194" s="296"/>
      <c r="M194" s="296"/>
      <c r="N194" s="70"/>
      <c r="O194" s="390"/>
      <c r="P194" s="70"/>
      <c r="Q194" s="70"/>
      <c r="R194" s="89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</row>
    <row r="195" spans="1:31" s="112" customFormat="1" x14ac:dyDescent="0.25">
      <c r="A195" s="70"/>
      <c r="B195" s="70"/>
      <c r="C195" s="73"/>
      <c r="D195" s="70"/>
      <c r="E195" s="91"/>
      <c r="F195" s="91"/>
      <c r="G195" s="89"/>
      <c r="H195" s="70"/>
      <c r="I195" s="70"/>
      <c r="J195" s="430"/>
      <c r="K195" s="430"/>
      <c r="L195" s="296"/>
      <c r="M195" s="296"/>
      <c r="N195" s="70"/>
      <c r="O195" s="390"/>
      <c r="P195" s="70"/>
      <c r="Q195" s="70"/>
      <c r="R195" s="89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</row>
    <row r="196" spans="1:31" s="112" customFormat="1" x14ac:dyDescent="0.25">
      <c r="A196" s="70"/>
      <c r="B196" s="70"/>
      <c r="C196" s="73"/>
      <c r="D196" s="70"/>
      <c r="E196" s="91"/>
      <c r="F196" s="91"/>
      <c r="G196" s="89"/>
      <c r="H196" s="70"/>
      <c r="I196" s="70"/>
      <c r="J196" s="430"/>
      <c r="K196" s="430"/>
      <c r="L196" s="296"/>
      <c r="M196" s="296"/>
      <c r="N196" s="70"/>
      <c r="O196" s="390"/>
      <c r="P196" s="70"/>
      <c r="Q196" s="70"/>
      <c r="R196" s="89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</row>
    <row r="197" spans="1:31" s="112" customFormat="1" x14ac:dyDescent="0.25">
      <c r="A197" s="70"/>
      <c r="B197" s="70"/>
      <c r="C197" s="73"/>
      <c r="D197" s="70"/>
      <c r="E197" s="91"/>
      <c r="F197" s="91"/>
      <c r="G197" s="89"/>
      <c r="H197" s="70"/>
      <c r="I197" s="70"/>
      <c r="J197" s="430"/>
      <c r="K197" s="430"/>
      <c r="L197" s="296"/>
      <c r="M197" s="296"/>
      <c r="N197" s="70"/>
      <c r="O197" s="390"/>
      <c r="P197" s="70"/>
      <c r="Q197" s="70"/>
      <c r="R197" s="89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</row>
    <row r="198" spans="1:31" s="112" customFormat="1" x14ac:dyDescent="0.25">
      <c r="A198" s="70"/>
      <c r="B198" s="70"/>
      <c r="C198" s="73"/>
      <c r="D198" s="70"/>
      <c r="E198" s="91"/>
      <c r="F198" s="91"/>
      <c r="G198" s="89"/>
      <c r="H198" s="70"/>
      <c r="I198" s="70"/>
      <c r="J198" s="430"/>
      <c r="K198" s="430"/>
      <c r="L198" s="296"/>
      <c r="M198" s="296"/>
      <c r="N198" s="70"/>
      <c r="O198" s="390"/>
      <c r="P198" s="70"/>
      <c r="Q198" s="70"/>
      <c r="R198" s="89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</row>
    <row r="199" spans="1:31" s="112" customFormat="1" x14ac:dyDescent="0.25">
      <c r="A199" s="70"/>
      <c r="B199" s="70"/>
      <c r="C199" s="73"/>
      <c r="D199" s="70"/>
      <c r="E199" s="91"/>
      <c r="F199" s="91"/>
      <c r="G199" s="89"/>
      <c r="H199" s="70"/>
      <c r="I199" s="70"/>
      <c r="J199" s="430"/>
      <c r="K199" s="430"/>
      <c r="L199" s="296"/>
      <c r="M199" s="296"/>
      <c r="N199" s="70"/>
      <c r="O199" s="390"/>
      <c r="P199" s="70"/>
      <c r="Q199" s="70"/>
      <c r="R199" s="89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</row>
    <row r="200" spans="1:31" s="112" customFormat="1" x14ac:dyDescent="0.25">
      <c r="A200" s="70"/>
      <c r="B200" s="70"/>
      <c r="C200" s="73"/>
      <c r="D200" s="70"/>
      <c r="E200" s="91"/>
      <c r="F200" s="91"/>
      <c r="G200" s="89"/>
      <c r="H200" s="70"/>
      <c r="I200" s="70"/>
      <c r="J200" s="430"/>
      <c r="K200" s="430"/>
      <c r="L200" s="296"/>
      <c r="M200" s="296"/>
      <c r="N200" s="70"/>
      <c r="O200" s="390"/>
      <c r="P200" s="70"/>
      <c r="Q200" s="70"/>
      <c r="R200" s="89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</row>
    <row r="201" spans="1:31" s="112" customFormat="1" x14ac:dyDescent="0.25">
      <c r="A201" s="70"/>
      <c r="B201" s="70"/>
      <c r="C201" s="73"/>
      <c r="D201" s="70"/>
      <c r="E201" s="91"/>
      <c r="F201" s="91"/>
      <c r="G201" s="89"/>
      <c r="H201" s="70"/>
      <c r="I201" s="70"/>
      <c r="J201" s="430"/>
      <c r="K201" s="430"/>
      <c r="L201" s="296"/>
      <c r="M201" s="296"/>
      <c r="N201" s="70"/>
      <c r="O201" s="390"/>
      <c r="P201" s="70"/>
      <c r="Q201" s="70"/>
      <c r="R201" s="89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</row>
    <row r="202" spans="1:31" s="112" customFormat="1" x14ac:dyDescent="0.25">
      <c r="A202" s="70"/>
      <c r="B202" s="70"/>
      <c r="C202" s="73"/>
      <c r="D202" s="70"/>
      <c r="E202" s="91"/>
      <c r="F202" s="91"/>
      <c r="G202" s="89"/>
      <c r="H202" s="70"/>
      <c r="I202" s="70"/>
      <c r="J202" s="430"/>
      <c r="K202" s="430"/>
      <c r="L202" s="296"/>
      <c r="M202" s="296"/>
      <c r="N202" s="70"/>
      <c r="O202" s="390"/>
      <c r="P202" s="70"/>
      <c r="Q202" s="70"/>
      <c r="R202" s="89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</row>
    <row r="203" spans="1:31" s="112" customFormat="1" x14ac:dyDescent="0.25">
      <c r="A203" s="70"/>
      <c r="B203" s="70"/>
      <c r="C203" s="73"/>
      <c r="D203" s="70"/>
      <c r="E203" s="91"/>
      <c r="F203" s="91"/>
      <c r="G203" s="89"/>
      <c r="H203" s="70"/>
      <c r="I203" s="70"/>
      <c r="J203" s="430"/>
      <c r="K203" s="430"/>
      <c r="L203" s="296"/>
      <c r="M203" s="296"/>
      <c r="N203" s="70"/>
      <c r="O203" s="390"/>
      <c r="P203" s="70"/>
      <c r="Q203" s="70"/>
      <c r="R203" s="89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</row>
    <row r="204" spans="1:31" s="112" customFormat="1" x14ac:dyDescent="0.25">
      <c r="A204" s="70"/>
      <c r="B204" s="70"/>
      <c r="C204" s="73"/>
      <c r="D204" s="70"/>
      <c r="E204" s="91"/>
      <c r="F204" s="91"/>
      <c r="G204" s="89"/>
      <c r="H204" s="70"/>
      <c r="I204" s="70"/>
      <c r="J204" s="430"/>
      <c r="K204" s="430"/>
      <c r="L204" s="296"/>
      <c r="M204" s="296"/>
      <c r="N204" s="70"/>
      <c r="O204" s="390"/>
      <c r="P204" s="70"/>
      <c r="Q204" s="70"/>
      <c r="R204" s="89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</row>
    <row r="205" spans="1:31" s="112" customFormat="1" x14ac:dyDescent="0.25">
      <c r="A205" s="70"/>
      <c r="B205" s="70"/>
      <c r="C205" s="73"/>
      <c r="D205" s="70"/>
      <c r="E205" s="91"/>
      <c r="F205" s="91"/>
      <c r="G205" s="89"/>
      <c r="H205" s="70"/>
      <c r="I205" s="70"/>
      <c r="J205" s="430"/>
      <c r="K205" s="430"/>
      <c r="L205" s="296"/>
      <c r="M205" s="296"/>
      <c r="N205" s="70"/>
      <c r="O205" s="390"/>
      <c r="P205" s="70"/>
      <c r="Q205" s="70"/>
      <c r="R205" s="89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</row>
    <row r="206" spans="1:31" s="112" customFormat="1" x14ac:dyDescent="0.25">
      <c r="A206" s="70"/>
      <c r="B206" s="70"/>
      <c r="C206" s="73"/>
      <c r="D206" s="70"/>
      <c r="E206" s="91"/>
      <c r="F206" s="91"/>
      <c r="G206" s="89"/>
      <c r="H206" s="70"/>
      <c r="I206" s="70"/>
      <c r="J206" s="430"/>
      <c r="K206" s="430"/>
      <c r="L206" s="296"/>
      <c r="M206" s="296"/>
      <c r="N206" s="70"/>
      <c r="O206" s="390"/>
      <c r="P206" s="70"/>
      <c r="Q206" s="70"/>
      <c r="R206" s="89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</row>
    <row r="207" spans="1:31" s="112" customFormat="1" x14ac:dyDescent="0.25">
      <c r="A207" s="70"/>
      <c r="B207" s="70"/>
      <c r="C207" s="73"/>
      <c r="D207" s="70"/>
      <c r="E207" s="91"/>
      <c r="F207" s="91"/>
      <c r="G207" s="89"/>
      <c r="H207" s="70"/>
      <c r="I207" s="70"/>
      <c r="J207" s="430"/>
      <c r="K207" s="430"/>
      <c r="L207" s="296"/>
      <c r="M207" s="296"/>
      <c r="N207" s="70"/>
      <c r="O207" s="390"/>
      <c r="P207" s="70"/>
      <c r="Q207" s="70"/>
      <c r="R207" s="89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</row>
    <row r="208" spans="1:31" s="112" customFormat="1" x14ac:dyDescent="0.25">
      <c r="A208" s="70"/>
      <c r="B208" s="70"/>
      <c r="C208" s="73"/>
      <c r="D208" s="70"/>
      <c r="E208" s="91"/>
      <c r="F208" s="91"/>
      <c r="G208" s="89"/>
      <c r="H208" s="70"/>
      <c r="I208" s="70"/>
      <c r="J208" s="430"/>
      <c r="K208" s="430"/>
      <c r="L208" s="296"/>
      <c r="M208" s="296"/>
      <c r="N208" s="70"/>
      <c r="O208" s="390"/>
      <c r="P208" s="70"/>
      <c r="Q208" s="70"/>
      <c r="R208" s="89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</row>
    <row r="209" spans="1:31" s="112" customFormat="1" x14ac:dyDescent="0.25">
      <c r="A209" s="70"/>
      <c r="B209" s="70"/>
      <c r="C209" s="73"/>
      <c r="D209" s="70"/>
      <c r="E209" s="91"/>
      <c r="F209" s="91"/>
      <c r="G209" s="89"/>
      <c r="H209" s="70"/>
      <c r="I209" s="70"/>
      <c r="J209" s="430"/>
      <c r="K209" s="430"/>
      <c r="L209" s="296"/>
      <c r="M209" s="296"/>
      <c r="N209" s="70"/>
      <c r="O209" s="390"/>
      <c r="P209" s="70"/>
      <c r="Q209" s="70"/>
      <c r="R209" s="89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</row>
    <row r="210" spans="1:31" s="112" customFormat="1" x14ac:dyDescent="0.25">
      <c r="A210" s="70"/>
      <c r="B210" s="70"/>
      <c r="C210" s="73"/>
      <c r="D210" s="70"/>
      <c r="E210" s="91"/>
      <c r="F210" s="91"/>
      <c r="G210" s="89"/>
      <c r="H210" s="70"/>
      <c r="I210" s="70"/>
      <c r="J210" s="430"/>
      <c r="K210" s="430"/>
      <c r="L210" s="296"/>
      <c r="M210" s="296"/>
      <c r="N210" s="70"/>
      <c r="O210" s="390"/>
      <c r="P210" s="70"/>
      <c r="Q210" s="70"/>
      <c r="R210" s="89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</row>
    <row r="211" spans="1:31" s="112" customFormat="1" x14ac:dyDescent="0.25">
      <c r="A211" s="70"/>
      <c r="B211" s="70"/>
      <c r="C211" s="73"/>
      <c r="D211" s="70"/>
      <c r="E211" s="91"/>
      <c r="F211" s="91"/>
      <c r="G211" s="89"/>
      <c r="H211" s="70"/>
      <c r="I211" s="70"/>
      <c r="J211" s="430"/>
      <c r="K211" s="430"/>
      <c r="L211" s="296"/>
      <c r="M211" s="296"/>
      <c r="N211" s="70"/>
      <c r="O211" s="390"/>
      <c r="P211" s="70"/>
      <c r="Q211" s="70"/>
      <c r="R211" s="89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</row>
    <row r="212" spans="1:31" s="112" customFormat="1" x14ac:dyDescent="0.25">
      <c r="A212" s="70"/>
      <c r="B212" s="70"/>
      <c r="C212" s="73"/>
      <c r="D212" s="70"/>
      <c r="E212" s="91"/>
      <c r="F212" s="91"/>
      <c r="G212" s="89"/>
      <c r="H212" s="70"/>
      <c r="I212" s="70"/>
      <c r="J212" s="430"/>
      <c r="K212" s="430"/>
      <c r="L212" s="296"/>
      <c r="M212" s="296"/>
      <c r="N212" s="70"/>
      <c r="O212" s="390"/>
      <c r="P212" s="70"/>
      <c r="Q212" s="70"/>
      <c r="R212" s="89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</row>
    <row r="213" spans="1:31" s="112" customFormat="1" x14ac:dyDescent="0.25">
      <c r="A213" s="70"/>
      <c r="B213" s="70"/>
      <c r="C213" s="73"/>
      <c r="D213" s="70"/>
      <c r="E213" s="91"/>
      <c r="F213" s="91"/>
      <c r="G213" s="89"/>
      <c r="H213" s="70"/>
      <c r="I213" s="70"/>
      <c r="J213" s="430"/>
      <c r="K213" s="430"/>
      <c r="L213" s="296"/>
      <c r="M213" s="296"/>
      <c r="N213" s="70"/>
      <c r="O213" s="390"/>
      <c r="P213" s="70"/>
      <c r="Q213" s="70"/>
      <c r="R213" s="89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</row>
    <row r="214" spans="1:31" s="112" customFormat="1" x14ac:dyDescent="0.25">
      <c r="A214" s="70"/>
      <c r="B214" s="70"/>
      <c r="C214" s="73"/>
      <c r="D214" s="70"/>
      <c r="E214" s="91"/>
      <c r="F214" s="91"/>
      <c r="G214" s="89"/>
      <c r="H214" s="70"/>
      <c r="I214" s="70"/>
      <c r="J214" s="430"/>
      <c r="K214" s="430"/>
      <c r="L214" s="296"/>
      <c r="M214" s="296"/>
      <c r="N214" s="70"/>
      <c r="O214" s="390"/>
      <c r="P214" s="70"/>
      <c r="Q214" s="70"/>
      <c r="R214" s="89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</row>
    <row r="215" spans="1:31" s="112" customFormat="1" x14ac:dyDescent="0.25">
      <c r="A215" s="70"/>
      <c r="B215" s="70"/>
      <c r="C215" s="73"/>
      <c r="D215" s="70"/>
      <c r="E215" s="91"/>
      <c r="F215" s="91"/>
      <c r="G215" s="89"/>
      <c r="H215" s="70"/>
      <c r="I215" s="70"/>
      <c r="J215" s="430"/>
      <c r="K215" s="430"/>
      <c r="L215" s="296"/>
      <c r="M215" s="296"/>
      <c r="N215" s="70"/>
      <c r="O215" s="390"/>
      <c r="P215" s="70"/>
      <c r="Q215" s="70"/>
      <c r="R215" s="89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</row>
    <row r="216" spans="1:31" s="112" customFormat="1" x14ac:dyDescent="0.25">
      <c r="A216" s="70"/>
      <c r="B216" s="70"/>
      <c r="C216" s="73"/>
      <c r="D216" s="70"/>
      <c r="E216" s="91"/>
      <c r="F216" s="91"/>
      <c r="G216" s="89"/>
      <c r="H216" s="70"/>
      <c r="I216" s="70"/>
      <c r="J216" s="430"/>
      <c r="K216" s="430"/>
      <c r="L216" s="296"/>
      <c r="M216" s="296"/>
      <c r="N216" s="70"/>
      <c r="O216" s="390"/>
      <c r="P216" s="70"/>
      <c r="Q216" s="70"/>
      <c r="R216" s="89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</row>
    <row r="217" spans="1:31" s="112" customFormat="1" x14ac:dyDescent="0.25">
      <c r="A217" s="70"/>
      <c r="B217" s="70"/>
      <c r="C217" s="73"/>
      <c r="D217" s="70"/>
      <c r="E217" s="91"/>
      <c r="F217" s="91"/>
      <c r="G217" s="89"/>
      <c r="H217" s="70"/>
      <c r="I217" s="70"/>
      <c r="J217" s="430"/>
      <c r="K217" s="430"/>
      <c r="L217" s="296"/>
      <c r="M217" s="296"/>
      <c r="N217" s="70"/>
      <c r="O217" s="390"/>
      <c r="P217" s="70"/>
      <c r="Q217" s="70"/>
      <c r="R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</row>
  </sheetData>
  <autoFilter ref="A12:Y84"/>
  <mergeCells count="11">
    <mergeCell ref="B7:J7"/>
    <mergeCell ref="B8:J8"/>
    <mergeCell ref="N8:T8"/>
    <mergeCell ref="E9:F10"/>
    <mergeCell ref="P9:Q10"/>
    <mergeCell ref="B3:J3"/>
    <mergeCell ref="N3:T3"/>
    <mergeCell ref="B5:J5"/>
    <mergeCell ref="N5:T5"/>
    <mergeCell ref="B6:J6"/>
    <mergeCell ref="N6:T6"/>
  </mergeCells>
  <pageMargins left="0.39370078740157483" right="0.19685039370078741" top="0.55118110236220474" bottom="0.98425196850393704" header="0.55118110236220474" footer="0.35433070866141736"/>
  <pageSetup scale="56" fitToWidth="0" orientation="portrait" r:id="rId1"/>
  <headerFooter>
    <oddFooter>&amp;C&amp;P de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AZ499"/>
  <sheetViews>
    <sheetView topLeftCell="O1" zoomScale="55" zoomScaleNormal="55" workbookViewId="0">
      <selection activeCell="G102" sqref="G102:G115"/>
    </sheetView>
  </sheetViews>
  <sheetFormatPr baseColWidth="10" defaultRowHeight="15" x14ac:dyDescent="0.25"/>
  <cols>
    <col min="1" max="1" width="2.28515625" bestFit="1" customWidth="1"/>
    <col min="2" max="2" width="6.28515625" customWidth="1"/>
    <col min="3" max="3" width="13.42578125" customWidth="1"/>
    <col min="4" max="4" width="40.42578125" customWidth="1"/>
    <col min="5" max="5" width="7.85546875" customWidth="1"/>
    <col min="6" max="6" width="4" bestFit="1" customWidth="1"/>
    <col min="7" max="7" width="5" bestFit="1" customWidth="1"/>
    <col min="8" max="8" width="4.28515625" bestFit="1" customWidth="1"/>
    <col min="9" max="9" width="7" bestFit="1" customWidth="1"/>
    <col min="10" max="10" width="5" bestFit="1" customWidth="1"/>
    <col min="11" max="11" width="11.7109375" bestFit="1" customWidth="1"/>
    <col min="12" max="12" width="37.28515625" bestFit="1" customWidth="1"/>
    <col min="13" max="13" width="17" customWidth="1"/>
    <col min="14" max="14" width="12.28515625" bestFit="1" customWidth="1"/>
    <col min="15" max="15" width="16.28515625" style="66" bestFit="1" customWidth="1"/>
    <col min="16" max="16" width="16.28515625" style="66" customWidth="1"/>
    <col min="17" max="17" width="13.7109375" bestFit="1" customWidth="1"/>
    <col min="18" max="18" width="34" bestFit="1" customWidth="1"/>
    <col min="19" max="19" width="16.140625" bestFit="1" customWidth="1"/>
    <col min="20" max="20" width="16.7109375" bestFit="1" customWidth="1"/>
    <col min="21" max="21" width="12" customWidth="1"/>
    <col min="22" max="22" width="16.7109375" customWidth="1"/>
    <col min="23" max="23" width="2.28515625" bestFit="1" customWidth="1"/>
    <col min="24" max="24" width="7.5703125" customWidth="1"/>
    <col min="25" max="25" width="56" bestFit="1" customWidth="1"/>
    <col min="26" max="26" width="5.5703125" bestFit="1" customWidth="1"/>
    <col min="27" max="27" width="11.5703125" customWidth="1"/>
    <col min="28" max="28" width="17.7109375" customWidth="1"/>
    <col min="29" max="29" width="12.28515625" bestFit="1" customWidth="1"/>
    <col min="31" max="31" width="16.7109375" bestFit="1" customWidth="1"/>
    <col min="32" max="32" width="32.5703125" bestFit="1" customWidth="1"/>
    <col min="33" max="33" width="13.7109375" customWidth="1"/>
  </cols>
  <sheetData>
    <row r="1" spans="1:29" x14ac:dyDescent="0.25">
      <c r="M1" s="66">
        <f>SUBTOTAL(9,M2:M5)</f>
        <v>921.97</v>
      </c>
      <c r="N1" s="66">
        <f>+(SUM(M2:M4)*-1)</f>
        <v>0</v>
      </c>
      <c r="O1" s="66">
        <f>SUBTOTAL(9,O2:O5)</f>
        <v>921.97</v>
      </c>
      <c r="AB1" s="66">
        <f>SUBTOTAL(9,AB2:AB5)</f>
        <v>0</v>
      </c>
    </row>
    <row r="2" spans="1:29" ht="45" x14ac:dyDescent="0.25">
      <c r="P2" s="66" t="s">
        <v>216</v>
      </c>
      <c r="S2" s="149" t="s">
        <v>209</v>
      </c>
      <c r="T2" t="s">
        <v>217</v>
      </c>
      <c r="U2" t="s">
        <v>218</v>
      </c>
      <c r="V2" t="s">
        <v>219</v>
      </c>
      <c r="W2" t="s">
        <v>220</v>
      </c>
      <c r="X2" t="s">
        <v>221</v>
      </c>
      <c r="Y2" t="s">
        <v>222</v>
      </c>
      <c r="Z2" t="s">
        <v>223</v>
      </c>
      <c r="AA2" t="s">
        <v>224</v>
      </c>
      <c r="AB2" t="s">
        <v>41</v>
      </c>
    </row>
    <row r="3" spans="1:29" x14ac:dyDescent="0.25">
      <c r="A3" s="146" t="s">
        <v>288</v>
      </c>
      <c r="B3" s="146" t="s">
        <v>287</v>
      </c>
      <c r="C3" s="146" t="s">
        <v>286</v>
      </c>
      <c r="D3" s="146" t="s">
        <v>285</v>
      </c>
      <c r="E3" s="146" t="s">
        <v>208</v>
      </c>
      <c r="F3" s="1642" t="s">
        <v>284</v>
      </c>
      <c r="G3" s="1642"/>
      <c r="H3" s="1642"/>
      <c r="I3" s="1642"/>
      <c r="J3" s="1642"/>
      <c r="K3" s="1642"/>
      <c r="L3" s="146" t="s">
        <v>283</v>
      </c>
      <c r="M3" s="132" t="s">
        <v>282</v>
      </c>
      <c r="N3" s="146" t="s">
        <v>207</v>
      </c>
      <c r="O3" s="316" t="s">
        <v>41</v>
      </c>
      <c r="P3" s="316"/>
      <c r="Q3" s="146"/>
      <c r="R3" s="146" t="s">
        <v>206</v>
      </c>
      <c r="S3" s="144" t="s">
        <v>205</v>
      </c>
      <c r="T3" t="s">
        <v>289</v>
      </c>
      <c r="AC3" s="142"/>
    </row>
    <row r="4" spans="1:29" x14ac:dyDescent="0.25">
      <c r="A4" s="146"/>
      <c r="B4" s="146"/>
      <c r="C4" s="146"/>
      <c r="D4" s="146"/>
      <c r="E4" s="146"/>
      <c r="F4" s="134"/>
      <c r="G4" s="148"/>
      <c r="H4" s="148"/>
      <c r="I4" s="148"/>
      <c r="J4" s="148"/>
      <c r="K4" s="148"/>
      <c r="L4" s="146"/>
      <c r="M4" s="147"/>
      <c r="N4" s="146"/>
      <c r="O4" s="316"/>
      <c r="P4" s="316"/>
      <c r="Q4" s="146"/>
      <c r="R4" s="146"/>
      <c r="S4" s="144"/>
    </row>
    <row r="5" spans="1:29" ht="18.75" hidden="1" x14ac:dyDescent="0.3">
      <c r="A5" s="133" t="s">
        <v>103</v>
      </c>
      <c r="B5" s="133">
        <v>2</v>
      </c>
      <c r="C5" s="138">
        <v>42100</v>
      </c>
      <c r="D5" s="133" t="s">
        <v>203</v>
      </c>
      <c r="E5" s="133">
        <v>5256</v>
      </c>
      <c r="F5" s="134" t="s">
        <v>128</v>
      </c>
      <c r="G5" s="137" t="s">
        <v>129</v>
      </c>
      <c r="H5" s="137" t="s">
        <v>143</v>
      </c>
      <c r="I5" s="137" t="s">
        <v>196</v>
      </c>
      <c r="J5" s="137" t="s">
        <v>131</v>
      </c>
      <c r="K5" s="137" t="s">
        <v>195</v>
      </c>
      <c r="L5" s="133" t="s">
        <v>194</v>
      </c>
      <c r="M5" s="320">
        <v>921.97</v>
      </c>
      <c r="N5" s="136">
        <v>1</v>
      </c>
      <c r="O5" s="321">
        <v>921.97</v>
      </c>
      <c r="P5" s="135"/>
      <c r="Q5" s="132"/>
      <c r="R5" s="145">
        <v>42103</v>
      </c>
      <c r="S5" s="133"/>
      <c r="T5" s="141" t="s">
        <v>198</v>
      </c>
      <c r="U5" s="139" t="s">
        <v>187</v>
      </c>
      <c r="V5" s="141" t="s">
        <v>202</v>
      </c>
      <c r="W5" s="141" t="s">
        <v>103</v>
      </c>
      <c r="X5" s="140">
        <v>201</v>
      </c>
      <c r="Y5" s="140" t="s">
        <v>204</v>
      </c>
      <c r="Z5" s="140">
        <v>1</v>
      </c>
      <c r="AA5" s="140"/>
      <c r="AB5" s="140"/>
      <c r="AC5">
        <f>+N5-Z5</f>
        <v>0</v>
      </c>
    </row>
    <row r="6" spans="1:29" x14ac:dyDescent="0.25">
      <c r="C6" s="295"/>
      <c r="F6" s="65"/>
      <c r="G6" s="65"/>
      <c r="H6" s="65"/>
      <c r="I6" s="65"/>
      <c r="J6" s="65"/>
      <c r="K6" s="65"/>
      <c r="M6" s="64"/>
      <c r="T6" s="150"/>
      <c r="U6" s="150"/>
      <c r="V6" s="150"/>
      <c r="W6" s="150"/>
      <c r="X6" s="150"/>
      <c r="Y6" s="150"/>
      <c r="Z6" s="150"/>
      <c r="AA6" s="150"/>
      <c r="AB6" s="150"/>
    </row>
    <row r="7" spans="1:29" x14ac:dyDescent="0.25">
      <c r="G7" t="s">
        <v>193</v>
      </c>
      <c r="T7" s="141" t="s">
        <v>280</v>
      </c>
      <c r="U7" s="150" t="s">
        <v>279</v>
      </c>
      <c r="V7" s="295">
        <v>42521</v>
      </c>
      <c r="W7" s="131" t="s">
        <v>275</v>
      </c>
      <c r="X7" s="131">
        <v>1630</v>
      </c>
      <c r="Y7" s="131" t="s">
        <v>276</v>
      </c>
      <c r="Z7" s="131"/>
      <c r="AA7" s="131">
        <v>12500</v>
      </c>
      <c r="AB7" s="131"/>
    </row>
    <row r="8" spans="1:29" x14ac:dyDescent="0.25">
      <c r="T8" s="141" t="s">
        <v>280</v>
      </c>
      <c r="U8" s="150" t="s">
        <v>279</v>
      </c>
      <c r="V8" s="295">
        <v>42521</v>
      </c>
      <c r="W8" s="131" t="s">
        <v>275</v>
      </c>
      <c r="X8" s="131">
        <v>1630</v>
      </c>
      <c r="Y8" s="131" t="s">
        <v>277</v>
      </c>
      <c r="Z8" s="131"/>
      <c r="AA8" s="131">
        <v>12500</v>
      </c>
      <c r="AB8" s="131"/>
    </row>
    <row r="9" spans="1:29" x14ac:dyDescent="0.25">
      <c r="T9" s="141" t="s">
        <v>280</v>
      </c>
      <c r="U9" s="150" t="s">
        <v>279</v>
      </c>
      <c r="V9" s="295">
        <v>42521</v>
      </c>
      <c r="W9" s="150" t="s">
        <v>275</v>
      </c>
      <c r="X9" s="150">
        <v>1630</v>
      </c>
      <c r="Y9" s="150" t="s">
        <v>278</v>
      </c>
      <c r="Z9" s="150"/>
      <c r="AA9" s="150">
        <v>12500</v>
      </c>
      <c r="AB9" s="150"/>
    </row>
    <row r="10" spans="1:29" x14ac:dyDescent="0.25">
      <c r="T10" s="150"/>
      <c r="U10" s="150"/>
      <c r="V10" s="150"/>
      <c r="W10" s="150"/>
      <c r="X10" s="150"/>
      <c r="Y10" s="150"/>
      <c r="Z10" s="150"/>
      <c r="AA10" s="150"/>
      <c r="AB10" s="150"/>
      <c r="AC10" s="150"/>
    </row>
    <row r="11" spans="1:29" x14ac:dyDescent="0.25">
      <c r="T11" s="150"/>
      <c r="U11" s="150"/>
      <c r="V11" s="150"/>
      <c r="W11" s="150"/>
      <c r="X11" s="150"/>
      <c r="Y11" s="150"/>
      <c r="Z11" s="150"/>
      <c r="AA11" s="150"/>
      <c r="AB11" s="150"/>
      <c r="AC11" s="150"/>
    </row>
    <row r="12" spans="1:29" ht="27" thickBot="1" x14ac:dyDescent="0.45">
      <c r="T12" s="150"/>
      <c r="U12" s="150"/>
      <c r="V12" s="150"/>
      <c r="W12" s="150"/>
      <c r="X12" s="150"/>
      <c r="Y12" s="150"/>
      <c r="Z12" s="150"/>
      <c r="AA12" s="150"/>
      <c r="AB12" s="150"/>
      <c r="AC12" s="389" t="s">
        <v>251</v>
      </c>
    </row>
    <row r="13" spans="1:29" x14ac:dyDescent="0.25">
      <c r="T13" s="150"/>
      <c r="U13" s="150"/>
      <c r="V13" s="150"/>
      <c r="W13" s="150"/>
      <c r="X13" s="150"/>
      <c r="Y13" s="150"/>
      <c r="Z13" s="150"/>
      <c r="AA13" s="150"/>
      <c r="AB13" s="150"/>
      <c r="AC13" s="331"/>
    </row>
    <row r="14" spans="1:29" x14ac:dyDescent="0.25">
      <c r="U14" s="141" t="s">
        <v>281</v>
      </c>
      <c r="V14">
        <v>512</v>
      </c>
      <c r="Y14" s="317" t="s">
        <v>225</v>
      </c>
      <c r="AB14" s="132">
        <f>SUMIF(T3:T13,U14,AB3:AB13)</f>
        <v>0</v>
      </c>
      <c r="AC14" s="334" t="s">
        <v>2</v>
      </c>
    </row>
    <row r="15" spans="1:29" x14ac:dyDescent="0.25">
      <c r="U15" s="141" t="s">
        <v>280</v>
      </c>
      <c r="V15">
        <v>513</v>
      </c>
      <c r="Y15" s="317" t="s">
        <v>226</v>
      </c>
      <c r="AB15" s="132">
        <f>SUMIF(T3:T13,U15,AB3:AB13)+AC3</f>
        <v>0</v>
      </c>
      <c r="AC15" s="334" t="s">
        <v>2</v>
      </c>
    </row>
    <row r="16" spans="1:29" x14ac:dyDescent="0.25">
      <c r="M16" s="132">
        <f>SUM(M5:M15)</f>
        <v>921.97</v>
      </c>
      <c r="O16" s="132">
        <f>SUM(O4:O12)</f>
        <v>921.97</v>
      </c>
      <c r="P16" s="132">
        <f>SUM(P4:P5)</f>
        <v>0</v>
      </c>
      <c r="Y16" t="s">
        <v>227</v>
      </c>
      <c r="AB16" s="319">
        <v>-1331012.48</v>
      </c>
      <c r="AC16" s="340"/>
    </row>
    <row r="17" spans="12:30" x14ac:dyDescent="0.25">
      <c r="M17" s="66" t="e">
        <f>+M16-'AVANC SFA'!#REF!</f>
        <v>#REF!</v>
      </c>
      <c r="O17" s="66">
        <f>+M16-O16</f>
        <v>0</v>
      </c>
      <c r="AB17" s="142">
        <f>+AB14+AB15+AB16</f>
        <v>-1331012.48</v>
      </c>
      <c r="AC17" s="340"/>
    </row>
    <row r="18" spans="12:30" x14ac:dyDescent="0.25">
      <c r="L18" s="317" t="s">
        <v>214</v>
      </c>
      <c r="M18" s="319">
        <v>1305351.07</v>
      </c>
      <c r="AC18" s="340"/>
    </row>
    <row r="19" spans="12:30" x14ac:dyDescent="0.25">
      <c r="L19" s="318" t="s">
        <v>215</v>
      </c>
      <c r="M19" s="142" t="e">
        <f>+M17-M18</f>
        <v>#REF!</v>
      </c>
      <c r="AC19" s="340"/>
    </row>
    <row r="20" spans="12:30" x14ac:dyDescent="0.25">
      <c r="AC20" s="340"/>
    </row>
    <row r="21" spans="12:30" x14ac:dyDescent="0.25">
      <c r="AC21" s="340"/>
    </row>
    <row r="22" spans="12:30" x14ac:dyDescent="0.25">
      <c r="AC22" s="340"/>
    </row>
    <row r="23" spans="12:30" x14ac:dyDescent="0.25">
      <c r="AC23" s="334" t="s">
        <v>2</v>
      </c>
    </row>
    <row r="24" spans="12:30" x14ac:dyDescent="0.25">
      <c r="AC24" s="340"/>
      <c r="AD24" s="143"/>
    </row>
    <row r="25" spans="12:30" ht="15.75" thickBot="1" x14ac:dyDescent="0.3">
      <c r="AC25" s="346"/>
      <c r="AD25" s="143"/>
    </row>
    <row r="38" spans="30:30" x14ac:dyDescent="0.25">
      <c r="AD38" s="143"/>
    </row>
    <row r="67" spans="30:30" x14ac:dyDescent="0.25">
      <c r="AD67" s="142" t="e">
        <f>+#REF!-#REF!</f>
        <v>#REF!</v>
      </c>
    </row>
    <row r="81" spans="30:30" x14ac:dyDescent="0.25">
      <c r="AD81" s="143" t="e">
        <f>+#REF!-#REF!</f>
        <v>#REF!</v>
      </c>
    </row>
    <row r="89" spans="30:30" x14ac:dyDescent="0.25">
      <c r="AD89" s="143" t="e">
        <f>+#REF!-#REF!</f>
        <v>#REF!</v>
      </c>
    </row>
    <row r="90" spans="30:30" x14ac:dyDescent="0.25">
      <c r="AD90" s="142" t="e">
        <f>+#REF!-#REF!</f>
        <v>#REF!</v>
      </c>
    </row>
    <row r="107" spans="30:30" x14ac:dyDescent="0.25">
      <c r="AD107" t="s">
        <v>201</v>
      </c>
    </row>
    <row r="112" spans="30:30" x14ac:dyDescent="0.25">
      <c r="AD112" s="142" t="e">
        <f>+#REF!-#REF!</f>
        <v>#REF!</v>
      </c>
    </row>
    <row r="134" ht="27.75" customHeight="1" x14ac:dyDescent="0.25"/>
    <row r="135" ht="27.75" customHeight="1" x14ac:dyDescent="0.25"/>
    <row r="136" ht="27.75" customHeight="1" x14ac:dyDescent="0.25"/>
    <row r="137" ht="27.75" customHeight="1" x14ac:dyDescent="0.25"/>
    <row r="138" ht="27.75" customHeight="1" x14ac:dyDescent="0.25"/>
    <row r="139" ht="27.75" customHeight="1" x14ac:dyDescent="0.25"/>
    <row r="140" ht="27.75" customHeight="1" x14ac:dyDescent="0.25"/>
    <row r="157" spans="30:30" x14ac:dyDescent="0.25">
      <c r="AD157" s="142" t="e">
        <f>+#REF!-#REF!</f>
        <v>#REF!</v>
      </c>
    </row>
    <row r="172" spans="30:30" x14ac:dyDescent="0.25">
      <c r="AD172" s="143" t="e">
        <f>+#REF!-#REF!</f>
        <v>#REF!</v>
      </c>
    </row>
    <row r="197" spans="30:30" x14ac:dyDescent="0.25">
      <c r="AD197" s="143" t="e">
        <f>+#REF!-#REF!</f>
        <v>#REF!</v>
      </c>
    </row>
    <row r="204" spans="30:30" x14ac:dyDescent="0.25">
      <c r="AD204" s="143" t="e">
        <f>+#REF!-#REF!</f>
        <v>#REF!</v>
      </c>
    </row>
    <row r="237" spans="30:30" x14ac:dyDescent="0.25">
      <c r="AD237" s="142" t="e">
        <f>+#REF!-#REF!</f>
        <v>#REF!</v>
      </c>
    </row>
    <row r="263" spans="30:31" x14ac:dyDescent="0.25">
      <c r="AD263" s="15"/>
      <c r="AE263" s="15"/>
    </row>
    <row r="264" spans="30:31" x14ac:dyDescent="0.25">
      <c r="AD264" s="15"/>
      <c r="AE264" s="15"/>
    </row>
    <row r="265" spans="30:31" x14ac:dyDescent="0.25">
      <c r="AD265" s="15"/>
      <c r="AE265" s="15"/>
    </row>
    <row r="266" spans="30:31" x14ac:dyDescent="0.25">
      <c r="AD266" s="15"/>
      <c r="AE266" s="15"/>
    </row>
    <row r="267" spans="30:31" x14ac:dyDescent="0.25">
      <c r="AD267" s="15"/>
      <c r="AE267" s="15"/>
    </row>
    <row r="268" spans="30:31" x14ac:dyDescent="0.25">
      <c r="AD268" s="28"/>
      <c r="AE268" s="15"/>
    </row>
    <row r="269" spans="30:31" x14ac:dyDescent="0.25">
      <c r="AD269" s="28"/>
      <c r="AE269" s="352"/>
    </row>
    <row r="270" spans="30:31" x14ac:dyDescent="0.25">
      <c r="AD270" s="28"/>
      <c r="AE270" s="352"/>
    </row>
    <row r="271" spans="30:31" x14ac:dyDescent="0.25">
      <c r="AD271" s="28"/>
      <c r="AE271" s="352"/>
    </row>
    <row r="272" spans="30:31" x14ac:dyDescent="0.25">
      <c r="AD272" s="28"/>
      <c r="AE272" s="352"/>
    </row>
    <row r="273" spans="30:31" x14ac:dyDescent="0.25">
      <c r="AD273" s="28"/>
      <c r="AE273" s="355"/>
    </row>
    <row r="274" spans="30:31" x14ac:dyDescent="0.25">
      <c r="AD274" s="67"/>
      <c r="AE274" s="67"/>
    </row>
    <row r="275" spans="30:31" x14ac:dyDescent="0.25">
      <c r="AD275" s="67"/>
      <c r="AE275" s="67"/>
    </row>
    <row r="276" spans="30:31" x14ac:dyDescent="0.25">
      <c r="AD276" s="67"/>
      <c r="AE276" s="67"/>
    </row>
    <row r="277" spans="30:31" x14ac:dyDescent="0.25">
      <c r="AD277" s="67"/>
      <c r="AE277" s="67"/>
    </row>
    <row r="278" spans="30:31" x14ac:dyDescent="0.25">
      <c r="AD278" s="67"/>
      <c r="AE278" s="67"/>
    </row>
    <row r="279" spans="30:31" x14ac:dyDescent="0.25">
      <c r="AD279" s="67"/>
      <c r="AE279" s="67"/>
    </row>
    <row r="280" spans="30:31" x14ac:dyDescent="0.25">
      <c r="AD280" s="150"/>
      <c r="AE280" s="142"/>
    </row>
    <row r="281" spans="30:31" x14ac:dyDescent="0.25">
      <c r="AD281" s="150"/>
      <c r="AE281" s="142"/>
    </row>
    <row r="282" spans="30:31" x14ac:dyDescent="0.25">
      <c r="AD282" s="150"/>
      <c r="AE282" s="142"/>
    </row>
    <row r="283" spans="30:31" x14ac:dyDescent="0.25">
      <c r="AD283" s="150"/>
      <c r="AE283" s="142"/>
    </row>
    <row r="284" spans="30:31" x14ac:dyDescent="0.25">
      <c r="AD284" s="150"/>
      <c r="AE284" s="142"/>
    </row>
    <row r="285" spans="30:31" x14ac:dyDescent="0.25">
      <c r="AD285" s="150"/>
      <c r="AE285" s="142"/>
    </row>
    <row r="286" spans="30:31" x14ac:dyDescent="0.25">
      <c r="AD286" s="28"/>
      <c r="AE286" s="355"/>
    </row>
    <row r="287" spans="30:31" x14ac:dyDescent="0.25">
      <c r="AD287" s="67"/>
      <c r="AE287" s="67"/>
    </row>
    <row r="288" spans="30:31" x14ac:dyDescent="0.25">
      <c r="AD288" s="67"/>
      <c r="AE288" s="67"/>
    </row>
    <row r="289" spans="1:52" x14ac:dyDescent="0.25">
      <c r="AD289" s="67"/>
      <c r="AE289" s="67"/>
    </row>
    <row r="290" spans="1:52" s="15" customFormat="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 s="66"/>
      <c r="P290" s="66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 s="67"/>
      <c r="AE290" s="67"/>
      <c r="AF290" s="356" t="e">
        <f>+#REF!-#REF!</f>
        <v>#REF!</v>
      </c>
    </row>
    <row r="291" spans="1:52" s="15" customFormat="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 s="66"/>
      <c r="P291" s="66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 s="67"/>
      <c r="AE291" s="67"/>
      <c r="AF291" s="356" t="e">
        <f>+#REF!-#REF!</f>
        <v>#REF!</v>
      </c>
    </row>
    <row r="292" spans="1:52" s="15" customFormat="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 s="66"/>
      <c r="P292" s="66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 s="67"/>
      <c r="AE292" s="67"/>
      <c r="AF292" s="356" t="e">
        <f>+#REF!-#REF!</f>
        <v>#REF!</v>
      </c>
    </row>
    <row r="293" spans="1:52" s="15" customFormat="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 s="66"/>
      <c r="P293" s="66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 s="150"/>
      <c r="AE293"/>
      <c r="AF293" s="356" t="e">
        <f>+#REF!-#REF!</f>
        <v>#REF!</v>
      </c>
    </row>
    <row r="294" spans="1:52" s="15" customForma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 s="66"/>
      <c r="P294" s="66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 s="150"/>
      <c r="AE294" s="142"/>
      <c r="AF294" s="356" t="e">
        <f>+#REF!-#REF!</f>
        <v>#REF!</v>
      </c>
    </row>
    <row r="295" spans="1:52" s="15" customFormat="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 s="66"/>
      <c r="P295" s="66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 s="150"/>
      <c r="AE295" s="142"/>
      <c r="AF295" s="356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5" customForma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 s="66"/>
      <c r="P296" s="6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 s="150"/>
      <c r="AE296" s="142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5" customFormat="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 s="66"/>
      <c r="P297" s="66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 s="150"/>
      <c r="AE297" s="142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5" customFormat="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 s="66"/>
      <c r="P298" s="66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 s="150"/>
      <c r="AE298" s="142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5" customFormat="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 s="66"/>
      <c r="P299" s="66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 s="28"/>
      <c r="AE299" s="355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28" customFormat="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 s="66"/>
      <c r="P300" s="66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 s="67"/>
      <c r="AE300" s="67"/>
    </row>
    <row r="301" spans="1:52" s="67" customFormat="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 s="66"/>
      <c r="P301" s="66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F301" s="356" t="e">
        <f>+#REF!-#REF!</f>
        <v>#REF!</v>
      </c>
    </row>
    <row r="302" spans="1:52" s="67" customForma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 s="66"/>
      <c r="P302" s="66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F302" s="356" t="e">
        <f>+#REF!-#REF!</f>
        <v>#REF!</v>
      </c>
    </row>
    <row r="303" spans="1:52" s="67" customFormat="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 s="66"/>
      <c r="P303" s="66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F303" s="356" t="e">
        <f>+#REF!-#REF!</f>
        <v>#REF!</v>
      </c>
    </row>
    <row r="304" spans="1:52" s="67" customFormat="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 s="66"/>
      <c r="P304" s="66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F304" s="356" t="e">
        <f>+#REF!-#REF!</f>
        <v>#REF!</v>
      </c>
    </row>
    <row r="305" spans="1:52" s="67" customFormat="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 s="66"/>
      <c r="P305" s="66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 s="28"/>
      <c r="AE305" s="355"/>
      <c r="AF305" s="356" t="e">
        <f>+#REF!-#REF!</f>
        <v>#REF!</v>
      </c>
    </row>
    <row r="306" spans="1:52" s="67" customFormat="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 s="66"/>
      <c r="P306" s="6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F306" s="356" t="e">
        <f>+#REF!-#REF!</f>
        <v>#REF!</v>
      </c>
    </row>
    <row r="307" spans="1:52" x14ac:dyDescent="0.25">
      <c r="AD307" s="67"/>
      <c r="AE307" s="67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</row>
    <row r="308" spans="1:52" x14ac:dyDescent="0.25">
      <c r="AD308" s="67"/>
      <c r="AE308" s="67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</row>
    <row r="309" spans="1:52" x14ac:dyDescent="0.25">
      <c r="AD309" s="67"/>
      <c r="AE309" s="67"/>
      <c r="AF309" s="150"/>
      <c r="AG309" s="150"/>
      <c r="AH309" s="15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</row>
    <row r="310" spans="1:52" x14ac:dyDescent="0.25">
      <c r="AD310" s="67"/>
      <c r="AE310" s="67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</row>
    <row r="311" spans="1:52" x14ac:dyDescent="0.25">
      <c r="AD311" s="67"/>
      <c r="AE311" s="67"/>
      <c r="AF311" s="150"/>
      <c r="AG311" s="150"/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</row>
    <row r="312" spans="1:52" x14ac:dyDescent="0.25">
      <c r="AD312" s="150"/>
      <c r="AE312" s="142"/>
      <c r="AF312" s="150"/>
      <c r="AG312" s="150"/>
      <c r="AH312" s="15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</row>
    <row r="313" spans="1:52" s="28" customFormat="1" ht="18.75" customHeight="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 s="66"/>
      <c r="P313" s="66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 s="150"/>
      <c r="AE313" s="142"/>
    </row>
    <row r="314" spans="1:52" s="67" customFormat="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 s="66"/>
      <c r="P314" s="66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 s="150"/>
      <c r="AE314" s="142"/>
      <c r="AF314" s="356" t="e">
        <f>+#REF!-#REF!</f>
        <v>#REF!</v>
      </c>
    </row>
    <row r="315" spans="1:52" s="67" customFormat="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 s="66"/>
      <c r="P315" s="66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 s="150"/>
      <c r="AE315" s="142"/>
      <c r="AF315" s="356" t="e">
        <f>+#REF!-#REF!</f>
        <v>#REF!</v>
      </c>
    </row>
    <row r="316" spans="1:52" s="67" customFormat="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 s="66"/>
      <c r="P316" s="6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 s="150"/>
      <c r="AE316" s="142"/>
      <c r="AF316" s="356" t="e">
        <f>+#REF!-#REF!</f>
        <v>#REF!</v>
      </c>
    </row>
    <row r="317" spans="1:52" s="67" customForma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 s="66"/>
      <c r="P317" s="66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 s="150"/>
      <c r="AE317" s="142"/>
      <c r="AF317" s="356" t="e">
        <f>+#REF!-#REF!</f>
        <v>#REF!</v>
      </c>
    </row>
    <row r="318" spans="1:52" s="67" customForma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 s="66"/>
      <c r="P318" s="66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 s="28"/>
      <c r="AE318" s="355"/>
      <c r="AF318" s="356" t="e">
        <f>+#REF!-#REF!</f>
        <v>#REF!</v>
      </c>
    </row>
    <row r="319" spans="1:52" s="67" customFormat="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 s="66"/>
      <c r="P319" s="66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F319" s="356" t="e">
        <f>+#REF!-#REF!</f>
        <v>#REF!</v>
      </c>
    </row>
    <row r="320" spans="1:52" x14ac:dyDescent="0.25">
      <c r="AD320" s="67"/>
      <c r="AE320" s="67"/>
      <c r="AF320" s="356"/>
      <c r="AG320" s="150"/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</row>
    <row r="321" spans="1:52" x14ac:dyDescent="0.25">
      <c r="AD321" s="67"/>
      <c r="AE321" s="67"/>
      <c r="AF321" s="150"/>
      <c r="AG321" s="150"/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</row>
    <row r="322" spans="1:52" x14ac:dyDescent="0.25">
      <c r="AD322" s="67"/>
      <c r="AE322" s="67"/>
      <c r="AF322" s="150"/>
      <c r="AG322" s="150"/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</row>
    <row r="323" spans="1:52" x14ac:dyDescent="0.25">
      <c r="AD323" s="67"/>
      <c r="AE323" s="67"/>
      <c r="AF323" s="150"/>
      <c r="AG323" s="150"/>
      <c r="AH323" s="15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</row>
    <row r="324" spans="1:52" x14ac:dyDescent="0.25">
      <c r="AD324" s="67"/>
      <c r="AE324" s="67"/>
      <c r="AF324" s="150"/>
      <c r="AG324" s="150"/>
      <c r="AH324" s="15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</row>
    <row r="325" spans="1:52" x14ac:dyDescent="0.25">
      <c r="AD325" s="150"/>
      <c r="AE325" s="142"/>
      <c r="AF325" s="150"/>
      <c r="AG325" s="150"/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</row>
    <row r="326" spans="1:52" s="28" customForma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 s="66"/>
      <c r="P326" s="6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 s="150"/>
      <c r="AE326" s="142"/>
    </row>
    <row r="327" spans="1:52" s="67" customFormat="1" ht="17.25" x14ac:dyDescent="0.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 s="66"/>
      <c r="P327" s="66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 s="150"/>
      <c r="AE327" s="142"/>
      <c r="AF327" s="67" t="s">
        <v>250</v>
      </c>
      <c r="AG327" s="353">
        <v>665</v>
      </c>
    </row>
    <row r="328" spans="1:52" s="67" customFormat="1" ht="17.25" x14ac:dyDescent="0.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 s="66"/>
      <c r="P328" s="66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 s="150"/>
      <c r="AE328" s="142"/>
      <c r="AF328" s="67" t="s">
        <v>250</v>
      </c>
      <c r="AG328" s="353">
        <v>524</v>
      </c>
    </row>
    <row r="329" spans="1:52" s="67" customFormat="1" ht="17.25" x14ac:dyDescent="0.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 s="66"/>
      <c r="P329" s="66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 s="150"/>
      <c r="AE329" s="142"/>
      <c r="AF329" s="67" t="s">
        <v>250</v>
      </c>
      <c r="AG329" s="353">
        <v>222</v>
      </c>
    </row>
    <row r="330" spans="1:52" s="67" customFormat="1" ht="17.25" x14ac:dyDescent="0.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 s="66"/>
      <c r="P330" s="66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 s="150"/>
      <c r="AE330" s="142"/>
      <c r="AF330" s="67" t="s">
        <v>250</v>
      </c>
      <c r="AG330" s="353">
        <v>101</v>
      </c>
    </row>
    <row r="331" spans="1:52" s="67" customFormat="1" ht="17.25" x14ac:dyDescent="0.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 s="66"/>
      <c r="P331" s="66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E331" s="354">
        <v>0</v>
      </c>
      <c r="AF331" s="67" t="s">
        <v>250</v>
      </c>
      <c r="AG331" s="353">
        <v>333</v>
      </c>
    </row>
    <row r="332" spans="1:52" s="28" customFormat="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 s="66"/>
      <c r="P332" s="66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 s="67"/>
      <c r="AE332" s="67"/>
    </row>
    <row r="333" spans="1:52" s="67" customFormat="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 s="66"/>
      <c r="P333" s="66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F333" s="356" t="e">
        <f>+#REF!-#REF!</f>
        <v>#REF!</v>
      </c>
    </row>
    <row r="334" spans="1:52" s="67" customFormat="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 s="66"/>
      <c r="P334" s="66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F334" s="356" t="e">
        <f>+#REF!-#REF!</f>
        <v>#REF!</v>
      </c>
    </row>
    <row r="335" spans="1:52" s="67" customFormat="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 s="66"/>
      <c r="P335" s="66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F335" s="356" t="e">
        <f>+#REF!-#REF!</f>
        <v>#REF!</v>
      </c>
    </row>
    <row r="336" spans="1:52" s="67" customFormat="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 s="66"/>
      <c r="P336" s="6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 s="150"/>
      <c r="AE336" s="142"/>
      <c r="AF336" s="356" t="e">
        <f>+#REF!-#REF!</f>
        <v>#REF!</v>
      </c>
    </row>
    <row r="337" spans="1:52" s="67" customFormat="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 s="66"/>
      <c r="P337" s="66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 s="150"/>
      <c r="AE337" s="142"/>
      <c r="AF337" s="356" t="e">
        <f>+#REF!-#REF!</f>
        <v>#REF!</v>
      </c>
    </row>
    <row r="338" spans="1:52" s="67" customFormat="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 s="66"/>
      <c r="P338" s="66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 s="150"/>
      <c r="AE338" s="142"/>
      <c r="AF338" s="356" t="e">
        <f>+#REF!-#REF!</f>
        <v>#REF!</v>
      </c>
    </row>
    <row r="339" spans="1:52" x14ac:dyDescent="0.25">
      <c r="AD339" s="150"/>
      <c r="AE339" s="142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</row>
    <row r="340" spans="1:52" x14ac:dyDescent="0.25">
      <c r="AD340" s="350"/>
      <c r="AE340" s="357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</row>
    <row r="341" spans="1:52" x14ac:dyDescent="0.25">
      <c r="AD341" s="67"/>
      <c r="AE341" s="67"/>
      <c r="AF341" s="150"/>
      <c r="AG341" s="150"/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</row>
    <row r="342" spans="1:52" x14ac:dyDescent="0.25">
      <c r="AD342" s="150"/>
      <c r="AE342" s="142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</row>
    <row r="343" spans="1:52" x14ac:dyDescent="0.25"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</row>
    <row r="344" spans="1:52" x14ac:dyDescent="0.25">
      <c r="AF344" s="150"/>
      <c r="AG344" s="150"/>
      <c r="AH344" s="15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</row>
    <row r="345" spans="1:52" s="28" customFormat="1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 s="66"/>
      <c r="P345" s="66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>
        <v>0.6</v>
      </c>
      <c r="AE345"/>
    </row>
    <row r="346" spans="1:52" s="67" customFormat="1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 s="66"/>
      <c r="P346" s="6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 s="356" t="e">
        <f>+#REF!-#REF!</f>
        <v>#REF!</v>
      </c>
    </row>
    <row r="347" spans="1:52" s="67" customFormat="1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 s="66"/>
      <c r="P347" s="66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 s="356" t="e">
        <f>+#REF!-#REF!</f>
        <v>#REF!</v>
      </c>
    </row>
    <row r="348" spans="1:52" s="67" customFormat="1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 s="66"/>
      <c r="P348" s="66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 s="356" t="e">
        <f>+#REF!-#REF!</f>
        <v>#REF!</v>
      </c>
    </row>
    <row r="349" spans="1:52" s="67" customFormat="1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 s="66"/>
      <c r="P349" s="66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 s="356" t="e">
        <f>+#REF!-#REF!</f>
        <v>#REF!</v>
      </c>
    </row>
    <row r="350" spans="1:52" s="67" customFormat="1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 s="66"/>
      <c r="P350" s="66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 s="356" t="e">
        <f>+#REF!-#REF!</f>
        <v>#REF!</v>
      </c>
    </row>
    <row r="351" spans="1:52" s="67" customFormat="1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 s="66"/>
      <c r="P351" s="66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 s="356" t="e">
        <f>+#REF!-#REF!</f>
        <v>#REF!</v>
      </c>
    </row>
    <row r="352" spans="1:52" x14ac:dyDescent="0.25">
      <c r="AF352" s="150"/>
      <c r="AG352" s="150"/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</row>
    <row r="353" spans="1:52" x14ac:dyDescent="0.25">
      <c r="AF353" s="150"/>
      <c r="AG353" s="150"/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</row>
    <row r="354" spans="1:52" x14ac:dyDescent="0.25"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</row>
    <row r="355" spans="1:52" x14ac:dyDescent="0.25">
      <c r="AF355" s="150"/>
      <c r="AG355" s="150"/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</row>
    <row r="356" spans="1:52" x14ac:dyDescent="0.25"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</row>
    <row r="357" spans="1:52" x14ac:dyDescent="0.25">
      <c r="AF357" s="150"/>
      <c r="AG357" s="150"/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</row>
    <row r="358" spans="1:52" s="67" customFormat="1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 s="66"/>
      <c r="P358" s="66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</row>
    <row r="359" spans="1:52" s="67" customFormat="1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 s="66"/>
      <c r="P359" s="66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 s="356" t="e">
        <f>+#REF!-#REF!</f>
        <v>#REF!</v>
      </c>
    </row>
    <row r="360" spans="1:52" s="67" customFormat="1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 s="66"/>
      <c r="P360" s="66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 s="356" t="e">
        <f>+#REF!-#REF!</f>
        <v>#REF!</v>
      </c>
    </row>
    <row r="361" spans="1:52" s="67" customFormat="1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 s="66"/>
      <c r="P361" s="66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 s="356" t="e">
        <f>+#REF!-#REF!</f>
        <v>#REF!</v>
      </c>
    </row>
    <row r="362" spans="1:52" s="67" customFormat="1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 s="66"/>
      <c r="P362" s="66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 s="356" t="e">
        <f>+#REF!-#REF!</f>
        <v>#REF!</v>
      </c>
    </row>
    <row r="363" spans="1:52" x14ac:dyDescent="0.25">
      <c r="AE363" s="142" t="e">
        <f>+#REF!-#REF!</f>
        <v>#REF!</v>
      </c>
      <c r="AF363" s="150"/>
      <c r="AG363" s="150"/>
      <c r="AH363" s="15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</row>
    <row r="364" spans="1:52" x14ac:dyDescent="0.25">
      <c r="AE364" s="142" t="e">
        <f>+#REF!-#REF!</f>
        <v>#REF!</v>
      </c>
      <c r="AF364" s="150"/>
      <c r="AG364" s="150"/>
      <c r="AH364" s="15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</row>
    <row r="365" spans="1:52" x14ac:dyDescent="0.25">
      <c r="AE365" s="142" t="e">
        <f>+#REF!-#REF!</f>
        <v>#REF!</v>
      </c>
      <c r="AF365" s="150"/>
      <c r="AG365" s="150"/>
      <c r="AH365" s="15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</row>
    <row r="366" spans="1:52" x14ac:dyDescent="0.25">
      <c r="AE366" s="142" t="e">
        <f>+#REF!-#REF!</f>
        <v>#REF!</v>
      </c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</row>
    <row r="367" spans="1:52" s="350" customFormat="1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 s="66"/>
      <c r="P367" s="66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 s="142" t="e">
        <f>+#REF!-#REF!</f>
        <v>#REF!</v>
      </c>
    </row>
    <row r="368" spans="1:52" s="67" customFormat="1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 s="66"/>
      <c r="P368" s="66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 s="142" t="e">
        <f>+#REF!-#REF!</f>
        <v>#REF!</v>
      </c>
      <c r="AF368" s="356" t="e">
        <f>+#REF!-#REF!</f>
        <v>#REF!</v>
      </c>
    </row>
    <row r="369" spans="30:52" x14ac:dyDescent="0.25">
      <c r="AD369" s="150"/>
      <c r="AE369" s="142" t="e">
        <f>+#REF!-#REF!</f>
        <v>#REF!</v>
      </c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</row>
    <row r="370" spans="30:52" x14ac:dyDescent="0.25">
      <c r="AD370" s="350"/>
      <c r="AE370" s="67"/>
    </row>
    <row r="371" spans="30:52" x14ac:dyDescent="0.25">
      <c r="AD371" s="150"/>
      <c r="AE371" s="142"/>
    </row>
    <row r="372" spans="30:52" x14ac:dyDescent="0.25">
      <c r="AD372" s="150"/>
      <c r="AE372" s="142" t="e">
        <f>+#REF!-#REF!</f>
        <v>#REF!</v>
      </c>
    </row>
    <row r="373" spans="30:52" x14ac:dyDescent="0.25">
      <c r="AD373" s="150"/>
      <c r="AE373" s="142" t="e">
        <f>+#REF!-#REF!</f>
        <v>#REF!</v>
      </c>
    </row>
    <row r="374" spans="30:52" x14ac:dyDescent="0.25">
      <c r="AD374" s="150"/>
      <c r="AE374" s="142" t="e">
        <f>+#REF!-#REF!</f>
        <v>#REF!</v>
      </c>
    </row>
    <row r="375" spans="30:52" x14ac:dyDescent="0.25">
      <c r="AD375" s="150"/>
      <c r="AE375" s="142" t="e">
        <f>+#REF!-#REF!</f>
        <v>#REF!</v>
      </c>
    </row>
    <row r="376" spans="30:52" x14ac:dyDescent="0.25">
      <c r="AD376" s="150"/>
      <c r="AE376" s="142" t="e">
        <f>+#REF!-#REF!</f>
        <v>#REF!</v>
      </c>
    </row>
    <row r="377" spans="30:52" x14ac:dyDescent="0.25">
      <c r="AD377" s="150"/>
      <c r="AE377" s="142" t="e">
        <f>+#REF!-#REF!</f>
        <v>#REF!</v>
      </c>
    </row>
    <row r="378" spans="30:52" x14ac:dyDescent="0.25">
      <c r="AD378" s="150"/>
      <c r="AE378" s="142" t="e">
        <f>+#REF!-#REF!</f>
        <v>#REF!</v>
      </c>
    </row>
    <row r="379" spans="30:52" x14ac:dyDescent="0.25">
      <c r="AD379" s="150"/>
      <c r="AE379" s="142"/>
    </row>
    <row r="380" spans="30:52" x14ac:dyDescent="0.25">
      <c r="AD380" s="150"/>
      <c r="AE380" s="142" t="e">
        <f>+#REF!-#REF!</f>
        <v>#REF!</v>
      </c>
    </row>
    <row r="381" spans="30:52" x14ac:dyDescent="0.25">
      <c r="AD381" s="150"/>
      <c r="AE381" s="142" t="e">
        <f>+#REF!-#REF!</f>
        <v>#REF!</v>
      </c>
    </row>
    <row r="382" spans="30:52" x14ac:dyDescent="0.25">
      <c r="AD382" s="150"/>
      <c r="AE382" s="142" t="e">
        <f>+#REF!-#REF!</f>
        <v>#REF!</v>
      </c>
    </row>
    <row r="383" spans="30:52" x14ac:dyDescent="0.25">
      <c r="AD383" s="150"/>
      <c r="AE383" s="142" t="e">
        <f>+#REF!-#REF!</f>
        <v>#REF!</v>
      </c>
    </row>
    <row r="384" spans="30:52" x14ac:dyDescent="0.25">
      <c r="AD384" s="150"/>
      <c r="AE384" s="142"/>
    </row>
    <row r="385" spans="1:52" x14ac:dyDescent="0.25">
      <c r="AD385" s="350"/>
      <c r="AE385" s="142" t="e">
        <f>+#REF!-#REF!</f>
        <v>#REF!</v>
      </c>
    </row>
    <row r="386" spans="1:52" x14ac:dyDescent="0.25">
      <c r="AD386" s="150"/>
      <c r="AE386" s="142" t="e">
        <f>+#REF!-#REF!-#REF!-#REF!-#REF!-#REF!</f>
        <v>#REF!</v>
      </c>
    </row>
    <row r="387" spans="1:52" x14ac:dyDescent="0.25">
      <c r="AD387" s="150"/>
      <c r="AE387" s="142"/>
    </row>
    <row r="388" spans="1:52" x14ac:dyDescent="0.25">
      <c r="AD388" s="150"/>
      <c r="AE388" s="142"/>
    </row>
    <row r="389" spans="1:52" x14ac:dyDescent="0.25">
      <c r="AD389" s="150"/>
      <c r="AE389" s="142"/>
    </row>
    <row r="390" spans="1:52" x14ac:dyDescent="0.25">
      <c r="AD390" s="150"/>
      <c r="AE390" s="142"/>
    </row>
    <row r="391" spans="1:52" x14ac:dyDescent="0.25">
      <c r="AD391" s="150"/>
      <c r="AE391" s="142"/>
    </row>
    <row r="392" spans="1:52" x14ac:dyDescent="0.25">
      <c r="AD392" s="150"/>
      <c r="AE392" s="328" t="e">
        <f>+#REF!-#REF!</f>
        <v>#REF!</v>
      </c>
    </row>
    <row r="393" spans="1:52" x14ac:dyDescent="0.25">
      <c r="AD393" s="150"/>
      <c r="AE393" s="328" t="e">
        <f>+#REF!-#REF!</f>
        <v>#REF!</v>
      </c>
    </row>
    <row r="394" spans="1:52" x14ac:dyDescent="0.25">
      <c r="AD394" s="150"/>
      <c r="AE394" s="327"/>
    </row>
    <row r="395" spans="1:52" x14ac:dyDescent="0.25">
      <c r="AD395" s="150"/>
      <c r="AE395" s="328" t="e">
        <f>+#REF!-#REF!</f>
        <v>#REF!</v>
      </c>
    </row>
    <row r="396" spans="1:52" x14ac:dyDescent="0.25">
      <c r="AD396" s="150"/>
      <c r="AE396" s="328" t="e">
        <f>+#REF!-#REF!</f>
        <v>#REF!</v>
      </c>
      <c r="AF396" s="150"/>
      <c r="AG396" s="150"/>
      <c r="AH396" s="15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</row>
    <row r="397" spans="1:52" s="67" customFormat="1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 s="66"/>
      <c r="P397" s="66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 s="150"/>
      <c r="AE397" s="328" t="e">
        <f>+#REF!-#REF!</f>
        <v>#REF!</v>
      </c>
      <c r="AF397" s="356" t="e">
        <f>+#REF!-#REF!</f>
        <v>#REF!</v>
      </c>
      <c r="AG397" s="350"/>
      <c r="AH397" s="350"/>
      <c r="AI397" s="350"/>
      <c r="AJ397" s="350"/>
      <c r="AK397" s="350"/>
      <c r="AL397" s="350"/>
      <c r="AM397" s="350"/>
      <c r="AN397" s="350"/>
      <c r="AO397" s="350"/>
      <c r="AP397" s="350"/>
      <c r="AQ397" s="350"/>
      <c r="AR397" s="350"/>
      <c r="AS397" s="350"/>
      <c r="AT397" s="350"/>
      <c r="AU397" s="350"/>
      <c r="AV397" s="350"/>
      <c r="AW397" s="350"/>
      <c r="AX397" s="350"/>
      <c r="AY397" s="350"/>
      <c r="AZ397" s="350"/>
    </row>
    <row r="398" spans="1:52" x14ac:dyDescent="0.25">
      <c r="AD398" s="150"/>
      <c r="AE398" s="328"/>
      <c r="AF398" s="150"/>
      <c r="AG398" s="150"/>
      <c r="AH398" s="15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</row>
    <row r="399" spans="1:52" x14ac:dyDescent="0.25">
      <c r="AD399" s="150"/>
      <c r="AE399" s="328" t="e">
        <f>+#REF!-#REF!</f>
        <v>#REF!</v>
      </c>
      <c r="AF399" s="150"/>
      <c r="AG399" s="150"/>
      <c r="AH399" s="15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</row>
    <row r="400" spans="1:52" x14ac:dyDescent="0.25">
      <c r="AD400" s="150"/>
      <c r="AE400" s="328" t="e">
        <f>+#REF!-#REF!</f>
        <v>#REF!</v>
      </c>
      <c r="AF400" s="150"/>
      <c r="AG400" s="150"/>
      <c r="AH400" s="15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</row>
    <row r="401" spans="1:52" x14ac:dyDescent="0.25">
      <c r="AD401" s="150"/>
      <c r="AE401" s="327"/>
      <c r="AF401" s="150"/>
      <c r="AG401" s="150"/>
      <c r="AH401" s="15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</row>
    <row r="402" spans="1:52" x14ac:dyDescent="0.25">
      <c r="AD402" s="150"/>
      <c r="AE402" s="328" t="e">
        <f>+#REF!-#REF!</f>
        <v>#REF!</v>
      </c>
      <c r="AF402" s="150"/>
      <c r="AG402" s="150"/>
      <c r="AH402" s="15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</row>
    <row r="403" spans="1:52" x14ac:dyDescent="0.25">
      <c r="AD403" s="150"/>
      <c r="AE403" s="328" t="e">
        <f>+#REF!-#REF!</f>
        <v>#REF!</v>
      </c>
      <c r="AF403" s="150"/>
      <c r="AG403" s="150"/>
      <c r="AH403" s="15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</row>
    <row r="404" spans="1:52" x14ac:dyDescent="0.25">
      <c r="AD404" s="150"/>
      <c r="AE404" s="328" t="e">
        <f>+#REF!-#REF!</f>
        <v>#REF!</v>
      </c>
      <c r="AF404" s="150"/>
      <c r="AG404" s="150"/>
      <c r="AH404" s="15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</row>
    <row r="405" spans="1:52" x14ac:dyDescent="0.25">
      <c r="AD405" s="150"/>
      <c r="AE405" s="328" t="e">
        <f>+#REF!-#REF!</f>
        <v>#REF!</v>
      </c>
      <c r="AF405" s="150"/>
      <c r="AG405" s="150"/>
      <c r="AH405" s="15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</row>
    <row r="406" spans="1:52" x14ac:dyDescent="0.25">
      <c r="AD406" s="150"/>
      <c r="AE406" s="328" t="e">
        <f>+#REF!-#REF!</f>
        <v>#REF!</v>
      </c>
      <c r="AF406" s="150"/>
      <c r="AG406" s="150"/>
      <c r="AH406" s="15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</row>
    <row r="407" spans="1:52" x14ac:dyDescent="0.25">
      <c r="AD407" s="150"/>
      <c r="AE407" s="328" t="e">
        <f>+#REF!-#REF!</f>
        <v>#REF!</v>
      </c>
      <c r="AF407" s="150"/>
      <c r="AG407" s="150"/>
      <c r="AH407" s="15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</row>
    <row r="408" spans="1:52" x14ac:dyDescent="0.25">
      <c r="AD408" s="150"/>
      <c r="AE408" s="328" t="e">
        <f>+#REF!-#REF!</f>
        <v>#REF!</v>
      </c>
      <c r="AF408" s="150"/>
      <c r="AG408" s="150"/>
      <c r="AH408" s="15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</row>
    <row r="409" spans="1:52" x14ac:dyDescent="0.25">
      <c r="AD409" s="150"/>
      <c r="AE409" s="328" t="e">
        <f>+#REF!-#REF!</f>
        <v>#REF!</v>
      </c>
      <c r="AF409" s="150"/>
      <c r="AG409" s="150"/>
      <c r="AH409" s="15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</row>
    <row r="410" spans="1:52" x14ac:dyDescent="0.25">
      <c r="AD410" s="150"/>
      <c r="AE410" s="328" t="e">
        <f>+#REF!-#REF!</f>
        <v>#REF!</v>
      </c>
      <c r="AF410" s="150"/>
      <c r="AG410" s="150"/>
      <c r="AH410" s="15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</row>
    <row r="411" spans="1:52" x14ac:dyDescent="0.25">
      <c r="AD411" s="150"/>
      <c r="AE411" s="328" t="e">
        <f>+#REF!-#REF!</f>
        <v>#REF!</v>
      </c>
      <c r="AF411" s="150"/>
      <c r="AG411" s="150"/>
      <c r="AH411" s="15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</row>
    <row r="412" spans="1:52" s="67" customFormat="1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 s="66"/>
      <c r="P412" s="66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 s="150"/>
      <c r="AE412" s="142"/>
      <c r="AF412" s="350"/>
      <c r="AG412" s="350"/>
      <c r="AH412" s="350"/>
      <c r="AI412" s="350"/>
      <c r="AJ412" s="350"/>
      <c r="AK412" s="350"/>
      <c r="AL412" s="350"/>
      <c r="AM412" s="350"/>
      <c r="AN412" s="350"/>
      <c r="AO412" s="350"/>
      <c r="AP412" s="350"/>
      <c r="AQ412" s="350"/>
      <c r="AR412" s="350"/>
      <c r="AS412" s="350"/>
      <c r="AT412" s="350"/>
      <c r="AU412" s="350"/>
      <c r="AV412" s="350"/>
      <c r="AW412" s="350"/>
      <c r="AX412" s="350"/>
      <c r="AY412" s="350"/>
      <c r="AZ412" s="350"/>
    </row>
    <row r="413" spans="1:52" x14ac:dyDescent="0.25">
      <c r="AD413" s="150"/>
      <c r="AE413" s="328" t="e">
        <f>+#REF!-#REF!</f>
        <v>#REF!</v>
      </c>
      <c r="AF413" s="150" t="s">
        <v>250</v>
      </c>
      <c r="AG413" s="329">
        <v>1955</v>
      </c>
      <c r="AH413" s="65" t="s">
        <v>197</v>
      </c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</row>
    <row r="414" spans="1:52" x14ac:dyDescent="0.25">
      <c r="AD414" s="150"/>
      <c r="AE414" s="328" t="e">
        <f>+#REF!-#REF!</f>
        <v>#REF!</v>
      </c>
      <c r="AF414" s="150"/>
      <c r="AG414" s="329"/>
      <c r="AH414" s="65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</row>
    <row r="415" spans="1:52" x14ac:dyDescent="0.25">
      <c r="AD415" s="150"/>
      <c r="AE415" s="328" t="e">
        <f>+#REF!-#REF!</f>
        <v>#REF!</v>
      </c>
      <c r="AF415" s="150"/>
      <c r="AG415" s="329"/>
      <c r="AH415" s="65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</row>
    <row r="416" spans="1:52" x14ac:dyDescent="0.25">
      <c r="AD416" s="150"/>
      <c r="AE416" s="328" t="e">
        <f>+#REF!-#REF!</f>
        <v>#REF!</v>
      </c>
      <c r="AF416" s="150"/>
      <c r="AG416" s="329"/>
      <c r="AH416" s="65"/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50"/>
      <c r="AZ416" s="150"/>
    </row>
    <row r="417" spans="30:52" x14ac:dyDescent="0.25">
      <c r="AD417" s="150"/>
      <c r="AE417" s="328" t="e">
        <f>+#REF!-#REF!</f>
        <v>#REF!</v>
      </c>
      <c r="AF417" s="150"/>
      <c r="AG417" s="329"/>
      <c r="AH417" s="65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</row>
    <row r="418" spans="30:52" x14ac:dyDescent="0.25">
      <c r="AD418" s="150"/>
      <c r="AE418" s="328" t="e">
        <f>+#REF!-#REF!</f>
        <v>#REF!</v>
      </c>
      <c r="AF418" s="150"/>
      <c r="AG418" s="329"/>
      <c r="AH418" s="65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</row>
    <row r="419" spans="30:52" x14ac:dyDescent="0.25">
      <c r="AD419" s="150"/>
      <c r="AE419" s="328" t="e">
        <f>+#REF!-#REF!</f>
        <v>#REF!</v>
      </c>
      <c r="AF419" s="150"/>
      <c r="AG419" s="150"/>
      <c r="AH419" s="15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</row>
    <row r="420" spans="30:52" x14ac:dyDescent="0.25">
      <c r="AD420" s="150"/>
      <c r="AE420" s="328" t="e">
        <f>+#REF!-#REF!</f>
        <v>#REF!</v>
      </c>
      <c r="AF420" s="150"/>
      <c r="AG420" s="150"/>
      <c r="AH420" s="15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</row>
    <row r="421" spans="30:52" x14ac:dyDescent="0.25">
      <c r="AD421" s="150"/>
      <c r="AE421" s="328" t="e">
        <f>+#REF!-#REF!</f>
        <v>#REF!</v>
      </c>
      <c r="AF421" s="150"/>
      <c r="AG421" s="150"/>
      <c r="AH421" s="15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</row>
    <row r="422" spans="30:52" x14ac:dyDescent="0.25">
      <c r="AD422" s="150"/>
      <c r="AE422" s="328" t="e">
        <f>+#REF!-#REF!</f>
        <v>#REF!</v>
      </c>
      <c r="AF422" s="150"/>
      <c r="AG422" s="150"/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</row>
    <row r="423" spans="30:52" x14ac:dyDescent="0.25">
      <c r="AD423" s="150"/>
      <c r="AE423" s="328" t="e">
        <f>+#REF!-#REF!</f>
        <v>#REF!</v>
      </c>
      <c r="AF423" s="150"/>
      <c r="AG423" s="150"/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</row>
    <row r="424" spans="30:52" x14ac:dyDescent="0.25">
      <c r="AD424" s="150"/>
      <c r="AE424" s="328" t="e">
        <f>+#REF!-#REF!</f>
        <v>#REF!</v>
      </c>
      <c r="AF424" s="150"/>
      <c r="AG424" s="150"/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</row>
    <row r="425" spans="30:52" x14ac:dyDescent="0.25">
      <c r="AD425" s="150"/>
      <c r="AE425" s="328" t="e">
        <f>+#REF!-AB6</f>
        <v>#REF!</v>
      </c>
      <c r="AF425" s="150"/>
      <c r="AG425" s="150"/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</row>
    <row r="426" spans="30:52" x14ac:dyDescent="0.25">
      <c r="AD426" s="150"/>
      <c r="AE426" s="328" t="e">
        <f>+#REF!-#REF!</f>
        <v>#REF!</v>
      </c>
      <c r="AF426" s="33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</row>
    <row r="427" spans="30:52" x14ac:dyDescent="0.25">
      <c r="AD427" s="150"/>
      <c r="AE427" s="328" t="e">
        <f>+#REF!-AB7</f>
        <v>#REF!</v>
      </c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</row>
    <row r="428" spans="30:52" x14ac:dyDescent="0.25">
      <c r="AD428" s="150"/>
      <c r="AE428" s="328" t="e">
        <f>+#REF!-AB8</f>
        <v>#REF!</v>
      </c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</row>
    <row r="429" spans="30:52" x14ac:dyDescent="0.25">
      <c r="AD429" s="150"/>
      <c r="AE429" s="328" t="e">
        <f>+#REF!-AB9</f>
        <v>#REF!</v>
      </c>
      <c r="AF429" s="150"/>
      <c r="AG429" s="150"/>
      <c r="AH429" s="15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</row>
    <row r="430" spans="30:52" x14ac:dyDescent="0.25">
      <c r="AD430" s="150"/>
      <c r="AE430" s="328" t="e">
        <f>+#REF!-#REF!</f>
        <v>#REF!</v>
      </c>
      <c r="AF430" s="150"/>
      <c r="AG430" s="150"/>
      <c r="AH430" s="15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</row>
    <row r="431" spans="30:52" x14ac:dyDescent="0.25">
      <c r="AD431" s="150"/>
      <c r="AE431" s="328" t="e">
        <f>+#REF!-#REF!</f>
        <v>#REF!</v>
      </c>
      <c r="AF431" s="150"/>
      <c r="AG431" s="150"/>
      <c r="AH431" s="150"/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50"/>
      <c r="AZ431" s="150"/>
    </row>
    <row r="432" spans="30:52" x14ac:dyDescent="0.25">
      <c r="AD432" s="150"/>
      <c r="AE432" s="142"/>
      <c r="AF432" s="150"/>
      <c r="AG432" s="150"/>
      <c r="AH432" s="150"/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50"/>
      <c r="AZ432" s="150"/>
    </row>
    <row r="433" spans="30:52" x14ac:dyDescent="0.25">
      <c r="AD433" s="150"/>
      <c r="AE433" s="328" t="e">
        <f>+#REF!-#REF!</f>
        <v>#REF!</v>
      </c>
      <c r="AF433" s="150"/>
      <c r="AG433" s="150"/>
      <c r="AH433" s="150"/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50"/>
      <c r="AZ433" s="150"/>
    </row>
    <row r="434" spans="30:52" x14ac:dyDescent="0.25">
      <c r="AD434" s="150"/>
      <c r="AE434" s="328" t="e">
        <f>+#REF!-#REF!</f>
        <v>#REF!</v>
      </c>
      <c r="AF434" s="150"/>
      <c r="AG434" s="150"/>
      <c r="AH434" s="150"/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50"/>
      <c r="AZ434" s="150"/>
    </row>
    <row r="435" spans="30:52" x14ac:dyDescent="0.25">
      <c r="AD435" s="150"/>
      <c r="AE435" s="328" t="e">
        <f>+#REF!-#REF!</f>
        <v>#REF!</v>
      </c>
      <c r="AF435" s="150"/>
      <c r="AG435" s="150"/>
      <c r="AH435" s="150"/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50"/>
      <c r="AZ435" s="150"/>
    </row>
    <row r="436" spans="30:52" x14ac:dyDescent="0.25">
      <c r="AD436" s="150"/>
      <c r="AE436" s="328" t="e">
        <f>+#REF!-#REF!</f>
        <v>#REF!</v>
      </c>
      <c r="AF436" s="150"/>
      <c r="AG436" s="150"/>
      <c r="AH436" s="15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50"/>
      <c r="AZ436" s="150"/>
    </row>
    <row r="437" spans="30:52" x14ac:dyDescent="0.25">
      <c r="AD437" s="150"/>
      <c r="AE437" s="328" t="e">
        <f>+#REF!-#REF!</f>
        <v>#REF!</v>
      </c>
      <c r="AF437" s="150"/>
      <c r="AG437" s="150"/>
      <c r="AH437" s="150"/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50"/>
      <c r="AZ437" s="150"/>
    </row>
    <row r="438" spans="30:52" x14ac:dyDescent="0.25">
      <c r="AD438" s="150"/>
      <c r="AE438" s="328" t="e">
        <f>+#REF!-#REF!</f>
        <v>#REF!</v>
      </c>
      <c r="AF438" s="150"/>
      <c r="AG438" s="150"/>
      <c r="AH438" s="150"/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50"/>
      <c r="AZ438" s="150"/>
    </row>
    <row r="439" spans="30:52" x14ac:dyDescent="0.25">
      <c r="AD439" s="150"/>
      <c r="AE439" s="328" t="e">
        <f>+#REF!-#REF!</f>
        <v>#REF!</v>
      </c>
      <c r="AF439" s="150"/>
      <c r="AG439" s="150"/>
      <c r="AH439" s="150"/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50"/>
      <c r="AZ439" s="150"/>
    </row>
    <row r="440" spans="30:52" x14ac:dyDescent="0.25">
      <c r="AD440" s="150"/>
      <c r="AE440" s="328" t="e">
        <f>+#REF!-#REF!</f>
        <v>#REF!</v>
      </c>
      <c r="AF440" s="150"/>
      <c r="AG440" s="150"/>
      <c r="AH440" s="150"/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50"/>
      <c r="AZ440" s="150"/>
    </row>
    <row r="441" spans="30:52" x14ac:dyDescent="0.25">
      <c r="AD441" s="150"/>
      <c r="AE441" s="328" t="e">
        <f>+#REF!-#REF!</f>
        <v>#REF!</v>
      </c>
      <c r="AF441" s="150"/>
      <c r="AG441" s="150"/>
      <c r="AH441" s="150"/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50"/>
      <c r="AZ441" s="150"/>
    </row>
    <row r="442" spans="30:52" x14ac:dyDescent="0.25">
      <c r="AD442" s="150"/>
      <c r="AE442" s="328" t="e">
        <f>+#REF!-#REF!</f>
        <v>#REF!</v>
      </c>
      <c r="AF442" s="150"/>
      <c r="AG442" s="150"/>
      <c r="AH442" s="15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50"/>
      <c r="AZ442" s="150"/>
    </row>
    <row r="443" spans="30:52" x14ac:dyDescent="0.25">
      <c r="AD443" s="150"/>
      <c r="AE443" s="328" t="e">
        <f>+#REF!-#REF!</f>
        <v>#REF!</v>
      </c>
      <c r="AF443" s="150"/>
      <c r="AG443" s="150"/>
      <c r="AH443" s="150"/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50"/>
      <c r="AZ443" s="150"/>
    </row>
    <row r="444" spans="30:52" x14ac:dyDescent="0.25">
      <c r="AD444" s="150"/>
      <c r="AE444" s="328" t="e">
        <f>+#REF!-#REF!</f>
        <v>#REF!</v>
      </c>
      <c r="AF444" s="150"/>
      <c r="AG444" s="150"/>
      <c r="AH444" s="150"/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50"/>
      <c r="AZ444" s="150"/>
    </row>
    <row r="445" spans="30:52" x14ac:dyDescent="0.25">
      <c r="AD445" s="150"/>
      <c r="AE445" s="328" t="e">
        <f>+#REF!-#REF!</f>
        <v>#REF!</v>
      </c>
      <c r="AF445" s="150"/>
      <c r="AG445" s="150"/>
      <c r="AH445" s="15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50"/>
      <c r="AZ445" s="150"/>
    </row>
    <row r="446" spans="30:52" x14ac:dyDescent="0.25">
      <c r="AD446" s="150"/>
      <c r="AE446" s="328" t="e">
        <f>+#REF!-#REF!</f>
        <v>#REF!</v>
      </c>
      <c r="AF446" s="150"/>
      <c r="AG446" s="150"/>
      <c r="AH446" s="15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</row>
    <row r="447" spans="30:52" x14ac:dyDescent="0.25">
      <c r="AD447" s="150"/>
      <c r="AE447" s="328" t="e">
        <f>+#REF!-#REF!</f>
        <v>#REF!</v>
      </c>
      <c r="AF447" s="150"/>
      <c r="AG447" s="150"/>
      <c r="AH447" s="150"/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50"/>
      <c r="AZ447" s="150"/>
    </row>
    <row r="448" spans="30:52" x14ac:dyDescent="0.25">
      <c r="AD448" s="150"/>
      <c r="AE448" s="328" t="e">
        <f>+#REF!-#REF!</f>
        <v>#REF!</v>
      </c>
      <c r="AF448" s="150"/>
      <c r="AG448" s="150"/>
      <c r="AH448" s="150"/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50"/>
      <c r="AZ448" s="150"/>
    </row>
    <row r="449" spans="30:52" x14ac:dyDescent="0.25">
      <c r="AD449" s="150"/>
      <c r="AE449" s="328" t="e">
        <f>+#REF!-#REF!</f>
        <v>#REF!</v>
      </c>
      <c r="AF449" s="150"/>
      <c r="AG449" s="150"/>
      <c r="AH449" s="150"/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50"/>
      <c r="AZ449" s="150"/>
    </row>
    <row r="450" spans="30:52" x14ac:dyDescent="0.25">
      <c r="AD450" s="150"/>
      <c r="AE450" s="328" t="e">
        <f>+#REF!-#REF!</f>
        <v>#REF!</v>
      </c>
      <c r="AF450" s="150"/>
      <c r="AG450" s="150"/>
      <c r="AH450" s="15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50"/>
      <c r="AZ450" s="150"/>
    </row>
    <row r="451" spans="30:52" x14ac:dyDescent="0.25">
      <c r="AD451" s="150"/>
      <c r="AE451" s="328" t="e">
        <f>+#REF!-#REF!</f>
        <v>#REF!</v>
      </c>
      <c r="AF451" s="150"/>
      <c r="AG451" s="150"/>
      <c r="AH451" s="150"/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50"/>
      <c r="AZ451" s="150"/>
    </row>
    <row r="452" spans="30:52" x14ac:dyDescent="0.25">
      <c r="AD452" s="150"/>
      <c r="AE452" s="328" t="e">
        <f>+O6-#REF!</f>
        <v>#REF!</v>
      </c>
      <c r="AF452" s="150"/>
      <c r="AG452" s="150"/>
      <c r="AH452" s="150"/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50"/>
      <c r="AZ452" s="150"/>
    </row>
    <row r="453" spans="30:52" x14ac:dyDescent="0.25">
      <c r="AD453" s="150"/>
      <c r="AE453" s="328" t="e">
        <f>+#REF!-#REF!</f>
        <v>#REF!</v>
      </c>
      <c r="AF453" s="150"/>
      <c r="AG453" s="150"/>
      <c r="AH453" s="150"/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50"/>
      <c r="AZ453" s="150"/>
    </row>
    <row r="454" spans="30:52" x14ac:dyDescent="0.25">
      <c r="AD454" s="150"/>
      <c r="AE454" s="328" t="e">
        <f>+O7-#REF!</f>
        <v>#REF!</v>
      </c>
      <c r="AF454" s="150"/>
      <c r="AG454" s="150"/>
      <c r="AH454" s="150"/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50"/>
      <c r="AZ454" s="150"/>
    </row>
    <row r="455" spans="30:52" x14ac:dyDescent="0.25">
      <c r="AD455" s="150"/>
      <c r="AE455" s="328" t="e">
        <f>+O8-#REF!</f>
        <v>#REF!</v>
      </c>
      <c r="AF455" s="150"/>
      <c r="AG455" s="150"/>
      <c r="AH455" s="150"/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</row>
    <row r="456" spans="30:52" x14ac:dyDescent="0.25">
      <c r="AD456" s="150"/>
      <c r="AE456" s="142"/>
      <c r="AF456" s="150"/>
      <c r="AG456" s="150"/>
      <c r="AH456" s="150"/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50"/>
      <c r="AZ456" s="150"/>
    </row>
    <row r="457" spans="30:52" x14ac:dyDescent="0.25">
      <c r="AD457" s="150"/>
      <c r="AE457" s="142" t="e">
        <f>+#REF!-AB10</f>
        <v>#REF!</v>
      </c>
      <c r="AF457" s="150"/>
      <c r="AG457" s="150"/>
      <c r="AH457" s="150"/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50"/>
      <c r="AZ457" s="150"/>
    </row>
    <row r="458" spans="30:52" x14ac:dyDescent="0.25">
      <c r="AD458" s="150"/>
      <c r="AE458" s="150"/>
      <c r="AF458" s="150"/>
      <c r="AG458" s="150"/>
      <c r="AH458" s="150"/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50"/>
      <c r="AZ458" s="150"/>
    </row>
    <row r="459" spans="30:52" ht="27" thickBot="1" x14ac:dyDescent="0.45">
      <c r="AD459" s="389"/>
      <c r="AE459" s="150"/>
      <c r="AF459" s="150"/>
      <c r="AG459" s="150"/>
      <c r="AH459" s="150"/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50"/>
      <c r="AZ459" s="150"/>
    </row>
    <row r="460" spans="30:52" x14ac:dyDescent="0.25">
      <c r="AD460" s="332"/>
      <c r="AE460" s="332"/>
      <c r="AF460" s="150"/>
      <c r="AG460" s="150"/>
      <c r="AH460" s="150"/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50"/>
      <c r="AZ460" s="150"/>
    </row>
    <row r="461" spans="30:52" x14ac:dyDescent="0.25">
      <c r="AD461" s="335" t="s">
        <v>253</v>
      </c>
      <c r="AE461" s="336">
        <f>SUMIF(F3:F11,V14,AE3:AE458)</f>
        <v>0</v>
      </c>
      <c r="AF461" s="150"/>
      <c r="AG461" s="150"/>
      <c r="AH461" s="150"/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</row>
    <row r="462" spans="30:52" x14ac:dyDescent="0.25">
      <c r="AD462" s="335" t="s">
        <v>254</v>
      </c>
      <c r="AE462" s="338">
        <f>SUMIF(F4:F12,V15,AE4:AE458)-AF489</f>
        <v>-16876.5</v>
      </c>
      <c r="AF462" s="150"/>
      <c r="AG462" s="150"/>
      <c r="AH462" s="150"/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50"/>
      <c r="AZ462" s="150"/>
    </row>
    <row r="463" spans="30:52" x14ac:dyDescent="0.25">
      <c r="AD463" s="294"/>
      <c r="AE463" s="341">
        <f>+AE461+AE462</f>
        <v>-16876.5</v>
      </c>
      <c r="AF463" s="150"/>
      <c r="AG463" s="150"/>
      <c r="AH463" s="150"/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50"/>
      <c r="AZ463" s="150"/>
    </row>
    <row r="464" spans="30:52" x14ac:dyDescent="0.25">
      <c r="AD464" s="294"/>
      <c r="AE464" s="294"/>
      <c r="AF464" s="150"/>
      <c r="AG464" s="150"/>
      <c r="AH464" s="150"/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50"/>
      <c r="AZ464" s="150"/>
    </row>
    <row r="465" spans="30:52" x14ac:dyDescent="0.25">
      <c r="AD465" s="294"/>
      <c r="AE465" s="294"/>
      <c r="AF465" s="150"/>
      <c r="AG465" s="150"/>
      <c r="AH465" s="150"/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50"/>
      <c r="AZ465" s="150"/>
    </row>
    <row r="466" spans="30:52" x14ac:dyDescent="0.25">
      <c r="AD466" s="294">
        <v>513</v>
      </c>
      <c r="AE466" s="344">
        <v>37914</v>
      </c>
      <c r="AF466" s="150"/>
      <c r="AG466" s="150"/>
      <c r="AH466" s="150"/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50"/>
      <c r="AZ466" s="150"/>
    </row>
    <row r="467" spans="30:52" x14ac:dyDescent="0.25">
      <c r="AD467" s="294">
        <v>513</v>
      </c>
      <c r="AE467" s="344">
        <v>38036</v>
      </c>
      <c r="AF467" s="150"/>
      <c r="AG467" s="150"/>
      <c r="AH467" s="150"/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50"/>
      <c r="AZ467" s="150"/>
    </row>
    <row r="468" spans="30:52" x14ac:dyDescent="0.25">
      <c r="AD468" s="294">
        <v>513</v>
      </c>
      <c r="AE468" s="344">
        <v>38112</v>
      </c>
      <c r="AF468" s="150"/>
      <c r="AG468" s="150"/>
      <c r="AH468" s="150"/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50"/>
      <c r="AZ468" s="150"/>
    </row>
    <row r="469" spans="30:52" x14ac:dyDescent="0.25">
      <c r="AD469" s="294">
        <v>513</v>
      </c>
      <c r="AE469" s="345">
        <v>1856</v>
      </c>
      <c r="AF469" s="150"/>
      <c r="AG469" s="150"/>
      <c r="AH469" s="150"/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50"/>
      <c r="AZ469" s="150"/>
    </row>
    <row r="470" spans="30:52" x14ac:dyDescent="0.25">
      <c r="AD470" s="335" t="s">
        <v>258</v>
      </c>
      <c r="AE470" s="341">
        <f>+AE462+AE466+AE467+AE468+AE469</f>
        <v>99041.5</v>
      </c>
      <c r="AF470" s="150"/>
      <c r="AG470" s="150"/>
      <c r="AH470" s="150"/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50"/>
      <c r="AZ470" s="150"/>
    </row>
    <row r="471" spans="30:52" x14ac:dyDescent="0.25">
      <c r="AD471" s="294"/>
      <c r="AE471" s="341">
        <f>+AE461+AE470</f>
        <v>99041.5</v>
      </c>
      <c r="AF471" s="150"/>
      <c r="AG471" s="150"/>
      <c r="AH471" s="150"/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50"/>
      <c r="AZ471" s="150"/>
    </row>
    <row r="472" spans="30:52" ht="15.75" thickBot="1" x14ac:dyDescent="0.3">
      <c r="AD472" s="347"/>
      <c r="AE472" s="348">
        <v>-302277.25</v>
      </c>
      <c r="AF472" s="150"/>
      <c r="AG472" s="150"/>
      <c r="AH472" s="150"/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50"/>
      <c r="AZ472" s="150"/>
    </row>
    <row r="473" spans="30:52" x14ac:dyDescent="0.25">
      <c r="AF473" s="150"/>
      <c r="AG473" s="150"/>
      <c r="AH473" s="150"/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50"/>
      <c r="AZ473" s="150"/>
    </row>
    <row r="474" spans="30:52" x14ac:dyDescent="0.25">
      <c r="AF474" s="150"/>
      <c r="AG474" s="150"/>
      <c r="AH474" s="15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50"/>
      <c r="AZ474" s="150"/>
    </row>
    <row r="475" spans="30:52" x14ac:dyDescent="0.25">
      <c r="AF475" s="150"/>
      <c r="AG475" s="150"/>
      <c r="AH475" s="150"/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50"/>
      <c r="AZ475" s="150"/>
    </row>
    <row r="476" spans="30:52" x14ac:dyDescent="0.25">
      <c r="AF476" s="150"/>
      <c r="AG476" s="150"/>
      <c r="AH476" s="150"/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50"/>
      <c r="AZ476" s="150"/>
    </row>
    <row r="477" spans="30:52" x14ac:dyDescent="0.25">
      <c r="AF477" s="150"/>
      <c r="AG477" s="150"/>
      <c r="AH477" s="150"/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50"/>
      <c r="AZ477" s="150"/>
    </row>
    <row r="478" spans="30:52" x14ac:dyDescent="0.25">
      <c r="AF478" s="150"/>
      <c r="AG478" s="150"/>
      <c r="AH478" s="150"/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50"/>
      <c r="AZ478" s="150"/>
    </row>
    <row r="479" spans="30:52" x14ac:dyDescent="0.25">
      <c r="AF479" s="150"/>
      <c r="AG479" s="150"/>
      <c r="AH479" s="150"/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50"/>
      <c r="AZ479" s="150"/>
    </row>
    <row r="480" spans="30:52" x14ac:dyDescent="0.25">
      <c r="AF480" s="150"/>
      <c r="AG480" s="150"/>
      <c r="AH480" s="15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</row>
    <row r="481" spans="32:52" x14ac:dyDescent="0.25">
      <c r="AF481" s="150"/>
      <c r="AG481" s="150"/>
      <c r="AH481" s="15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</row>
    <row r="482" spans="32:52" x14ac:dyDescent="0.25"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</row>
    <row r="483" spans="32:52" x14ac:dyDescent="0.25"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</row>
    <row r="484" spans="32:52" x14ac:dyDescent="0.25"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</row>
    <row r="485" spans="32:52" x14ac:dyDescent="0.25">
      <c r="AF485" s="150"/>
      <c r="AG485" s="150"/>
      <c r="AH485" s="150"/>
      <c r="AI485" s="150"/>
      <c r="AJ485" s="150"/>
      <c r="AK485" s="150"/>
      <c r="AL485" s="150"/>
      <c r="AM485" s="150"/>
    </row>
    <row r="486" spans="32:52" ht="15.75" thickBot="1" x14ac:dyDescent="0.3">
      <c r="AF486" s="150"/>
      <c r="AG486" s="150"/>
      <c r="AH486" s="150"/>
      <c r="AI486" s="150"/>
    </row>
    <row r="487" spans="32:52" x14ac:dyDescent="0.25">
      <c r="AF487" s="333" t="s">
        <v>252</v>
      </c>
    </row>
    <row r="488" spans="32:52" x14ac:dyDescent="0.25">
      <c r="AF488" s="337"/>
    </row>
    <row r="489" spans="32:52" x14ac:dyDescent="0.25">
      <c r="AF489" s="339">
        <f>+(5625.5 * 3)</f>
        <v>16876.5</v>
      </c>
    </row>
    <row r="490" spans="32:52" x14ac:dyDescent="0.25">
      <c r="AF490" s="342">
        <f>+AE462+AF489</f>
        <v>0</v>
      </c>
    </row>
    <row r="491" spans="32:52" x14ac:dyDescent="0.25">
      <c r="AF491" s="342"/>
    </row>
    <row r="492" spans="32:52" x14ac:dyDescent="0.25">
      <c r="AF492" s="343"/>
      <c r="AJ492" s="150">
        <v>200</v>
      </c>
      <c r="AK492" s="28" t="s">
        <v>255</v>
      </c>
    </row>
    <row r="493" spans="32:52" x14ac:dyDescent="0.25">
      <c r="AF493" s="337"/>
      <c r="AG493" s="28" t="s">
        <v>188</v>
      </c>
      <c r="AH493" s="326" t="s">
        <v>202</v>
      </c>
      <c r="AI493" s="326" t="s">
        <v>103</v>
      </c>
      <c r="AJ493" s="150">
        <v>350</v>
      </c>
      <c r="AK493" s="28" t="s">
        <v>255</v>
      </c>
    </row>
    <row r="494" spans="32:52" x14ac:dyDescent="0.25">
      <c r="AF494" s="337"/>
      <c r="AG494" s="28" t="s">
        <v>188</v>
      </c>
      <c r="AH494" s="326" t="s">
        <v>200</v>
      </c>
      <c r="AI494" s="326" t="s">
        <v>103</v>
      </c>
      <c r="AJ494" s="150">
        <v>360</v>
      </c>
      <c r="AK494" s="28" t="s">
        <v>255</v>
      </c>
    </row>
    <row r="495" spans="32:52" x14ac:dyDescent="0.25">
      <c r="AF495" s="337"/>
      <c r="AG495" s="28" t="s">
        <v>188</v>
      </c>
      <c r="AH495" s="326" t="s">
        <v>199</v>
      </c>
      <c r="AI495" s="326" t="s">
        <v>103</v>
      </c>
      <c r="AJ495" s="36">
        <v>20</v>
      </c>
      <c r="AK495" s="28" t="s">
        <v>257</v>
      </c>
    </row>
    <row r="496" spans="32:52" x14ac:dyDescent="0.25">
      <c r="AF496" s="337"/>
      <c r="AG496" s="28" t="s">
        <v>188</v>
      </c>
      <c r="AH496" s="326" t="s">
        <v>256</v>
      </c>
      <c r="AI496" s="36" t="s">
        <v>103</v>
      </c>
    </row>
    <row r="497" spans="32:32" x14ac:dyDescent="0.25">
      <c r="AF497" s="337"/>
    </row>
    <row r="498" spans="32:32" x14ac:dyDescent="0.25">
      <c r="AF498" s="337"/>
    </row>
    <row r="499" spans="32:32" ht="15.75" thickBot="1" x14ac:dyDescent="0.3">
      <c r="AF499" s="349"/>
    </row>
  </sheetData>
  <autoFilter ref="A2:AG395"/>
  <mergeCells count="1">
    <mergeCell ref="F3:K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2:O139"/>
  <sheetViews>
    <sheetView showGridLines="0" zoomScale="70" zoomScaleNormal="70" zoomScaleSheetLayoutView="85" workbookViewId="0">
      <selection activeCell="A20" sqref="A20"/>
    </sheetView>
  </sheetViews>
  <sheetFormatPr baseColWidth="10" defaultRowHeight="13.5" x14ac:dyDescent="0.25"/>
  <cols>
    <col min="1" max="1" width="45" style="39" customWidth="1"/>
    <col min="2" max="2" width="20" style="39" customWidth="1"/>
    <col min="3" max="3" width="23.5703125" style="39" bestFit="1" customWidth="1"/>
    <col min="4" max="4" width="5.7109375" style="39" bestFit="1" customWidth="1"/>
    <col min="5" max="5" width="14.42578125" style="49" bestFit="1" customWidth="1"/>
    <col min="6" max="6" width="14.42578125" style="39" customWidth="1"/>
    <col min="7" max="7" width="9.7109375" style="50" customWidth="1"/>
    <col min="8" max="8" width="7" style="39" customWidth="1"/>
    <col min="9" max="9" width="14" style="39" customWidth="1"/>
    <col min="10" max="10" width="11.85546875" style="39" customWidth="1"/>
    <col min="11" max="11" width="15" style="39" customWidth="1"/>
    <col min="12" max="12" width="10.140625" style="39" customWidth="1"/>
    <col min="13" max="13" width="11.42578125" style="383"/>
    <col min="14" max="14" width="13.42578125" style="383" bestFit="1" customWidth="1"/>
    <col min="15" max="15" width="11.42578125" style="383"/>
    <col min="16" max="244" width="11.42578125" style="39"/>
    <col min="245" max="245" width="4.85546875" style="39" customWidth="1"/>
    <col min="246" max="246" width="1.140625" style="39" customWidth="1"/>
    <col min="247" max="247" width="4.28515625" style="39" customWidth="1"/>
    <col min="248" max="248" width="20.5703125" style="39" customWidth="1"/>
    <col min="249" max="249" width="20.42578125" style="39" customWidth="1"/>
    <col min="250" max="250" width="3.7109375" style="39" customWidth="1"/>
    <col min="251" max="251" width="17.28515625" style="39" customWidth="1"/>
    <col min="252" max="252" width="15.85546875" style="39" customWidth="1"/>
    <col min="253" max="253" width="16" style="39" customWidth="1"/>
    <col min="254" max="254" width="6.85546875" style="39" customWidth="1"/>
    <col min="255" max="255" width="11.42578125" style="39"/>
    <col min="256" max="256" width="12" style="39" bestFit="1" customWidth="1"/>
    <col min="257" max="500" width="11.42578125" style="39"/>
    <col min="501" max="501" width="4.85546875" style="39" customWidth="1"/>
    <col min="502" max="502" width="1.140625" style="39" customWidth="1"/>
    <col min="503" max="503" width="4.28515625" style="39" customWidth="1"/>
    <col min="504" max="504" width="20.5703125" style="39" customWidth="1"/>
    <col min="505" max="505" width="20.42578125" style="39" customWidth="1"/>
    <col min="506" max="506" width="3.7109375" style="39" customWidth="1"/>
    <col min="507" max="507" width="17.28515625" style="39" customWidth="1"/>
    <col min="508" max="508" width="15.85546875" style="39" customWidth="1"/>
    <col min="509" max="509" width="16" style="39" customWidth="1"/>
    <col min="510" max="510" width="6.85546875" style="39" customWidth="1"/>
    <col min="511" max="511" width="11.42578125" style="39"/>
    <col min="512" max="512" width="12" style="39" bestFit="1" customWidth="1"/>
    <col min="513" max="756" width="11.42578125" style="39"/>
    <col min="757" max="757" width="4.85546875" style="39" customWidth="1"/>
    <col min="758" max="758" width="1.140625" style="39" customWidth="1"/>
    <col min="759" max="759" width="4.28515625" style="39" customWidth="1"/>
    <col min="760" max="760" width="20.5703125" style="39" customWidth="1"/>
    <col min="761" max="761" width="20.42578125" style="39" customWidth="1"/>
    <col min="762" max="762" width="3.7109375" style="39" customWidth="1"/>
    <col min="763" max="763" width="17.28515625" style="39" customWidth="1"/>
    <col min="764" max="764" width="15.85546875" style="39" customWidth="1"/>
    <col min="765" max="765" width="16" style="39" customWidth="1"/>
    <col min="766" max="766" width="6.85546875" style="39" customWidth="1"/>
    <col min="767" max="767" width="11.42578125" style="39"/>
    <col min="768" max="768" width="12" style="39" bestFit="1" customWidth="1"/>
    <col min="769" max="1012" width="11.42578125" style="39"/>
    <col min="1013" max="1013" width="4.85546875" style="39" customWidth="1"/>
    <col min="1014" max="1014" width="1.140625" style="39" customWidth="1"/>
    <col min="1015" max="1015" width="4.28515625" style="39" customWidth="1"/>
    <col min="1016" max="1016" width="20.5703125" style="39" customWidth="1"/>
    <col min="1017" max="1017" width="20.42578125" style="39" customWidth="1"/>
    <col min="1018" max="1018" width="3.7109375" style="39" customWidth="1"/>
    <col min="1019" max="1019" width="17.28515625" style="39" customWidth="1"/>
    <col min="1020" max="1020" width="15.85546875" style="39" customWidth="1"/>
    <col min="1021" max="1021" width="16" style="39" customWidth="1"/>
    <col min="1022" max="1022" width="6.85546875" style="39" customWidth="1"/>
    <col min="1023" max="1023" width="11.42578125" style="39"/>
    <col min="1024" max="1024" width="12" style="39" bestFit="1" customWidth="1"/>
    <col min="1025" max="1268" width="11.42578125" style="39"/>
    <col min="1269" max="1269" width="4.85546875" style="39" customWidth="1"/>
    <col min="1270" max="1270" width="1.140625" style="39" customWidth="1"/>
    <col min="1271" max="1271" width="4.28515625" style="39" customWidth="1"/>
    <col min="1272" max="1272" width="20.5703125" style="39" customWidth="1"/>
    <col min="1273" max="1273" width="20.42578125" style="39" customWidth="1"/>
    <col min="1274" max="1274" width="3.7109375" style="39" customWidth="1"/>
    <col min="1275" max="1275" width="17.28515625" style="39" customWidth="1"/>
    <col min="1276" max="1276" width="15.85546875" style="39" customWidth="1"/>
    <col min="1277" max="1277" width="16" style="39" customWidth="1"/>
    <col min="1278" max="1278" width="6.85546875" style="39" customWidth="1"/>
    <col min="1279" max="1279" width="11.42578125" style="39"/>
    <col min="1280" max="1280" width="12" style="39" bestFit="1" customWidth="1"/>
    <col min="1281" max="1524" width="11.42578125" style="39"/>
    <col min="1525" max="1525" width="4.85546875" style="39" customWidth="1"/>
    <col min="1526" max="1526" width="1.140625" style="39" customWidth="1"/>
    <col min="1527" max="1527" width="4.28515625" style="39" customWidth="1"/>
    <col min="1528" max="1528" width="20.5703125" style="39" customWidth="1"/>
    <col min="1529" max="1529" width="20.42578125" style="39" customWidth="1"/>
    <col min="1530" max="1530" width="3.7109375" style="39" customWidth="1"/>
    <col min="1531" max="1531" width="17.28515625" style="39" customWidth="1"/>
    <col min="1532" max="1532" width="15.85546875" style="39" customWidth="1"/>
    <col min="1533" max="1533" width="16" style="39" customWidth="1"/>
    <col min="1534" max="1534" width="6.85546875" style="39" customWidth="1"/>
    <col min="1535" max="1535" width="11.42578125" style="39"/>
    <col min="1536" max="1536" width="12" style="39" bestFit="1" customWidth="1"/>
    <col min="1537" max="1780" width="11.42578125" style="39"/>
    <col min="1781" max="1781" width="4.85546875" style="39" customWidth="1"/>
    <col min="1782" max="1782" width="1.140625" style="39" customWidth="1"/>
    <col min="1783" max="1783" width="4.28515625" style="39" customWidth="1"/>
    <col min="1784" max="1784" width="20.5703125" style="39" customWidth="1"/>
    <col min="1785" max="1785" width="20.42578125" style="39" customWidth="1"/>
    <col min="1786" max="1786" width="3.7109375" style="39" customWidth="1"/>
    <col min="1787" max="1787" width="17.28515625" style="39" customWidth="1"/>
    <col min="1788" max="1788" width="15.85546875" style="39" customWidth="1"/>
    <col min="1789" max="1789" width="16" style="39" customWidth="1"/>
    <col min="1790" max="1790" width="6.85546875" style="39" customWidth="1"/>
    <col min="1791" max="1791" width="11.42578125" style="39"/>
    <col min="1792" max="1792" width="12" style="39" bestFit="1" customWidth="1"/>
    <col min="1793" max="2036" width="11.42578125" style="39"/>
    <col min="2037" max="2037" width="4.85546875" style="39" customWidth="1"/>
    <col min="2038" max="2038" width="1.140625" style="39" customWidth="1"/>
    <col min="2039" max="2039" width="4.28515625" style="39" customWidth="1"/>
    <col min="2040" max="2040" width="20.5703125" style="39" customWidth="1"/>
    <col min="2041" max="2041" width="20.42578125" style="39" customWidth="1"/>
    <col min="2042" max="2042" width="3.7109375" style="39" customWidth="1"/>
    <col min="2043" max="2043" width="17.28515625" style="39" customWidth="1"/>
    <col min="2044" max="2044" width="15.85546875" style="39" customWidth="1"/>
    <col min="2045" max="2045" width="16" style="39" customWidth="1"/>
    <col min="2046" max="2046" width="6.85546875" style="39" customWidth="1"/>
    <col min="2047" max="2047" width="11.42578125" style="39"/>
    <col min="2048" max="2048" width="12" style="39" bestFit="1" customWidth="1"/>
    <col min="2049" max="2292" width="11.42578125" style="39"/>
    <col min="2293" max="2293" width="4.85546875" style="39" customWidth="1"/>
    <col min="2294" max="2294" width="1.140625" style="39" customWidth="1"/>
    <col min="2295" max="2295" width="4.28515625" style="39" customWidth="1"/>
    <col min="2296" max="2296" width="20.5703125" style="39" customWidth="1"/>
    <col min="2297" max="2297" width="20.42578125" style="39" customWidth="1"/>
    <col min="2298" max="2298" width="3.7109375" style="39" customWidth="1"/>
    <col min="2299" max="2299" width="17.28515625" style="39" customWidth="1"/>
    <col min="2300" max="2300" width="15.85546875" style="39" customWidth="1"/>
    <col min="2301" max="2301" width="16" style="39" customWidth="1"/>
    <col min="2302" max="2302" width="6.85546875" style="39" customWidth="1"/>
    <col min="2303" max="2303" width="11.42578125" style="39"/>
    <col min="2304" max="2304" width="12" style="39" bestFit="1" customWidth="1"/>
    <col min="2305" max="2548" width="11.42578125" style="39"/>
    <col min="2549" max="2549" width="4.85546875" style="39" customWidth="1"/>
    <col min="2550" max="2550" width="1.140625" style="39" customWidth="1"/>
    <col min="2551" max="2551" width="4.28515625" style="39" customWidth="1"/>
    <col min="2552" max="2552" width="20.5703125" style="39" customWidth="1"/>
    <col min="2553" max="2553" width="20.42578125" style="39" customWidth="1"/>
    <col min="2554" max="2554" width="3.7109375" style="39" customWidth="1"/>
    <col min="2555" max="2555" width="17.28515625" style="39" customWidth="1"/>
    <col min="2556" max="2556" width="15.85546875" style="39" customWidth="1"/>
    <col min="2557" max="2557" width="16" style="39" customWidth="1"/>
    <col min="2558" max="2558" width="6.85546875" style="39" customWidth="1"/>
    <col min="2559" max="2559" width="11.42578125" style="39"/>
    <col min="2560" max="2560" width="12" style="39" bestFit="1" customWidth="1"/>
    <col min="2561" max="2804" width="11.42578125" style="39"/>
    <col min="2805" max="2805" width="4.85546875" style="39" customWidth="1"/>
    <col min="2806" max="2806" width="1.140625" style="39" customWidth="1"/>
    <col min="2807" max="2807" width="4.28515625" style="39" customWidth="1"/>
    <col min="2808" max="2808" width="20.5703125" style="39" customWidth="1"/>
    <col min="2809" max="2809" width="20.42578125" style="39" customWidth="1"/>
    <col min="2810" max="2810" width="3.7109375" style="39" customWidth="1"/>
    <col min="2811" max="2811" width="17.28515625" style="39" customWidth="1"/>
    <col min="2812" max="2812" width="15.85546875" style="39" customWidth="1"/>
    <col min="2813" max="2813" width="16" style="39" customWidth="1"/>
    <col min="2814" max="2814" width="6.85546875" style="39" customWidth="1"/>
    <col min="2815" max="2815" width="11.42578125" style="39"/>
    <col min="2816" max="2816" width="12" style="39" bestFit="1" customWidth="1"/>
    <col min="2817" max="3060" width="11.42578125" style="39"/>
    <col min="3061" max="3061" width="4.85546875" style="39" customWidth="1"/>
    <col min="3062" max="3062" width="1.140625" style="39" customWidth="1"/>
    <col min="3063" max="3063" width="4.28515625" style="39" customWidth="1"/>
    <col min="3064" max="3064" width="20.5703125" style="39" customWidth="1"/>
    <col min="3065" max="3065" width="20.42578125" style="39" customWidth="1"/>
    <col min="3066" max="3066" width="3.7109375" style="39" customWidth="1"/>
    <col min="3067" max="3067" width="17.28515625" style="39" customWidth="1"/>
    <col min="3068" max="3068" width="15.85546875" style="39" customWidth="1"/>
    <col min="3069" max="3069" width="16" style="39" customWidth="1"/>
    <col min="3070" max="3070" width="6.85546875" style="39" customWidth="1"/>
    <col min="3071" max="3071" width="11.42578125" style="39"/>
    <col min="3072" max="3072" width="12" style="39" bestFit="1" customWidth="1"/>
    <col min="3073" max="3316" width="11.42578125" style="39"/>
    <col min="3317" max="3317" width="4.85546875" style="39" customWidth="1"/>
    <col min="3318" max="3318" width="1.140625" style="39" customWidth="1"/>
    <col min="3319" max="3319" width="4.28515625" style="39" customWidth="1"/>
    <col min="3320" max="3320" width="20.5703125" style="39" customWidth="1"/>
    <col min="3321" max="3321" width="20.42578125" style="39" customWidth="1"/>
    <col min="3322" max="3322" width="3.7109375" style="39" customWidth="1"/>
    <col min="3323" max="3323" width="17.28515625" style="39" customWidth="1"/>
    <col min="3324" max="3324" width="15.85546875" style="39" customWidth="1"/>
    <col min="3325" max="3325" width="16" style="39" customWidth="1"/>
    <col min="3326" max="3326" width="6.85546875" style="39" customWidth="1"/>
    <col min="3327" max="3327" width="11.42578125" style="39"/>
    <col min="3328" max="3328" width="12" style="39" bestFit="1" customWidth="1"/>
    <col min="3329" max="3572" width="11.42578125" style="39"/>
    <col min="3573" max="3573" width="4.85546875" style="39" customWidth="1"/>
    <col min="3574" max="3574" width="1.140625" style="39" customWidth="1"/>
    <col min="3575" max="3575" width="4.28515625" style="39" customWidth="1"/>
    <col min="3576" max="3576" width="20.5703125" style="39" customWidth="1"/>
    <col min="3577" max="3577" width="20.42578125" style="39" customWidth="1"/>
    <col min="3578" max="3578" width="3.7109375" style="39" customWidth="1"/>
    <col min="3579" max="3579" width="17.28515625" style="39" customWidth="1"/>
    <col min="3580" max="3580" width="15.85546875" style="39" customWidth="1"/>
    <col min="3581" max="3581" width="16" style="39" customWidth="1"/>
    <col min="3582" max="3582" width="6.85546875" style="39" customWidth="1"/>
    <col min="3583" max="3583" width="11.42578125" style="39"/>
    <col min="3584" max="3584" width="12" style="39" bestFit="1" customWidth="1"/>
    <col min="3585" max="3828" width="11.42578125" style="39"/>
    <col min="3829" max="3829" width="4.85546875" style="39" customWidth="1"/>
    <col min="3830" max="3830" width="1.140625" style="39" customWidth="1"/>
    <col min="3831" max="3831" width="4.28515625" style="39" customWidth="1"/>
    <col min="3832" max="3832" width="20.5703125" style="39" customWidth="1"/>
    <col min="3833" max="3833" width="20.42578125" style="39" customWidth="1"/>
    <col min="3834" max="3834" width="3.7109375" style="39" customWidth="1"/>
    <col min="3835" max="3835" width="17.28515625" style="39" customWidth="1"/>
    <col min="3836" max="3836" width="15.85546875" style="39" customWidth="1"/>
    <col min="3837" max="3837" width="16" style="39" customWidth="1"/>
    <col min="3838" max="3838" width="6.85546875" style="39" customWidth="1"/>
    <col min="3839" max="3839" width="11.42578125" style="39"/>
    <col min="3840" max="3840" width="12" style="39" bestFit="1" customWidth="1"/>
    <col min="3841" max="4084" width="11.42578125" style="39"/>
    <col min="4085" max="4085" width="4.85546875" style="39" customWidth="1"/>
    <col min="4086" max="4086" width="1.140625" style="39" customWidth="1"/>
    <col min="4087" max="4087" width="4.28515625" style="39" customWidth="1"/>
    <col min="4088" max="4088" width="20.5703125" style="39" customWidth="1"/>
    <col min="4089" max="4089" width="20.42578125" style="39" customWidth="1"/>
    <col min="4090" max="4090" width="3.7109375" style="39" customWidth="1"/>
    <col min="4091" max="4091" width="17.28515625" style="39" customWidth="1"/>
    <col min="4092" max="4092" width="15.85546875" style="39" customWidth="1"/>
    <col min="4093" max="4093" width="16" style="39" customWidth="1"/>
    <col min="4094" max="4094" width="6.85546875" style="39" customWidth="1"/>
    <col min="4095" max="4095" width="11.42578125" style="39"/>
    <col min="4096" max="4096" width="12" style="39" bestFit="1" customWidth="1"/>
    <col min="4097" max="4340" width="11.42578125" style="39"/>
    <col min="4341" max="4341" width="4.85546875" style="39" customWidth="1"/>
    <col min="4342" max="4342" width="1.140625" style="39" customWidth="1"/>
    <col min="4343" max="4343" width="4.28515625" style="39" customWidth="1"/>
    <col min="4344" max="4344" width="20.5703125" style="39" customWidth="1"/>
    <col min="4345" max="4345" width="20.42578125" style="39" customWidth="1"/>
    <col min="4346" max="4346" width="3.7109375" style="39" customWidth="1"/>
    <col min="4347" max="4347" width="17.28515625" style="39" customWidth="1"/>
    <col min="4348" max="4348" width="15.85546875" style="39" customWidth="1"/>
    <col min="4349" max="4349" width="16" style="39" customWidth="1"/>
    <col min="4350" max="4350" width="6.85546875" style="39" customWidth="1"/>
    <col min="4351" max="4351" width="11.42578125" style="39"/>
    <col min="4352" max="4352" width="12" style="39" bestFit="1" customWidth="1"/>
    <col min="4353" max="4596" width="11.42578125" style="39"/>
    <col min="4597" max="4597" width="4.85546875" style="39" customWidth="1"/>
    <col min="4598" max="4598" width="1.140625" style="39" customWidth="1"/>
    <col min="4599" max="4599" width="4.28515625" style="39" customWidth="1"/>
    <col min="4600" max="4600" width="20.5703125" style="39" customWidth="1"/>
    <col min="4601" max="4601" width="20.42578125" style="39" customWidth="1"/>
    <col min="4602" max="4602" width="3.7109375" style="39" customWidth="1"/>
    <col min="4603" max="4603" width="17.28515625" style="39" customWidth="1"/>
    <col min="4604" max="4604" width="15.85546875" style="39" customWidth="1"/>
    <col min="4605" max="4605" width="16" style="39" customWidth="1"/>
    <col min="4606" max="4606" width="6.85546875" style="39" customWidth="1"/>
    <col min="4607" max="4607" width="11.42578125" style="39"/>
    <col min="4608" max="4608" width="12" style="39" bestFit="1" customWidth="1"/>
    <col min="4609" max="4852" width="11.42578125" style="39"/>
    <col min="4853" max="4853" width="4.85546875" style="39" customWidth="1"/>
    <col min="4854" max="4854" width="1.140625" style="39" customWidth="1"/>
    <col min="4855" max="4855" width="4.28515625" style="39" customWidth="1"/>
    <col min="4856" max="4856" width="20.5703125" style="39" customWidth="1"/>
    <col min="4857" max="4857" width="20.42578125" style="39" customWidth="1"/>
    <col min="4858" max="4858" width="3.7109375" style="39" customWidth="1"/>
    <col min="4859" max="4859" width="17.28515625" style="39" customWidth="1"/>
    <col min="4860" max="4860" width="15.85546875" style="39" customWidth="1"/>
    <col min="4861" max="4861" width="16" style="39" customWidth="1"/>
    <col min="4862" max="4862" width="6.85546875" style="39" customWidth="1"/>
    <col min="4863" max="4863" width="11.42578125" style="39"/>
    <col min="4864" max="4864" width="12" style="39" bestFit="1" customWidth="1"/>
    <col min="4865" max="5108" width="11.42578125" style="39"/>
    <col min="5109" max="5109" width="4.85546875" style="39" customWidth="1"/>
    <col min="5110" max="5110" width="1.140625" style="39" customWidth="1"/>
    <col min="5111" max="5111" width="4.28515625" style="39" customWidth="1"/>
    <col min="5112" max="5112" width="20.5703125" style="39" customWidth="1"/>
    <col min="5113" max="5113" width="20.42578125" style="39" customWidth="1"/>
    <col min="5114" max="5114" width="3.7109375" style="39" customWidth="1"/>
    <col min="5115" max="5115" width="17.28515625" style="39" customWidth="1"/>
    <col min="5116" max="5116" width="15.85546875" style="39" customWidth="1"/>
    <col min="5117" max="5117" width="16" style="39" customWidth="1"/>
    <col min="5118" max="5118" width="6.85546875" style="39" customWidth="1"/>
    <col min="5119" max="5119" width="11.42578125" style="39"/>
    <col min="5120" max="5120" width="12" style="39" bestFit="1" customWidth="1"/>
    <col min="5121" max="5364" width="11.42578125" style="39"/>
    <col min="5365" max="5365" width="4.85546875" style="39" customWidth="1"/>
    <col min="5366" max="5366" width="1.140625" style="39" customWidth="1"/>
    <col min="5367" max="5367" width="4.28515625" style="39" customWidth="1"/>
    <col min="5368" max="5368" width="20.5703125" style="39" customWidth="1"/>
    <col min="5369" max="5369" width="20.42578125" style="39" customWidth="1"/>
    <col min="5370" max="5370" width="3.7109375" style="39" customWidth="1"/>
    <col min="5371" max="5371" width="17.28515625" style="39" customWidth="1"/>
    <col min="5372" max="5372" width="15.85546875" style="39" customWidth="1"/>
    <col min="5373" max="5373" width="16" style="39" customWidth="1"/>
    <col min="5374" max="5374" width="6.85546875" style="39" customWidth="1"/>
    <col min="5375" max="5375" width="11.42578125" style="39"/>
    <col min="5376" max="5376" width="12" style="39" bestFit="1" customWidth="1"/>
    <col min="5377" max="5620" width="11.42578125" style="39"/>
    <col min="5621" max="5621" width="4.85546875" style="39" customWidth="1"/>
    <col min="5622" max="5622" width="1.140625" style="39" customWidth="1"/>
    <col min="5623" max="5623" width="4.28515625" style="39" customWidth="1"/>
    <col min="5624" max="5624" width="20.5703125" style="39" customWidth="1"/>
    <col min="5625" max="5625" width="20.42578125" style="39" customWidth="1"/>
    <col min="5626" max="5626" width="3.7109375" style="39" customWidth="1"/>
    <col min="5627" max="5627" width="17.28515625" style="39" customWidth="1"/>
    <col min="5628" max="5628" width="15.85546875" style="39" customWidth="1"/>
    <col min="5629" max="5629" width="16" style="39" customWidth="1"/>
    <col min="5630" max="5630" width="6.85546875" style="39" customWidth="1"/>
    <col min="5631" max="5631" width="11.42578125" style="39"/>
    <col min="5632" max="5632" width="12" style="39" bestFit="1" customWidth="1"/>
    <col min="5633" max="5876" width="11.42578125" style="39"/>
    <col min="5877" max="5877" width="4.85546875" style="39" customWidth="1"/>
    <col min="5878" max="5878" width="1.140625" style="39" customWidth="1"/>
    <col min="5879" max="5879" width="4.28515625" style="39" customWidth="1"/>
    <col min="5880" max="5880" width="20.5703125" style="39" customWidth="1"/>
    <col min="5881" max="5881" width="20.42578125" style="39" customWidth="1"/>
    <col min="5882" max="5882" width="3.7109375" style="39" customWidth="1"/>
    <col min="5883" max="5883" width="17.28515625" style="39" customWidth="1"/>
    <col min="5884" max="5884" width="15.85546875" style="39" customWidth="1"/>
    <col min="5885" max="5885" width="16" style="39" customWidth="1"/>
    <col min="5886" max="5886" width="6.85546875" style="39" customWidth="1"/>
    <col min="5887" max="5887" width="11.42578125" style="39"/>
    <col min="5888" max="5888" width="12" style="39" bestFit="1" customWidth="1"/>
    <col min="5889" max="6132" width="11.42578125" style="39"/>
    <col min="6133" max="6133" width="4.85546875" style="39" customWidth="1"/>
    <col min="6134" max="6134" width="1.140625" style="39" customWidth="1"/>
    <col min="6135" max="6135" width="4.28515625" style="39" customWidth="1"/>
    <col min="6136" max="6136" width="20.5703125" style="39" customWidth="1"/>
    <col min="6137" max="6137" width="20.42578125" style="39" customWidth="1"/>
    <col min="6138" max="6138" width="3.7109375" style="39" customWidth="1"/>
    <col min="6139" max="6139" width="17.28515625" style="39" customWidth="1"/>
    <col min="6140" max="6140" width="15.85546875" style="39" customWidth="1"/>
    <col min="6141" max="6141" width="16" style="39" customWidth="1"/>
    <col min="6142" max="6142" width="6.85546875" style="39" customWidth="1"/>
    <col min="6143" max="6143" width="11.42578125" style="39"/>
    <col min="6144" max="6144" width="12" style="39" bestFit="1" customWidth="1"/>
    <col min="6145" max="6388" width="11.42578125" style="39"/>
    <col min="6389" max="6389" width="4.85546875" style="39" customWidth="1"/>
    <col min="6390" max="6390" width="1.140625" style="39" customWidth="1"/>
    <col min="6391" max="6391" width="4.28515625" style="39" customWidth="1"/>
    <col min="6392" max="6392" width="20.5703125" style="39" customWidth="1"/>
    <col min="6393" max="6393" width="20.42578125" style="39" customWidth="1"/>
    <col min="6394" max="6394" width="3.7109375" style="39" customWidth="1"/>
    <col min="6395" max="6395" width="17.28515625" style="39" customWidth="1"/>
    <col min="6396" max="6396" width="15.85546875" style="39" customWidth="1"/>
    <col min="6397" max="6397" width="16" style="39" customWidth="1"/>
    <col min="6398" max="6398" width="6.85546875" style="39" customWidth="1"/>
    <col min="6399" max="6399" width="11.42578125" style="39"/>
    <col min="6400" max="6400" width="12" style="39" bestFit="1" customWidth="1"/>
    <col min="6401" max="6644" width="11.42578125" style="39"/>
    <col min="6645" max="6645" width="4.85546875" style="39" customWidth="1"/>
    <col min="6646" max="6646" width="1.140625" style="39" customWidth="1"/>
    <col min="6647" max="6647" width="4.28515625" style="39" customWidth="1"/>
    <col min="6648" max="6648" width="20.5703125" style="39" customWidth="1"/>
    <col min="6649" max="6649" width="20.42578125" style="39" customWidth="1"/>
    <col min="6650" max="6650" width="3.7109375" style="39" customWidth="1"/>
    <col min="6651" max="6651" width="17.28515625" style="39" customWidth="1"/>
    <col min="6652" max="6652" width="15.85546875" style="39" customWidth="1"/>
    <col min="6653" max="6653" width="16" style="39" customWidth="1"/>
    <col min="6654" max="6654" width="6.85546875" style="39" customWidth="1"/>
    <col min="6655" max="6655" width="11.42578125" style="39"/>
    <col min="6656" max="6656" width="12" style="39" bestFit="1" customWidth="1"/>
    <col min="6657" max="6900" width="11.42578125" style="39"/>
    <col min="6901" max="6901" width="4.85546875" style="39" customWidth="1"/>
    <col min="6902" max="6902" width="1.140625" style="39" customWidth="1"/>
    <col min="6903" max="6903" width="4.28515625" style="39" customWidth="1"/>
    <col min="6904" max="6904" width="20.5703125" style="39" customWidth="1"/>
    <col min="6905" max="6905" width="20.42578125" style="39" customWidth="1"/>
    <col min="6906" max="6906" width="3.7109375" style="39" customWidth="1"/>
    <col min="6907" max="6907" width="17.28515625" style="39" customWidth="1"/>
    <col min="6908" max="6908" width="15.85546875" style="39" customWidth="1"/>
    <col min="6909" max="6909" width="16" style="39" customWidth="1"/>
    <col min="6910" max="6910" width="6.85546875" style="39" customWidth="1"/>
    <col min="6911" max="6911" width="11.42578125" style="39"/>
    <col min="6912" max="6912" width="12" style="39" bestFit="1" customWidth="1"/>
    <col min="6913" max="7156" width="11.42578125" style="39"/>
    <col min="7157" max="7157" width="4.85546875" style="39" customWidth="1"/>
    <col min="7158" max="7158" width="1.140625" style="39" customWidth="1"/>
    <col min="7159" max="7159" width="4.28515625" style="39" customWidth="1"/>
    <col min="7160" max="7160" width="20.5703125" style="39" customWidth="1"/>
    <col min="7161" max="7161" width="20.42578125" style="39" customWidth="1"/>
    <col min="7162" max="7162" width="3.7109375" style="39" customWidth="1"/>
    <col min="7163" max="7163" width="17.28515625" style="39" customWidth="1"/>
    <col min="7164" max="7164" width="15.85546875" style="39" customWidth="1"/>
    <col min="7165" max="7165" width="16" style="39" customWidth="1"/>
    <col min="7166" max="7166" width="6.85546875" style="39" customWidth="1"/>
    <col min="7167" max="7167" width="11.42578125" style="39"/>
    <col min="7168" max="7168" width="12" style="39" bestFit="1" customWidth="1"/>
    <col min="7169" max="7412" width="11.42578125" style="39"/>
    <col min="7413" max="7413" width="4.85546875" style="39" customWidth="1"/>
    <col min="7414" max="7414" width="1.140625" style="39" customWidth="1"/>
    <col min="7415" max="7415" width="4.28515625" style="39" customWidth="1"/>
    <col min="7416" max="7416" width="20.5703125" style="39" customWidth="1"/>
    <col min="7417" max="7417" width="20.42578125" style="39" customWidth="1"/>
    <col min="7418" max="7418" width="3.7109375" style="39" customWidth="1"/>
    <col min="7419" max="7419" width="17.28515625" style="39" customWidth="1"/>
    <col min="7420" max="7420" width="15.85546875" style="39" customWidth="1"/>
    <col min="7421" max="7421" width="16" style="39" customWidth="1"/>
    <col min="7422" max="7422" width="6.85546875" style="39" customWidth="1"/>
    <col min="7423" max="7423" width="11.42578125" style="39"/>
    <col min="7424" max="7424" width="12" style="39" bestFit="1" customWidth="1"/>
    <col min="7425" max="7668" width="11.42578125" style="39"/>
    <col min="7669" max="7669" width="4.85546875" style="39" customWidth="1"/>
    <col min="7670" max="7670" width="1.140625" style="39" customWidth="1"/>
    <col min="7671" max="7671" width="4.28515625" style="39" customWidth="1"/>
    <col min="7672" max="7672" width="20.5703125" style="39" customWidth="1"/>
    <col min="7673" max="7673" width="20.42578125" style="39" customWidth="1"/>
    <col min="7674" max="7674" width="3.7109375" style="39" customWidth="1"/>
    <col min="7675" max="7675" width="17.28515625" style="39" customWidth="1"/>
    <col min="7676" max="7676" width="15.85546875" style="39" customWidth="1"/>
    <col min="7677" max="7677" width="16" style="39" customWidth="1"/>
    <col min="7678" max="7678" width="6.85546875" style="39" customWidth="1"/>
    <col min="7679" max="7679" width="11.42578125" style="39"/>
    <col min="7680" max="7680" width="12" style="39" bestFit="1" customWidth="1"/>
    <col min="7681" max="7924" width="11.42578125" style="39"/>
    <col min="7925" max="7925" width="4.85546875" style="39" customWidth="1"/>
    <col min="7926" max="7926" width="1.140625" style="39" customWidth="1"/>
    <col min="7927" max="7927" width="4.28515625" style="39" customWidth="1"/>
    <col min="7928" max="7928" width="20.5703125" style="39" customWidth="1"/>
    <col min="7929" max="7929" width="20.42578125" style="39" customWidth="1"/>
    <col min="7930" max="7930" width="3.7109375" style="39" customWidth="1"/>
    <col min="7931" max="7931" width="17.28515625" style="39" customWidth="1"/>
    <col min="7932" max="7932" width="15.85546875" style="39" customWidth="1"/>
    <col min="7933" max="7933" width="16" style="39" customWidth="1"/>
    <col min="7934" max="7934" width="6.85546875" style="39" customWidth="1"/>
    <col min="7935" max="7935" width="11.42578125" style="39"/>
    <col min="7936" max="7936" width="12" style="39" bestFit="1" customWidth="1"/>
    <col min="7937" max="8180" width="11.42578125" style="39"/>
    <col min="8181" max="8181" width="4.85546875" style="39" customWidth="1"/>
    <col min="8182" max="8182" width="1.140625" style="39" customWidth="1"/>
    <col min="8183" max="8183" width="4.28515625" style="39" customWidth="1"/>
    <col min="8184" max="8184" width="20.5703125" style="39" customWidth="1"/>
    <col min="8185" max="8185" width="20.42578125" style="39" customWidth="1"/>
    <col min="8186" max="8186" width="3.7109375" style="39" customWidth="1"/>
    <col min="8187" max="8187" width="17.28515625" style="39" customWidth="1"/>
    <col min="8188" max="8188" width="15.85546875" style="39" customWidth="1"/>
    <col min="8189" max="8189" width="16" style="39" customWidth="1"/>
    <col min="8190" max="8190" width="6.85546875" style="39" customWidth="1"/>
    <col min="8191" max="8191" width="11.42578125" style="39"/>
    <col min="8192" max="8192" width="12" style="39" bestFit="1" customWidth="1"/>
    <col min="8193" max="8436" width="11.42578125" style="39"/>
    <col min="8437" max="8437" width="4.85546875" style="39" customWidth="1"/>
    <col min="8438" max="8438" width="1.140625" style="39" customWidth="1"/>
    <col min="8439" max="8439" width="4.28515625" style="39" customWidth="1"/>
    <col min="8440" max="8440" width="20.5703125" style="39" customWidth="1"/>
    <col min="8441" max="8441" width="20.42578125" style="39" customWidth="1"/>
    <col min="8442" max="8442" width="3.7109375" style="39" customWidth="1"/>
    <col min="8443" max="8443" width="17.28515625" style="39" customWidth="1"/>
    <col min="8444" max="8444" width="15.85546875" style="39" customWidth="1"/>
    <col min="8445" max="8445" width="16" style="39" customWidth="1"/>
    <col min="8446" max="8446" width="6.85546875" style="39" customWidth="1"/>
    <col min="8447" max="8447" width="11.42578125" style="39"/>
    <col min="8448" max="8448" width="12" style="39" bestFit="1" customWidth="1"/>
    <col min="8449" max="8692" width="11.42578125" style="39"/>
    <col min="8693" max="8693" width="4.85546875" style="39" customWidth="1"/>
    <col min="8694" max="8694" width="1.140625" style="39" customWidth="1"/>
    <col min="8695" max="8695" width="4.28515625" style="39" customWidth="1"/>
    <col min="8696" max="8696" width="20.5703125" style="39" customWidth="1"/>
    <col min="8697" max="8697" width="20.42578125" style="39" customWidth="1"/>
    <col min="8698" max="8698" width="3.7109375" style="39" customWidth="1"/>
    <col min="8699" max="8699" width="17.28515625" style="39" customWidth="1"/>
    <col min="8700" max="8700" width="15.85546875" style="39" customWidth="1"/>
    <col min="8701" max="8701" width="16" style="39" customWidth="1"/>
    <col min="8702" max="8702" width="6.85546875" style="39" customWidth="1"/>
    <col min="8703" max="8703" width="11.42578125" style="39"/>
    <col min="8704" max="8704" width="12" style="39" bestFit="1" customWidth="1"/>
    <col min="8705" max="8948" width="11.42578125" style="39"/>
    <col min="8949" max="8949" width="4.85546875" style="39" customWidth="1"/>
    <col min="8950" max="8950" width="1.140625" style="39" customWidth="1"/>
    <col min="8951" max="8951" width="4.28515625" style="39" customWidth="1"/>
    <col min="8952" max="8952" width="20.5703125" style="39" customWidth="1"/>
    <col min="8953" max="8953" width="20.42578125" style="39" customWidth="1"/>
    <col min="8954" max="8954" width="3.7109375" style="39" customWidth="1"/>
    <col min="8955" max="8955" width="17.28515625" style="39" customWidth="1"/>
    <col min="8956" max="8956" width="15.85546875" style="39" customWidth="1"/>
    <col min="8957" max="8957" width="16" style="39" customWidth="1"/>
    <col min="8958" max="8958" width="6.85546875" style="39" customWidth="1"/>
    <col min="8959" max="8959" width="11.42578125" style="39"/>
    <col min="8960" max="8960" width="12" style="39" bestFit="1" customWidth="1"/>
    <col min="8961" max="9204" width="11.42578125" style="39"/>
    <col min="9205" max="9205" width="4.85546875" style="39" customWidth="1"/>
    <col min="9206" max="9206" width="1.140625" style="39" customWidth="1"/>
    <col min="9207" max="9207" width="4.28515625" style="39" customWidth="1"/>
    <col min="9208" max="9208" width="20.5703125" style="39" customWidth="1"/>
    <col min="9209" max="9209" width="20.42578125" style="39" customWidth="1"/>
    <col min="9210" max="9210" width="3.7109375" style="39" customWidth="1"/>
    <col min="9211" max="9211" width="17.28515625" style="39" customWidth="1"/>
    <col min="9212" max="9212" width="15.85546875" style="39" customWidth="1"/>
    <col min="9213" max="9213" width="16" style="39" customWidth="1"/>
    <col min="9214" max="9214" width="6.85546875" style="39" customWidth="1"/>
    <col min="9215" max="9215" width="11.42578125" style="39"/>
    <col min="9216" max="9216" width="12" style="39" bestFit="1" customWidth="1"/>
    <col min="9217" max="9460" width="11.42578125" style="39"/>
    <col min="9461" max="9461" width="4.85546875" style="39" customWidth="1"/>
    <col min="9462" max="9462" width="1.140625" style="39" customWidth="1"/>
    <col min="9463" max="9463" width="4.28515625" style="39" customWidth="1"/>
    <col min="9464" max="9464" width="20.5703125" style="39" customWidth="1"/>
    <col min="9465" max="9465" width="20.42578125" style="39" customWidth="1"/>
    <col min="9466" max="9466" width="3.7109375" style="39" customWidth="1"/>
    <col min="9467" max="9467" width="17.28515625" style="39" customWidth="1"/>
    <col min="9468" max="9468" width="15.85546875" style="39" customWidth="1"/>
    <col min="9469" max="9469" width="16" style="39" customWidth="1"/>
    <col min="9470" max="9470" width="6.85546875" style="39" customWidth="1"/>
    <col min="9471" max="9471" width="11.42578125" style="39"/>
    <col min="9472" max="9472" width="12" style="39" bestFit="1" customWidth="1"/>
    <col min="9473" max="9716" width="11.42578125" style="39"/>
    <col min="9717" max="9717" width="4.85546875" style="39" customWidth="1"/>
    <col min="9718" max="9718" width="1.140625" style="39" customWidth="1"/>
    <col min="9719" max="9719" width="4.28515625" style="39" customWidth="1"/>
    <col min="9720" max="9720" width="20.5703125" style="39" customWidth="1"/>
    <col min="9721" max="9721" width="20.42578125" style="39" customWidth="1"/>
    <col min="9722" max="9722" width="3.7109375" style="39" customWidth="1"/>
    <col min="9723" max="9723" width="17.28515625" style="39" customWidth="1"/>
    <col min="9724" max="9724" width="15.85546875" style="39" customWidth="1"/>
    <col min="9725" max="9725" width="16" style="39" customWidth="1"/>
    <col min="9726" max="9726" width="6.85546875" style="39" customWidth="1"/>
    <col min="9727" max="9727" width="11.42578125" style="39"/>
    <col min="9728" max="9728" width="12" style="39" bestFit="1" customWidth="1"/>
    <col min="9729" max="9972" width="11.42578125" style="39"/>
    <col min="9973" max="9973" width="4.85546875" style="39" customWidth="1"/>
    <col min="9974" max="9974" width="1.140625" style="39" customWidth="1"/>
    <col min="9975" max="9975" width="4.28515625" style="39" customWidth="1"/>
    <col min="9976" max="9976" width="20.5703125" style="39" customWidth="1"/>
    <col min="9977" max="9977" width="20.42578125" style="39" customWidth="1"/>
    <col min="9978" max="9978" width="3.7109375" style="39" customWidth="1"/>
    <col min="9979" max="9979" width="17.28515625" style="39" customWidth="1"/>
    <col min="9980" max="9980" width="15.85546875" style="39" customWidth="1"/>
    <col min="9981" max="9981" width="16" style="39" customWidth="1"/>
    <col min="9982" max="9982" width="6.85546875" style="39" customWidth="1"/>
    <col min="9983" max="9983" width="11.42578125" style="39"/>
    <col min="9984" max="9984" width="12" style="39" bestFit="1" customWidth="1"/>
    <col min="9985" max="10228" width="11.42578125" style="39"/>
    <col min="10229" max="10229" width="4.85546875" style="39" customWidth="1"/>
    <col min="10230" max="10230" width="1.140625" style="39" customWidth="1"/>
    <col min="10231" max="10231" width="4.28515625" style="39" customWidth="1"/>
    <col min="10232" max="10232" width="20.5703125" style="39" customWidth="1"/>
    <col min="10233" max="10233" width="20.42578125" style="39" customWidth="1"/>
    <col min="10234" max="10234" width="3.7109375" style="39" customWidth="1"/>
    <col min="10235" max="10235" width="17.28515625" style="39" customWidth="1"/>
    <col min="10236" max="10236" width="15.85546875" style="39" customWidth="1"/>
    <col min="10237" max="10237" width="16" style="39" customWidth="1"/>
    <col min="10238" max="10238" width="6.85546875" style="39" customWidth="1"/>
    <col min="10239" max="10239" width="11.42578125" style="39"/>
    <col min="10240" max="10240" width="12" style="39" bestFit="1" customWidth="1"/>
    <col min="10241" max="10484" width="11.42578125" style="39"/>
    <col min="10485" max="10485" width="4.85546875" style="39" customWidth="1"/>
    <col min="10486" max="10486" width="1.140625" style="39" customWidth="1"/>
    <col min="10487" max="10487" width="4.28515625" style="39" customWidth="1"/>
    <col min="10488" max="10488" width="20.5703125" style="39" customWidth="1"/>
    <col min="10489" max="10489" width="20.42578125" style="39" customWidth="1"/>
    <col min="10490" max="10490" width="3.7109375" style="39" customWidth="1"/>
    <col min="10491" max="10491" width="17.28515625" style="39" customWidth="1"/>
    <col min="10492" max="10492" width="15.85546875" style="39" customWidth="1"/>
    <col min="10493" max="10493" width="16" style="39" customWidth="1"/>
    <col min="10494" max="10494" width="6.85546875" style="39" customWidth="1"/>
    <col min="10495" max="10495" width="11.42578125" style="39"/>
    <col min="10496" max="10496" width="12" style="39" bestFit="1" customWidth="1"/>
    <col min="10497" max="10740" width="11.42578125" style="39"/>
    <col min="10741" max="10741" width="4.85546875" style="39" customWidth="1"/>
    <col min="10742" max="10742" width="1.140625" style="39" customWidth="1"/>
    <col min="10743" max="10743" width="4.28515625" style="39" customWidth="1"/>
    <col min="10744" max="10744" width="20.5703125" style="39" customWidth="1"/>
    <col min="10745" max="10745" width="20.42578125" style="39" customWidth="1"/>
    <col min="10746" max="10746" width="3.7109375" style="39" customWidth="1"/>
    <col min="10747" max="10747" width="17.28515625" style="39" customWidth="1"/>
    <col min="10748" max="10748" width="15.85546875" style="39" customWidth="1"/>
    <col min="10749" max="10749" width="16" style="39" customWidth="1"/>
    <col min="10750" max="10750" width="6.85546875" style="39" customWidth="1"/>
    <col min="10751" max="10751" width="11.42578125" style="39"/>
    <col min="10752" max="10752" width="12" style="39" bestFit="1" customWidth="1"/>
    <col min="10753" max="10996" width="11.42578125" style="39"/>
    <col min="10997" max="10997" width="4.85546875" style="39" customWidth="1"/>
    <col min="10998" max="10998" width="1.140625" style="39" customWidth="1"/>
    <col min="10999" max="10999" width="4.28515625" style="39" customWidth="1"/>
    <col min="11000" max="11000" width="20.5703125" style="39" customWidth="1"/>
    <col min="11001" max="11001" width="20.42578125" style="39" customWidth="1"/>
    <col min="11002" max="11002" width="3.7109375" style="39" customWidth="1"/>
    <col min="11003" max="11003" width="17.28515625" style="39" customWidth="1"/>
    <col min="11004" max="11004" width="15.85546875" style="39" customWidth="1"/>
    <col min="11005" max="11005" width="16" style="39" customWidth="1"/>
    <col min="11006" max="11006" width="6.85546875" style="39" customWidth="1"/>
    <col min="11007" max="11007" width="11.42578125" style="39"/>
    <col min="11008" max="11008" width="12" style="39" bestFit="1" customWidth="1"/>
    <col min="11009" max="11252" width="11.42578125" style="39"/>
    <col min="11253" max="11253" width="4.85546875" style="39" customWidth="1"/>
    <col min="11254" max="11254" width="1.140625" style="39" customWidth="1"/>
    <col min="11255" max="11255" width="4.28515625" style="39" customWidth="1"/>
    <col min="11256" max="11256" width="20.5703125" style="39" customWidth="1"/>
    <col min="11257" max="11257" width="20.42578125" style="39" customWidth="1"/>
    <col min="11258" max="11258" width="3.7109375" style="39" customWidth="1"/>
    <col min="11259" max="11259" width="17.28515625" style="39" customWidth="1"/>
    <col min="11260" max="11260" width="15.85546875" style="39" customWidth="1"/>
    <col min="11261" max="11261" width="16" style="39" customWidth="1"/>
    <col min="11262" max="11262" width="6.85546875" style="39" customWidth="1"/>
    <col min="11263" max="11263" width="11.42578125" style="39"/>
    <col min="11264" max="11264" width="12" style="39" bestFit="1" customWidth="1"/>
    <col min="11265" max="11508" width="11.42578125" style="39"/>
    <col min="11509" max="11509" width="4.85546875" style="39" customWidth="1"/>
    <col min="11510" max="11510" width="1.140625" style="39" customWidth="1"/>
    <col min="11511" max="11511" width="4.28515625" style="39" customWidth="1"/>
    <col min="11512" max="11512" width="20.5703125" style="39" customWidth="1"/>
    <col min="11513" max="11513" width="20.42578125" style="39" customWidth="1"/>
    <col min="11514" max="11514" width="3.7109375" style="39" customWidth="1"/>
    <col min="11515" max="11515" width="17.28515625" style="39" customWidth="1"/>
    <col min="11516" max="11516" width="15.85546875" style="39" customWidth="1"/>
    <col min="11517" max="11517" width="16" style="39" customWidth="1"/>
    <col min="11518" max="11518" width="6.85546875" style="39" customWidth="1"/>
    <col min="11519" max="11519" width="11.42578125" style="39"/>
    <col min="11520" max="11520" width="12" style="39" bestFit="1" customWidth="1"/>
    <col min="11521" max="11764" width="11.42578125" style="39"/>
    <col min="11765" max="11765" width="4.85546875" style="39" customWidth="1"/>
    <col min="11766" max="11766" width="1.140625" style="39" customWidth="1"/>
    <col min="11767" max="11767" width="4.28515625" style="39" customWidth="1"/>
    <col min="11768" max="11768" width="20.5703125" style="39" customWidth="1"/>
    <col min="11769" max="11769" width="20.42578125" style="39" customWidth="1"/>
    <col min="11770" max="11770" width="3.7109375" style="39" customWidth="1"/>
    <col min="11771" max="11771" width="17.28515625" style="39" customWidth="1"/>
    <col min="11772" max="11772" width="15.85546875" style="39" customWidth="1"/>
    <col min="11773" max="11773" width="16" style="39" customWidth="1"/>
    <col min="11774" max="11774" width="6.85546875" style="39" customWidth="1"/>
    <col min="11775" max="11775" width="11.42578125" style="39"/>
    <col min="11776" max="11776" width="12" style="39" bestFit="1" customWidth="1"/>
    <col min="11777" max="12020" width="11.42578125" style="39"/>
    <col min="12021" max="12021" width="4.85546875" style="39" customWidth="1"/>
    <col min="12022" max="12022" width="1.140625" style="39" customWidth="1"/>
    <col min="12023" max="12023" width="4.28515625" style="39" customWidth="1"/>
    <col min="12024" max="12024" width="20.5703125" style="39" customWidth="1"/>
    <col min="12025" max="12025" width="20.42578125" style="39" customWidth="1"/>
    <col min="12026" max="12026" width="3.7109375" style="39" customWidth="1"/>
    <col min="12027" max="12027" width="17.28515625" style="39" customWidth="1"/>
    <col min="12028" max="12028" width="15.85546875" style="39" customWidth="1"/>
    <col min="12029" max="12029" width="16" style="39" customWidth="1"/>
    <col min="12030" max="12030" width="6.85546875" style="39" customWidth="1"/>
    <col min="12031" max="12031" width="11.42578125" style="39"/>
    <col min="12032" max="12032" width="12" style="39" bestFit="1" customWidth="1"/>
    <col min="12033" max="12276" width="11.42578125" style="39"/>
    <col min="12277" max="12277" width="4.85546875" style="39" customWidth="1"/>
    <col min="12278" max="12278" width="1.140625" style="39" customWidth="1"/>
    <col min="12279" max="12279" width="4.28515625" style="39" customWidth="1"/>
    <col min="12280" max="12280" width="20.5703125" style="39" customWidth="1"/>
    <col min="12281" max="12281" width="20.42578125" style="39" customWidth="1"/>
    <col min="12282" max="12282" width="3.7109375" style="39" customWidth="1"/>
    <col min="12283" max="12283" width="17.28515625" style="39" customWidth="1"/>
    <col min="12284" max="12284" width="15.85546875" style="39" customWidth="1"/>
    <col min="12285" max="12285" width="16" style="39" customWidth="1"/>
    <col min="12286" max="12286" width="6.85546875" style="39" customWidth="1"/>
    <col min="12287" max="12287" width="11.42578125" style="39"/>
    <col min="12288" max="12288" width="12" style="39" bestFit="1" customWidth="1"/>
    <col min="12289" max="12532" width="11.42578125" style="39"/>
    <col min="12533" max="12533" width="4.85546875" style="39" customWidth="1"/>
    <col min="12534" max="12534" width="1.140625" style="39" customWidth="1"/>
    <col min="12535" max="12535" width="4.28515625" style="39" customWidth="1"/>
    <col min="12536" max="12536" width="20.5703125" style="39" customWidth="1"/>
    <col min="12537" max="12537" width="20.42578125" style="39" customWidth="1"/>
    <col min="12538" max="12538" width="3.7109375" style="39" customWidth="1"/>
    <col min="12539" max="12539" width="17.28515625" style="39" customWidth="1"/>
    <col min="12540" max="12540" width="15.85546875" style="39" customWidth="1"/>
    <col min="12541" max="12541" width="16" style="39" customWidth="1"/>
    <col min="12542" max="12542" width="6.85546875" style="39" customWidth="1"/>
    <col min="12543" max="12543" width="11.42578125" style="39"/>
    <col min="12544" max="12544" width="12" style="39" bestFit="1" customWidth="1"/>
    <col min="12545" max="12788" width="11.42578125" style="39"/>
    <col min="12789" max="12789" width="4.85546875" style="39" customWidth="1"/>
    <col min="12790" max="12790" width="1.140625" style="39" customWidth="1"/>
    <col min="12791" max="12791" width="4.28515625" style="39" customWidth="1"/>
    <col min="12792" max="12792" width="20.5703125" style="39" customWidth="1"/>
    <col min="12793" max="12793" width="20.42578125" style="39" customWidth="1"/>
    <col min="12794" max="12794" width="3.7109375" style="39" customWidth="1"/>
    <col min="12795" max="12795" width="17.28515625" style="39" customWidth="1"/>
    <col min="12796" max="12796" width="15.85546875" style="39" customWidth="1"/>
    <col min="12797" max="12797" width="16" style="39" customWidth="1"/>
    <col min="12798" max="12798" width="6.85546875" style="39" customWidth="1"/>
    <col min="12799" max="12799" width="11.42578125" style="39"/>
    <col min="12800" max="12800" width="12" style="39" bestFit="1" customWidth="1"/>
    <col min="12801" max="13044" width="11.42578125" style="39"/>
    <col min="13045" max="13045" width="4.85546875" style="39" customWidth="1"/>
    <col min="13046" max="13046" width="1.140625" style="39" customWidth="1"/>
    <col min="13047" max="13047" width="4.28515625" style="39" customWidth="1"/>
    <col min="13048" max="13048" width="20.5703125" style="39" customWidth="1"/>
    <col min="13049" max="13049" width="20.42578125" style="39" customWidth="1"/>
    <col min="13050" max="13050" width="3.7109375" style="39" customWidth="1"/>
    <col min="13051" max="13051" width="17.28515625" style="39" customWidth="1"/>
    <col min="13052" max="13052" width="15.85546875" style="39" customWidth="1"/>
    <col min="13053" max="13053" width="16" style="39" customWidth="1"/>
    <col min="13054" max="13054" width="6.85546875" style="39" customWidth="1"/>
    <col min="13055" max="13055" width="11.42578125" style="39"/>
    <col min="13056" max="13056" width="12" style="39" bestFit="1" customWidth="1"/>
    <col min="13057" max="13300" width="11.42578125" style="39"/>
    <col min="13301" max="13301" width="4.85546875" style="39" customWidth="1"/>
    <col min="13302" max="13302" width="1.140625" style="39" customWidth="1"/>
    <col min="13303" max="13303" width="4.28515625" style="39" customWidth="1"/>
    <col min="13304" max="13304" width="20.5703125" style="39" customWidth="1"/>
    <col min="13305" max="13305" width="20.42578125" style="39" customWidth="1"/>
    <col min="13306" max="13306" width="3.7109375" style="39" customWidth="1"/>
    <col min="13307" max="13307" width="17.28515625" style="39" customWidth="1"/>
    <col min="13308" max="13308" width="15.85546875" style="39" customWidth="1"/>
    <col min="13309" max="13309" width="16" style="39" customWidth="1"/>
    <col min="13310" max="13310" width="6.85546875" style="39" customWidth="1"/>
    <col min="13311" max="13311" width="11.42578125" style="39"/>
    <col min="13312" max="13312" width="12" style="39" bestFit="1" customWidth="1"/>
    <col min="13313" max="13556" width="11.42578125" style="39"/>
    <col min="13557" max="13557" width="4.85546875" style="39" customWidth="1"/>
    <col min="13558" max="13558" width="1.140625" style="39" customWidth="1"/>
    <col min="13559" max="13559" width="4.28515625" style="39" customWidth="1"/>
    <col min="13560" max="13560" width="20.5703125" style="39" customWidth="1"/>
    <col min="13561" max="13561" width="20.42578125" style="39" customWidth="1"/>
    <col min="13562" max="13562" width="3.7109375" style="39" customWidth="1"/>
    <col min="13563" max="13563" width="17.28515625" style="39" customWidth="1"/>
    <col min="13564" max="13564" width="15.85546875" style="39" customWidth="1"/>
    <col min="13565" max="13565" width="16" style="39" customWidth="1"/>
    <col min="13566" max="13566" width="6.85546875" style="39" customWidth="1"/>
    <col min="13567" max="13567" width="11.42578125" style="39"/>
    <col min="13568" max="13568" width="12" style="39" bestFit="1" customWidth="1"/>
    <col min="13569" max="13812" width="11.42578125" style="39"/>
    <col min="13813" max="13813" width="4.85546875" style="39" customWidth="1"/>
    <col min="13814" max="13814" width="1.140625" style="39" customWidth="1"/>
    <col min="13815" max="13815" width="4.28515625" style="39" customWidth="1"/>
    <col min="13816" max="13816" width="20.5703125" style="39" customWidth="1"/>
    <col min="13817" max="13817" width="20.42578125" style="39" customWidth="1"/>
    <col min="13818" max="13818" width="3.7109375" style="39" customWidth="1"/>
    <col min="13819" max="13819" width="17.28515625" style="39" customWidth="1"/>
    <col min="13820" max="13820" width="15.85546875" style="39" customWidth="1"/>
    <col min="13821" max="13821" width="16" style="39" customWidth="1"/>
    <col min="13822" max="13822" width="6.85546875" style="39" customWidth="1"/>
    <col min="13823" max="13823" width="11.42578125" style="39"/>
    <col min="13824" max="13824" width="12" style="39" bestFit="1" customWidth="1"/>
    <col min="13825" max="14068" width="11.42578125" style="39"/>
    <col min="14069" max="14069" width="4.85546875" style="39" customWidth="1"/>
    <col min="14070" max="14070" width="1.140625" style="39" customWidth="1"/>
    <col min="14071" max="14071" width="4.28515625" style="39" customWidth="1"/>
    <col min="14072" max="14072" width="20.5703125" style="39" customWidth="1"/>
    <col min="14073" max="14073" width="20.42578125" style="39" customWidth="1"/>
    <col min="14074" max="14074" width="3.7109375" style="39" customWidth="1"/>
    <col min="14075" max="14075" width="17.28515625" style="39" customWidth="1"/>
    <col min="14076" max="14076" width="15.85546875" style="39" customWidth="1"/>
    <col min="14077" max="14077" width="16" style="39" customWidth="1"/>
    <col min="14078" max="14078" width="6.85546875" style="39" customWidth="1"/>
    <col min="14079" max="14079" width="11.42578125" style="39"/>
    <col min="14080" max="14080" width="12" style="39" bestFit="1" customWidth="1"/>
    <col min="14081" max="14324" width="11.42578125" style="39"/>
    <col min="14325" max="14325" width="4.85546875" style="39" customWidth="1"/>
    <col min="14326" max="14326" width="1.140625" style="39" customWidth="1"/>
    <col min="14327" max="14327" width="4.28515625" style="39" customWidth="1"/>
    <col min="14328" max="14328" width="20.5703125" style="39" customWidth="1"/>
    <col min="14329" max="14329" width="20.42578125" style="39" customWidth="1"/>
    <col min="14330" max="14330" width="3.7109375" style="39" customWidth="1"/>
    <col min="14331" max="14331" width="17.28515625" style="39" customWidth="1"/>
    <col min="14332" max="14332" width="15.85546875" style="39" customWidth="1"/>
    <col min="14333" max="14333" width="16" style="39" customWidth="1"/>
    <col min="14334" max="14334" width="6.85546875" style="39" customWidth="1"/>
    <col min="14335" max="14335" width="11.42578125" style="39"/>
    <col min="14336" max="14336" width="12" style="39" bestFit="1" customWidth="1"/>
    <col min="14337" max="14580" width="11.42578125" style="39"/>
    <col min="14581" max="14581" width="4.85546875" style="39" customWidth="1"/>
    <col min="14582" max="14582" width="1.140625" style="39" customWidth="1"/>
    <col min="14583" max="14583" width="4.28515625" style="39" customWidth="1"/>
    <col min="14584" max="14584" width="20.5703125" style="39" customWidth="1"/>
    <col min="14585" max="14585" width="20.42578125" style="39" customWidth="1"/>
    <col min="14586" max="14586" width="3.7109375" style="39" customWidth="1"/>
    <col min="14587" max="14587" width="17.28515625" style="39" customWidth="1"/>
    <col min="14588" max="14588" width="15.85546875" style="39" customWidth="1"/>
    <col min="14589" max="14589" width="16" style="39" customWidth="1"/>
    <col min="14590" max="14590" width="6.85546875" style="39" customWidth="1"/>
    <col min="14591" max="14591" width="11.42578125" style="39"/>
    <col min="14592" max="14592" width="12" style="39" bestFit="1" customWidth="1"/>
    <col min="14593" max="14836" width="11.42578125" style="39"/>
    <col min="14837" max="14837" width="4.85546875" style="39" customWidth="1"/>
    <col min="14838" max="14838" width="1.140625" style="39" customWidth="1"/>
    <col min="14839" max="14839" width="4.28515625" style="39" customWidth="1"/>
    <col min="14840" max="14840" width="20.5703125" style="39" customWidth="1"/>
    <col min="14841" max="14841" width="20.42578125" style="39" customWidth="1"/>
    <col min="14842" max="14842" width="3.7109375" style="39" customWidth="1"/>
    <col min="14843" max="14843" width="17.28515625" style="39" customWidth="1"/>
    <col min="14844" max="14844" width="15.85546875" style="39" customWidth="1"/>
    <col min="14845" max="14845" width="16" style="39" customWidth="1"/>
    <col min="14846" max="14846" width="6.85546875" style="39" customWidth="1"/>
    <col min="14847" max="14847" width="11.42578125" style="39"/>
    <col min="14848" max="14848" width="12" style="39" bestFit="1" customWidth="1"/>
    <col min="14849" max="15092" width="11.42578125" style="39"/>
    <col min="15093" max="15093" width="4.85546875" style="39" customWidth="1"/>
    <col min="15094" max="15094" width="1.140625" style="39" customWidth="1"/>
    <col min="15095" max="15095" width="4.28515625" style="39" customWidth="1"/>
    <col min="15096" max="15096" width="20.5703125" style="39" customWidth="1"/>
    <col min="15097" max="15097" width="20.42578125" style="39" customWidth="1"/>
    <col min="15098" max="15098" width="3.7109375" style="39" customWidth="1"/>
    <col min="15099" max="15099" width="17.28515625" style="39" customWidth="1"/>
    <col min="15100" max="15100" width="15.85546875" style="39" customWidth="1"/>
    <col min="15101" max="15101" width="16" style="39" customWidth="1"/>
    <col min="15102" max="15102" width="6.85546875" style="39" customWidth="1"/>
    <col min="15103" max="15103" width="11.42578125" style="39"/>
    <col min="15104" max="15104" width="12" style="39" bestFit="1" customWidth="1"/>
    <col min="15105" max="15348" width="11.42578125" style="39"/>
    <col min="15349" max="15349" width="4.85546875" style="39" customWidth="1"/>
    <col min="15350" max="15350" width="1.140625" style="39" customWidth="1"/>
    <col min="15351" max="15351" width="4.28515625" style="39" customWidth="1"/>
    <col min="15352" max="15352" width="20.5703125" style="39" customWidth="1"/>
    <col min="15353" max="15353" width="20.42578125" style="39" customWidth="1"/>
    <col min="15354" max="15354" width="3.7109375" style="39" customWidth="1"/>
    <col min="15355" max="15355" width="17.28515625" style="39" customWidth="1"/>
    <col min="15356" max="15356" width="15.85546875" style="39" customWidth="1"/>
    <col min="15357" max="15357" width="16" style="39" customWidth="1"/>
    <col min="15358" max="15358" width="6.85546875" style="39" customWidth="1"/>
    <col min="15359" max="15359" width="11.42578125" style="39"/>
    <col min="15360" max="15360" width="12" style="39" bestFit="1" customWidth="1"/>
    <col min="15361" max="15604" width="11.42578125" style="39"/>
    <col min="15605" max="15605" width="4.85546875" style="39" customWidth="1"/>
    <col min="15606" max="15606" width="1.140625" style="39" customWidth="1"/>
    <col min="15607" max="15607" width="4.28515625" style="39" customWidth="1"/>
    <col min="15608" max="15608" width="20.5703125" style="39" customWidth="1"/>
    <col min="15609" max="15609" width="20.42578125" style="39" customWidth="1"/>
    <col min="15610" max="15610" width="3.7109375" style="39" customWidth="1"/>
    <col min="15611" max="15611" width="17.28515625" style="39" customWidth="1"/>
    <col min="15612" max="15612" width="15.85546875" style="39" customWidth="1"/>
    <col min="15613" max="15613" width="16" style="39" customWidth="1"/>
    <col min="15614" max="15614" width="6.85546875" style="39" customWidth="1"/>
    <col min="15615" max="15615" width="11.42578125" style="39"/>
    <col min="15616" max="15616" width="12" style="39" bestFit="1" customWidth="1"/>
    <col min="15617" max="15860" width="11.42578125" style="39"/>
    <col min="15861" max="15861" width="4.85546875" style="39" customWidth="1"/>
    <col min="15862" max="15862" width="1.140625" style="39" customWidth="1"/>
    <col min="15863" max="15863" width="4.28515625" style="39" customWidth="1"/>
    <col min="15864" max="15864" width="20.5703125" style="39" customWidth="1"/>
    <col min="15865" max="15865" width="20.42578125" style="39" customWidth="1"/>
    <col min="15866" max="15866" width="3.7109375" style="39" customWidth="1"/>
    <col min="15867" max="15867" width="17.28515625" style="39" customWidth="1"/>
    <col min="15868" max="15868" width="15.85546875" style="39" customWidth="1"/>
    <col min="15869" max="15869" width="16" style="39" customWidth="1"/>
    <col min="15870" max="15870" width="6.85546875" style="39" customWidth="1"/>
    <col min="15871" max="15871" width="11.42578125" style="39"/>
    <col min="15872" max="15872" width="12" style="39" bestFit="1" customWidth="1"/>
    <col min="15873" max="16116" width="11.42578125" style="39"/>
    <col min="16117" max="16117" width="4.85546875" style="39" customWidth="1"/>
    <col min="16118" max="16118" width="1.140625" style="39" customWidth="1"/>
    <col min="16119" max="16119" width="4.28515625" style="39" customWidth="1"/>
    <col min="16120" max="16120" width="20.5703125" style="39" customWidth="1"/>
    <col min="16121" max="16121" width="20.42578125" style="39" customWidth="1"/>
    <col min="16122" max="16122" width="3.7109375" style="39" customWidth="1"/>
    <col min="16123" max="16123" width="17.28515625" style="39" customWidth="1"/>
    <col min="16124" max="16124" width="15.85546875" style="39" customWidth="1"/>
    <col min="16125" max="16125" width="16" style="39" customWidth="1"/>
    <col min="16126" max="16126" width="6.85546875" style="39" customWidth="1"/>
    <col min="16127" max="16127" width="11.42578125" style="39"/>
    <col min="16128" max="16128" width="12" style="39" bestFit="1" customWidth="1"/>
    <col min="16129" max="16384" width="11.42578125" style="39"/>
  </cols>
  <sheetData>
    <row r="2" spans="1:15" s="40" customFormat="1" ht="15" customHeight="1" x14ac:dyDescent="0.25">
      <c r="B2" s="42"/>
      <c r="C2" s="42"/>
      <c r="D2" s="44"/>
      <c r="E2" s="43"/>
      <c r="F2" s="44"/>
      <c r="G2" s="43"/>
      <c r="M2" s="382"/>
      <c r="N2" s="382"/>
      <c r="O2" s="382"/>
    </row>
    <row r="3" spans="1:15" s="40" customFormat="1" ht="19.5" customHeight="1" x14ac:dyDescent="0.3">
      <c r="A3" s="1638" t="s">
        <v>373</v>
      </c>
      <c r="B3" s="1638"/>
      <c r="C3" s="1638"/>
      <c r="D3" s="325"/>
      <c r="E3" s="325"/>
      <c r="F3" s="325"/>
      <c r="G3" s="325"/>
      <c r="M3" s="382"/>
      <c r="N3" s="382"/>
      <c r="O3" s="382"/>
    </row>
    <row r="4" spans="1:15" s="40" customFormat="1" ht="15" customHeight="1" x14ac:dyDescent="0.3">
      <c r="A4" s="1638" t="s">
        <v>372</v>
      </c>
      <c r="B4" s="1638"/>
      <c r="C4" s="1638"/>
      <c r="D4" s="325"/>
      <c r="E4" s="46"/>
      <c r="F4" s="45"/>
      <c r="G4" s="46"/>
      <c r="M4" s="382"/>
      <c r="N4" s="382"/>
      <c r="O4" s="382"/>
    </row>
    <row r="5" spans="1:15" s="40" customFormat="1" ht="15" customHeight="1" x14ac:dyDescent="0.25">
      <c r="B5" s="45"/>
      <c r="C5" s="45"/>
      <c r="D5" s="45"/>
      <c r="E5" s="46"/>
      <c r="F5" s="45"/>
      <c r="G5" s="46"/>
      <c r="M5" s="382"/>
      <c r="N5" s="382"/>
      <c r="O5" s="382"/>
    </row>
    <row r="6" spans="1:15" s="40" customFormat="1" ht="15" customHeight="1" x14ac:dyDescent="0.25">
      <c r="A6" s="482"/>
      <c r="B6" s="482"/>
      <c r="C6" s="482"/>
      <c r="D6" s="482"/>
      <c r="E6" s="47"/>
      <c r="F6" s="482"/>
      <c r="G6" s="47"/>
      <c r="M6" s="382"/>
      <c r="N6" s="382"/>
      <c r="O6" s="382"/>
    </row>
    <row r="7" spans="1:15" s="40" customFormat="1" ht="15" customHeight="1" x14ac:dyDescent="0.25">
      <c r="A7" s="1637" t="s">
        <v>51</v>
      </c>
      <c r="B7" s="1637"/>
      <c r="C7" s="1637"/>
      <c r="D7" s="514"/>
      <c r="E7" s="514"/>
      <c r="F7" s="514"/>
      <c r="G7" s="514"/>
      <c r="M7" s="382"/>
      <c r="N7" s="382"/>
      <c r="O7" s="382"/>
    </row>
    <row r="8" spans="1:15" s="40" customFormat="1" ht="15" customHeight="1" x14ac:dyDescent="0.25">
      <c r="A8" s="513"/>
      <c r="B8" s="513"/>
      <c r="C8" s="513"/>
      <c r="D8" s="513"/>
      <c r="E8" s="513"/>
      <c r="F8" s="513"/>
      <c r="G8" s="513"/>
      <c r="M8" s="382"/>
      <c r="N8" s="382"/>
      <c r="O8" s="382"/>
    </row>
    <row r="9" spans="1:15" s="69" customFormat="1" ht="12.75" x14ac:dyDescent="0.25">
      <c r="A9" s="1647" t="s">
        <v>12</v>
      </c>
      <c r="B9" s="1643" t="str">
        <f>+'SITUACION FINANCIERA T'!$B$4:$L$4</f>
        <v>DEFINITIVOS  AL 31 DE DICIEMBRE DEL 2021</v>
      </c>
      <c r="C9" s="1645" t="s">
        <v>371</v>
      </c>
      <c r="D9" s="384"/>
      <c r="E9" s="384"/>
    </row>
    <row r="10" spans="1:15" s="69" customFormat="1" ht="12.75" x14ac:dyDescent="0.25">
      <c r="A10" s="1648"/>
      <c r="B10" s="1644"/>
      <c r="C10" s="1646"/>
      <c r="D10" s="384"/>
      <c r="E10" s="384"/>
    </row>
    <row r="11" spans="1:15" s="510" customFormat="1" ht="12.75" x14ac:dyDescent="0.25">
      <c r="A11" s="507" t="s">
        <v>359</v>
      </c>
      <c r="B11" s="512" t="s">
        <v>102</v>
      </c>
      <c r="C11" s="512" t="s">
        <v>44</v>
      </c>
      <c r="D11" s="511"/>
      <c r="E11" s="511"/>
    </row>
    <row r="12" spans="1:15" s="504" customFormat="1" ht="20.25" customHeight="1" x14ac:dyDescent="0.25">
      <c r="A12" s="502" t="s">
        <v>370</v>
      </c>
      <c r="B12" s="503" t="e">
        <f>+'ESTADO DE ACTIVIDADES'!#REF!</f>
        <v>#REF!</v>
      </c>
      <c r="C12" s="503">
        <f>+'ESTADO DE ACTIVIDADES'!$H$13</f>
        <v>6210256</v>
      </c>
      <c r="D12" s="505"/>
      <c r="E12" s="505"/>
    </row>
    <row r="13" spans="1:15" s="69" customFormat="1" ht="34.5" customHeight="1" x14ac:dyDescent="0.25">
      <c r="A13" s="509" t="s">
        <v>361</v>
      </c>
      <c r="B13" s="508" t="e">
        <f>+'ESTADO DE ACTIVIDADES'!#REF!</f>
        <v>#REF!</v>
      </c>
      <c r="C13" s="508">
        <f>+'ESTADO DE ACTIVIDADES'!$H$21</f>
        <v>56102993</v>
      </c>
      <c r="D13" s="384"/>
      <c r="E13" s="384"/>
    </row>
    <row r="14" spans="1:15" s="504" customFormat="1" ht="20.25" customHeight="1" thickBot="1" x14ac:dyDescent="0.3">
      <c r="A14" s="502" t="s">
        <v>362</v>
      </c>
      <c r="B14" s="501" t="e">
        <f>+'ESTADO DE ACTIVIDADES'!#REF!</f>
        <v>#REF!</v>
      </c>
      <c r="C14" s="501">
        <f>+'ESTADO DE ACTIVIDADES'!$H$24</f>
        <v>6739413</v>
      </c>
      <c r="D14" s="505"/>
      <c r="E14" s="505"/>
    </row>
    <row r="15" spans="1:15" s="495" customFormat="1" ht="16.5" x14ac:dyDescent="0.25">
      <c r="A15" s="498" t="s">
        <v>363</v>
      </c>
      <c r="B15" s="497" t="e">
        <f>+B12+B13+B14</f>
        <v>#REF!</v>
      </c>
      <c r="C15" s="497">
        <f>+C12+C13+C14</f>
        <v>69052662</v>
      </c>
      <c r="D15" s="496"/>
      <c r="E15" s="496"/>
    </row>
    <row r="16" spans="1:15" s="490" customFormat="1" ht="12.75" x14ac:dyDescent="0.25">
      <c r="A16" s="494" t="s">
        <v>193</v>
      </c>
      <c r="B16" s="493"/>
      <c r="C16" s="492"/>
      <c r="D16" s="491"/>
      <c r="E16" s="491"/>
    </row>
    <row r="17" spans="1:5" s="499" customFormat="1" ht="16.5" x14ac:dyDescent="0.25">
      <c r="A17" s="507" t="s">
        <v>360</v>
      </c>
      <c r="B17" s="506"/>
      <c r="C17" s="506"/>
      <c r="D17" s="500"/>
      <c r="E17" s="500"/>
    </row>
    <row r="18" spans="1:5" s="504" customFormat="1" ht="20.25" customHeight="1" x14ac:dyDescent="0.25">
      <c r="A18" s="502" t="s">
        <v>364</v>
      </c>
      <c r="B18" s="503" t="e">
        <f>+'ESTADO DE ACTIVIDADES'!#REF!</f>
        <v>#REF!</v>
      </c>
      <c r="C18" s="503">
        <f>+'ESTADO DE ACTIVIDADES'!$H$34</f>
        <v>47744558</v>
      </c>
      <c r="D18" s="505"/>
      <c r="E18" s="505"/>
    </row>
    <row r="19" spans="1:5" s="504" customFormat="1" ht="20.25" customHeight="1" x14ac:dyDescent="0.25">
      <c r="A19" s="502" t="s">
        <v>365</v>
      </c>
      <c r="B19" s="503" t="e">
        <f>+'ESTADO DE ACTIVIDADES'!#REF!</f>
        <v>#REF!</v>
      </c>
      <c r="C19" s="503">
        <f>+'ESTADO DE ACTIVIDADES'!$H$38</f>
        <v>8557177</v>
      </c>
      <c r="D19" s="505"/>
      <c r="E19" s="505"/>
    </row>
    <row r="20" spans="1:5" s="499" customFormat="1" ht="20.25" customHeight="1" x14ac:dyDescent="0.25">
      <c r="A20" s="502" t="s">
        <v>366</v>
      </c>
      <c r="B20" s="503" t="e">
        <f>+'ESTADO DE ACTIVIDADES'!#REF!</f>
        <v>#REF!</v>
      </c>
      <c r="C20" s="503">
        <f>+'ESTADO DE ACTIVIDADES'!$H$42</f>
        <v>17042404</v>
      </c>
      <c r="D20" s="500"/>
      <c r="E20" s="500"/>
    </row>
    <row r="21" spans="1:5" s="499" customFormat="1" ht="20.25" customHeight="1" thickBot="1" x14ac:dyDescent="0.3">
      <c r="A21" s="502" t="s">
        <v>367</v>
      </c>
      <c r="B21" s="501" t="e">
        <f>+'ESTADO DE ACTIVIDADES'!#REF!</f>
        <v>#REF!</v>
      </c>
      <c r="C21" s="501">
        <f>+'ESTADO DE ACTIVIDADES'!$H$62</f>
        <v>5436946</v>
      </c>
      <c r="D21" s="500"/>
      <c r="E21" s="500"/>
    </row>
    <row r="22" spans="1:5" s="495" customFormat="1" ht="16.5" x14ac:dyDescent="0.25">
      <c r="A22" s="498" t="s">
        <v>368</v>
      </c>
      <c r="B22" s="497" t="e">
        <f>+B18+B19+B20+B21</f>
        <v>#REF!</v>
      </c>
      <c r="C22" s="497">
        <f>+C18+C19+C20+C21</f>
        <v>78781085</v>
      </c>
      <c r="D22" s="496"/>
      <c r="E22" s="496"/>
    </row>
    <row r="23" spans="1:5" s="490" customFormat="1" ht="12.75" x14ac:dyDescent="0.25">
      <c r="A23" s="494" t="s">
        <v>193</v>
      </c>
      <c r="B23" s="493"/>
      <c r="C23" s="492"/>
      <c r="D23" s="491"/>
      <c r="E23" s="491"/>
    </row>
    <row r="24" spans="1:5" s="486" customFormat="1" ht="20.25" customHeight="1" x14ac:dyDescent="0.25">
      <c r="A24" s="489" t="s">
        <v>369</v>
      </c>
      <c r="B24" s="488" t="e">
        <f>+B15-B22</f>
        <v>#REF!</v>
      </c>
      <c r="C24" s="488">
        <f>+C15-C22</f>
        <v>-9728423</v>
      </c>
      <c r="D24" s="487"/>
      <c r="E24" s="487"/>
    </row>
    <row r="25" spans="1:5" s="314" customFormat="1" ht="12.75" x14ac:dyDescent="0.2">
      <c r="A25" s="298"/>
      <c r="B25" s="485"/>
      <c r="C25" s="485"/>
    </row>
    <row r="26" spans="1:5" s="39" customFormat="1" ht="12.75" x14ac:dyDescent="0.2">
      <c r="A26" s="51"/>
      <c r="B26" s="484"/>
      <c r="C26" s="484"/>
      <c r="D26" s="383"/>
      <c r="E26" s="383"/>
    </row>
    <row r="27" spans="1:5" s="39" customFormat="1" ht="12.75" x14ac:dyDescent="0.2">
      <c r="A27" s="51"/>
      <c r="B27" s="484"/>
      <c r="C27" s="484"/>
      <c r="D27" s="383"/>
      <c r="E27" s="383"/>
    </row>
    <row r="28" spans="1:5" s="39" customFormat="1" ht="12.75" x14ac:dyDescent="0.2">
      <c r="A28" s="51"/>
      <c r="B28" s="53"/>
      <c r="C28" s="53"/>
      <c r="D28" s="383"/>
      <c r="E28" s="383"/>
    </row>
    <row r="29" spans="1:5" s="39" customFormat="1" ht="12.75" x14ac:dyDescent="0.2">
      <c r="A29" s="51"/>
      <c r="B29" s="53"/>
      <c r="C29" s="53"/>
      <c r="D29" s="383"/>
      <c r="E29" s="383"/>
    </row>
    <row r="30" spans="1:5" s="39" customFormat="1" ht="16.5" customHeight="1" x14ac:dyDescent="0.2">
      <c r="A30" s="51"/>
      <c r="B30" s="52"/>
      <c r="C30" s="54"/>
      <c r="D30" s="383"/>
      <c r="E30" s="383"/>
    </row>
    <row r="31" spans="1:5" s="39" customFormat="1" ht="16.5" customHeight="1" x14ac:dyDescent="0.2">
      <c r="A31" s="51"/>
      <c r="B31" s="52"/>
      <c r="C31" s="54"/>
      <c r="D31" s="383"/>
      <c r="E31" s="383"/>
    </row>
    <row r="32" spans="1:5" s="39" customFormat="1" ht="16.5" customHeight="1" x14ac:dyDescent="0.2">
      <c r="A32" s="56"/>
      <c r="B32" s="55"/>
      <c r="C32" s="483"/>
      <c r="D32" s="383"/>
      <c r="E32" s="383"/>
    </row>
    <row r="33" spans="1:9" s="39" customFormat="1" ht="16.5" customHeight="1" x14ac:dyDescent="0.2">
      <c r="A33" s="55"/>
      <c r="B33" s="55"/>
      <c r="C33" s="55"/>
      <c r="D33" s="383"/>
      <c r="E33" s="383"/>
    </row>
    <row r="34" spans="1:9" s="39" customFormat="1" ht="16.5" customHeight="1" x14ac:dyDescent="0.2">
      <c r="A34" s="55"/>
      <c r="B34" s="55"/>
      <c r="C34" s="55"/>
      <c r="D34" s="383"/>
      <c r="E34" s="383"/>
    </row>
    <row r="35" spans="1:9" s="39" customFormat="1" ht="16.5" customHeight="1" x14ac:dyDescent="0.2">
      <c r="A35" s="55"/>
      <c r="B35" s="1636"/>
      <c r="C35" s="1636"/>
      <c r="G35" s="383"/>
      <c r="H35" s="383"/>
      <c r="I35" s="383"/>
    </row>
    <row r="36" spans="1:9" s="39" customFormat="1" ht="21" customHeight="1" x14ac:dyDescent="0.2">
      <c r="A36" s="55"/>
      <c r="B36" s="55"/>
      <c r="C36" s="55"/>
      <c r="G36" s="383"/>
      <c r="H36" s="383"/>
      <c r="I36" s="383"/>
    </row>
    <row r="37" spans="1:9" s="39" customFormat="1" ht="16.5" customHeight="1" x14ac:dyDescent="0.2">
      <c r="A37" s="55"/>
      <c r="B37" s="1636"/>
      <c r="C37" s="1636"/>
      <c r="G37" s="383"/>
      <c r="H37" s="383"/>
      <c r="I37" s="383"/>
    </row>
    <row r="38" spans="1:9" s="39" customFormat="1" ht="16.5" customHeight="1" x14ac:dyDescent="0.2">
      <c r="A38" s="55"/>
      <c r="B38" s="55"/>
      <c r="C38" s="55" t="s">
        <v>13</v>
      </c>
      <c r="G38" s="383"/>
      <c r="H38" s="383"/>
      <c r="I38" s="383"/>
    </row>
    <row r="39" spans="1:9" s="39" customFormat="1" ht="16.5" customHeight="1" x14ac:dyDescent="0.2">
      <c r="A39" s="55"/>
      <c r="B39" s="1"/>
      <c r="C39" s="55"/>
      <c r="G39" s="383"/>
      <c r="H39" s="383"/>
      <c r="I39" s="383"/>
    </row>
    <row r="40" spans="1:9" s="39" customFormat="1" ht="16.5" customHeight="1" x14ac:dyDescent="0.2">
      <c r="A40" s="55"/>
      <c r="B40" s="1"/>
      <c r="C40" s="55"/>
      <c r="G40" s="383"/>
      <c r="H40" s="383"/>
      <c r="I40" s="383"/>
    </row>
    <row r="41" spans="1:9" s="39" customFormat="1" ht="13.5" customHeight="1" x14ac:dyDescent="0.2">
      <c r="A41" s="55"/>
      <c r="B41" s="55"/>
      <c r="C41" s="55"/>
      <c r="G41" s="383"/>
      <c r="H41" s="383"/>
      <c r="I41" s="383"/>
    </row>
    <row r="42" spans="1:9" s="39" customFormat="1" ht="15" customHeight="1" x14ac:dyDescent="0.2">
      <c r="A42" s="23"/>
      <c r="B42" s="23"/>
      <c r="C42" s="23"/>
      <c r="G42" s="383"/>
      <c r="H42" s="383"/>
      <c r="I42" s="383"/>
    </row>
    <row r="43" spans="1:9" s="39" customFormat="1" ht="12.75" x14ac:dyDescent="0.2">
      <c r="A43" s="23"/>
      <c r="B43" s="1635"/>
      <c r="C43" s="1635"/>
      <c r="G43" s="383"/>
      <c r="H43" s="383"/>
      <c r="I43" s="383"/>
    </row>
    <row r="44" spans="1:9" s="39" customFormat="1" ht="12.75" x14ac:dyDescent="0.2">
      <c r="A44" s="57"/>
      <c r="B44" s="57"/>
      <c r="C44" s="57"/>
      <c r="G44" s="383"/>
      <c r="H44" s="383"/>
      <c r="I44" s="383"/>
    </row>
    <row r="45" spans="1:9" s="39" customFormat="1" ht="12.75" x14ac:dyDescent="0.2">
      <c r="A45" s="23"/>
      <c r="B45" s="23"/>
      <c r="C45" s="23"/>
      <c r="G45" s="383"/>
      <c r="H45" s="383"/>
      <c r="I45" s="383"/>
    </row>
    <row r="46" spans="1:9" s="39" customFormat="1" ht="12.75" x14ac:dyDescent="0.2">
      <c r="A46" s="1"/>
      <c r="B46" s="1"/>
      <c r="C46" s="1"/>
      <c r="G46" s="383"/>
      <c r="H46" s="383"/>
      <c r="I46" s="383"/>
    </row>
    <row r="47" spans="1:9" s="39" customFormat="1" ht="12.75" x14ac:dyDescent="0.2">
      <c r="A47" s="1"/>
      <c r="B47" s="1"/>
      <c r="C47" s="1"/>
      <c r="G47" s="383"/>
      <c r="H47" s="383"/>
      <c r="I47" s="383"/>
    </row>
    <row r="48" spans="1:9" s="39" customFormat="1" ht="12.75" x14ac:dyDescent="0.2">
      <c r="A48" s="1"/>
      <c r="B48" s="1"/>
      <c r="C48" s="1"/>
      <c r="G48" s="383"/>
      <c r="H48" s="383"/>
      <c r="I48" s="383"/>
    </row>
    <row r="49" spans="2:15" ht="12.75" x14ac:dyDescent="0.2">
      <c r="E49" s="39"/>
      <c r="G49" s="383"/>
      <c r="H49" s="383"/>
      <c r="I49" s="383"/>
      <c r="M49" s="39"/>
      <c r="N49" s="39"/>
      <c r="O49" s="39"/>
    </row>
    <row r="50" spans="2:15" ht="12.75" x14ac:dyDescent="0.2">
      <c r="B50" s="40"/>
      <c r="E50" s="39"/>
      <c r="G50" s="383"/>
      <c r="H50" s="383"/>
      <c r="I50" s="383"/>
      <c r="M50" s="39"/>
      <c r="N50" s="39"/>
      <c r="O50" s="39"/>
    </row>
    <row r="51" spans="2:15" ht="12.75" x14ac:dyDescent="0.2">
      <c r="B51" s="40"/>
      <c r="E51" s="39"/>
      <c r="G51" s="383"/>
      <c r="H51" s="383"/>
      <c r="I51" s="383"/>
      <c r="M51" s="39"/>
      <c r="N51" s="39"/>
      <c r="O51" s="39"/>
    </row>
    <row r="52" spans="2:15" ht="12.75" x14ac:dyDescent="0.2">
      <c r="B52" s="40"/>
      <c r="E52" s="39"/>
      <c r="G52" s="383"/>
      <c r="H52" s="383"/>
      <c r="I52" s="383"/>
      <c r="M52" s="39"/>
      <c r="N52" s="39"/>
      <c r="O52" s="39"/>
    </row>
    <row r="53" spans="2:15" x14ac:dyDescent="0.25">
      <c r="B53" s="40"/>
      <c r="E53" s="50"/>
    </row>
    <row r="54" spans="2:15" x14ac:dyDescent="0.25">
      <c r="B54" s="40"/>
      <c r="E54" s="50"/>
    </row>
    <row r="55" spans="2:15" x14ac:dyDescent="0.25">
      <c r="B55" s="40"/>
      <c r="E55" s="50"/>
    </row>
    <row r="56" spans="2:15" x14ac:dyDescent="0.25">
      <c r="B56" s="40"/>
      <c r="E56" s="50"/>
    </row>
    <row r="57" spans="2:15" x14ac:dyDescent="0.25">
      <c r="B57" s="40"/>
      <c r="E57" s="50"/>
    </row>
    <row r="58" spans="2:15" x14ac:dyDescent="0.25">
      <c r="B58" s="40"/>
      <c r="E58" s="50"/>
    </row>
    <row r="59" spans="2:15" x14ac:dyDescent="0.25">
      <c r="B59" s="40"/>
      <c r="E59" s="50"/>
    </row>
    <row r="60" spans="2:15" x14ac:dyDescent="0.25">
      <c r="B60" s="40"/>
      <c r="E60" s="50"/>
      <c r="G60" s="49"/>
    </row>
    <row r="61" spans="2:15" x14ac:dyDescent="0.25">
      <c r="B61" s="40"/>
      <c r="E61" s="50"/>
      <c r="G61" s="49"/>
    </row>
    <row r="62" spans="2:15" x14ac:dyDescent="0.25">
      <c r="B62" s="40"/>
      <c r="E62" s="50"/>
      <c r="G62" s="49"/>
    </row>
    <row r="63" spans="2:15" x14ac:dyDescent="0.25">
      <c r="B63" s="40"/>
      <c r="E63" s="50"/>
      <c r="G63" s="49"/>
    </row>
    <row r="64" spans="2:15" x14ac:dyDescent="0.25">
      <c r="B64" s="40"/>
      <c r="E64" s="50"/>
      <c r="G64" s="49"/>
    </row>
    <row r="65" spans="2:7" s="39" customFormat="1" x14ac:dyDescent="0.25">
      <c r="B65" s="40"/>
      <c r="E65" s="50"/>
      <c r="G65" s="49"/>
    </row>
    <row r="66" spans="2:7" s="39" customFormat="1" x14ac:dyDescent="0.25">
      <c r="B66" s="40"/>
      <c r="E66" s="50"/>
      <c r="G66" s="49"/>
    </row>
    <row r="67" spans="2:7" s="39" customFormat="1" x14ac:dyDescent="0.25">
      <c r="B67" s="40"/>
      <c r="E67" s="50"/>
      <c r="G67" s="49"/>
    </row>
    <row r="68" spans="2:7" s="39" customFormat="1" x14ac:dyDescent="0.25">
      <c r="B68" s="40"/>
      <c r="E68" s="50"/>
      <c r="G68" s="49"/>
    </row>
    <row r="69" spans="2:7" s="39" customFormat="1" x14ac:dyDescent="0.25">
      <c r="B69" s="40"/>
      <c r="E69" s="50"/>
      <c r="G69" s="49"/>
    </row>
    <row r="70" spans="2:7" s="39" customFormat="1" x14ac:dyDescent="0.25">
      <c r="B70" s="40"/>
      <c r="E70" s="50"/>
      <c r="G70" s="49"/>
    </row>
    <row r="71" spans="2:7" s="39" customFormat="1" x14ac:dyDescent="0.25">
      <c r="B71" s="40"/>
      <c r="E71" s="50"/>
      <c r="G71" s="49"/>
    </row>
    <row r="72" spans="2:7" s="39" customFormat="1" x14ac:dyDescent="0.25">
      <c r="B72" s="40"/>
      <c r="E72" s="50"/>
      <c r="G72" s="49"/>
    </row>
    <row r="73" spans="2:7" s="39" customFormat="1" x14ac:dyDescent="0.25">
      <c r="B73" s="40"/>
      <c r="E73" s="50"/>
      <c r="G73" s="49"/>
    </row>
    <row r="74" spans="2:7" s="39" customFormat="1" x14ac:dyDescent="0.25">
      <c r="B74" s="40"/>
      <c r="E74" s="50"/>
      <c r="G74" s="49"/>
    </row>
    <row r="75" spans="2:7" s="39" customFormat="1" x14ac:dyDescent="0.25">
      <c r="B75" s="40"/>
      <c r="E75" s="50"/>
      <c r="G75" s="49"/>
    </row>
    <row r="76" spans="2:7" s="39" customFormat="1" x14ac:dyDescent="0.25">
      <c r="B76" s="40"/>
      <c r="E76" s="50"/>
      <c r="G76" s="49"/>
    </row>
    <row r="77" spans="2:7" s="39" customFormat="1" x14ac:dyDescent="0.25">
      <c r="B77" s="40"/>
      <c r="E77" s="50"/>
      <c r="G77" s="49"/>
    </row>
    <row r="78" spans="2:7" s="39" customFormat="1" x14ac:dyDescent="0.25">
      <c r="B78" s="40"/>
      <c r="E78" s="50"/>
      <c r="G78" s="49"/>
    </row>
    <row r="79" spans="2:7" s="39" customFormat="1" x14ac:dyDescent="0.25">
      <c r="B79" s="40"/>
      <c r="E79" s="50"/>
      <c r="G79" s="49"/>
    </row>
    <row r="80" spans="2:7" s="39" customFormat="1" x14ac:dyDescent="0.25">
      <c r="B80" s="40"/>
      <c r="E80" s="50"/>
      <c r="G80" s="49"/>
    </row>
    <row r="81" spans="2:7" s="39" customFormat="1" x14ac:dyDescent="0.25">
      <c r="B81" s="40"/>
      <c r="E81" s="50"/>
      <c r="G81" s="49"/>
    </row>
    <row r="82" spans="2:7" s="39" customFormat="1" x14ac:dyDescent="0.25">
      <c r="B82" s="40"/>
      <c r="E82" s="50"/>
      <c r="G82" s="49"/>
    </row>
    <row r="83" spans="2:7" s="39" customFormat="1" x14ac:dyDescent="0.25">
      <c r="B83" s="40"/>
      <c r="E83" s="50"/>
      <c r="G83" s="49"/>
    </row>
    <row r="84" spans="2:7" s="39" customFormat="1" x14ac:dyDescent="0.25">
      <c r="B84" s="40"/>
      <c r="E84" s="50"/>
      <c r="G84" s="49"/>
    </row>
    <row r="85" spans="2:7" s="39" customFormat="1" x14ac:dyDescent="0.25">
      <c r="B85" s="40"/>
      <c r="E85" s="50"/>
      <c r="G85" s="49"/>
    </row>
    <row r="86" spans="2:7" s="39" customFormat="1" x14ac:dyDescent="0.25">
      <c r="B86" s="40"/>
      <c r="E86" s="50"/>
      <c r="G86" s="49"/>
    </row>
    <row r="87" spans="2:7" s="39" customFormat="1" x14ac:dyDescent="0.25">
      <c r="B87" s="40"/>
      <c r="E87" s="50"/>
      <c r="G87" s="49"/>
    </row>
    <row r="88" spans="2:7" s="39" customFormat="1" x14ac:dyDescent="0.25">
      <c r="B88" s="40"/>
      <c r="E88" s="50"/>
      <c r="G88" s="49"/>
    </row>
    <row r="89" spans="2:7" s="39" customFormat="1" x14ac:dyDescent="0.25">
      <c r="B89" s="40"/>
      <c r="E89" s="50"/>
      <c r="G89" s="49"/>
    </row>
    <row r="90" spans="2:7" s="39" customFormat="1" x14ac:dyDescent="0.25">
      <c r="B90" s="40"/>
      <c r="E90" s="50"/>
      <c r="G90" s="49"/>
    </row>
    <row r="91" spans="2:7" s="39" customFormat="1" x14ac:dyDescent="0.25">
      <c r="B91" s="40"/>
      <c r="E91" s="50"/>
      <c r="G91" s="49"/>
    </row>
    <row r="92" spans="2:7" s="39" customFormat="1" x14ac:dyDescent="0.25">
      <c r="B92" s="40"/>
      <c r="E92" s="50"/>
      <c r="G92" s="49"/>
    </row>
    <row r="93" spans="2:7" s="39" customFormat="1" x14ac:dyDescent="0.25">
      <c r="B93" s="40"/>
      <c r="E93" s="50"/>
      <c r="G93" s="49"/>
    </row>
    <row r="94" spans="2:7" s="39" customFormat="1" x14ac:dyDescent="0.25">
      <c r="B94" s="40"/>
      <c r="E94" s="50"/>
      <c r="G94" s="49"/>
    </row>
    <row r="95" spans="2:7" s="39" customFormat="1" x14ac:dyDescent="0.25">
      <c r="B95" s="40"/>
      <c r="E95" s="50"/>
      <c r="G95" s="49"/>
    </row>
    <row r="96" spans="2:7" s="39" customFormat="1" x14ac:dyDescent="0.25">
      <c r="B96" s="40"/>
      <c r="E96" s="50"/>
      <c r="G96" s="49"/>
    </row>
    <row r="97" spans="2:7" s="39" customFormat="1" x14ac:dyDescent="0.25">
      <c r="B97" s="40"/>
      <c r="E97" s="50"/>
      <c r="G97" s="49"/>
    </row>
    <row r="98" spans="2:7" s="39" customFormat="1" x14ac:dyDescent="0.25">
      <c r="B98" s="40"/>
      <c r="E98" s="50"/>
      <c r="G98" s="49"/>
    </row>
    <row r="99" spans="2:7" s="39" customFormat="1" x14ac:dyDescent="0.25">
      <c r="B99" s="40"/>
      <c r="E99" s="50"/>
      <c r="G99" s="49"/>
    </row>
    <row r="100" spans="2:7" s="39" customFormat="1" x14ac:dyDescent="0.25">
      <c r="B100" s="40"/>
      <c r="E100" s="50"/>
      <c r="G100" s="49"/>
    </row>
    <row r="101" spans="2:7" s="39" customFormat="1" x14ac:dyDescent="0.25">
      <c r="B101" s="40"/>
      <c r="E101" s="50"/>
      <c r="G101" s="49"/>
    </row>
    <row r="102" spans="2:7" s="39" customFormat="1" x14ac:dyDescent="0.25">
      <c r="B102" s="40"/>
      <c r="E102" s="50"/>
      <c r="G102" s="49"/>
    </row>
    <row r="103" spans="2:7" s="39" customFormat="1" x14ac:dyDescent="0.25">
      <c r="B103" s="40"/>
      <c r="E103" s="50"/>
      <c r="G103" s="49"/>
    </row>
    <row r="104" spans="2:7" s="39" customFormat="1" x14ac:dyDescent="0.25">
      <c r="B104" s="40"/>
      <c r="E104" s="50"/>
      <c r="G104" s="49"/>
    </row>
    <row r="105" spans="2:7" s="39" customFormat="1" x14ac:dyDescent="0.25">
      <c r="B105" s="40"/>
      <c r="E105" s="50"/>
      <c r="G105" s="49"/>
    </row>
    <row r="106" spans="2:7" s="39" customFormat="1" x14ac:dyDescent="0.25">
      <c r="B106" s="40"/>
      <c r="E106" s="50"/>
      <c r="G106" s="49"/>
    </row>
    <row r="107" spans="2:7" s="39" customFormat="1" x14ac:dyDescent="0.25">
      <c r="B107" s="40"/>
      <c r="E107" s="50"/>
      <c r="G107" s="49"/>
    </row>
    <row r="108" spans="2:7" s="39" customFormat="1" x14ac:dyDescent="0.25">
      <c r="B108" s="40"/>
      <c r="E108" s="50"/>
      <c r="G108" s="49"/>
    </row>
    <row r="109" spans="2:7" s="39" customFormat="1" x14ac:dyDescent="0.25">
      <c r="B109" s="40"/>
      <c r="E109" s="50"/>
      <c r="G109" s="49"/>
    </row>
    <row r="110" spans="2:7" s="39" customFormat="1" x14ac:dyDescent="0.25">
      <c r="B110" s="40"/>
      <c r="E110" s="50"/>
      <c r="G110" s="49"/>
    </row>
    <row r="111" spans="2:7" s="39" customFormat="1" x14ac:dyDescent="0.25">
      <c r="B111" s="40"/>
      <c r="E111" s="50"/>
      <c r="G111" s="49"/>
    </row>
    <row r="112" spans="2:7" s="39" customFormat="1" x14ac:dyDescent="0.25">
      <c r="B112" s="40"/>
      <c r="E112" s="50"/>
      <c r="G112" s="49"/>
    </row>
    <row r="113" spans="2:7" s="39" customFormat="1" x14ac:dyDescent="0.25">
      <c r="B113" s="40"/>
      <c r="E113" s="50"/>
      <c r="G113" s="49"/>
    </row>
    <row r="114" spans="2:7" s="39" customFormat="1" x14ac:dyDescent="0.25">
      <c r="B114" s="40"/>
      <c r="E114" s="50"/>
      <c r="G114" s="49"/>
    </row>
    <row r="115" spans="2:7" s="39" customFormat="1" x14ac:dyDescent="0.25">
      <c r="B115" s="40"/>
      <c r="E115" s="49"/>
      <c r="G115" s="49"/>
    </row>
    <row r="116" spans="2:7" s="39" customFormat="1" x14ac:dyDescent="0.25">
      <c r="B116" s="40"/>
      <c r="E116" s="49"/>
      <c r="G116" s="49"/>
    </row>
    <row r="117" spans="2:7" s="39" customFormat="1" x14ac:dyDescent="0.25">
      <c r="B117" s="40"/>
      <c r="E117" s="49"/>
      <c r="G117" s="49"/>
    </row>
    <row r="118" spans="2:7" s="39" customFormat="1" x14ac:dyDescent="0.25">
      <c r="B118" s="40"/>
      <c r="E118" s="49"/>
      <c r="G118" s="49"/>
    </row>
    <row r="119" spans="2:7" s="39" customFormat="1" x14ac:dyDescent="0.25">
      <c r="B119" s="40"/>
      <c r="E119" s="49"/>
      <c r="G119" s="49"/>
    </row>
    <row r="120" spans="2:7" s="39" customFormat="1" x14ac:dyDescent="0.25">
      <c r="B120" s="40"/>
      <c r="E120" s="49"/>
      <c r="G120" s="49"/>
    </row>
    <row r="121" spans="2:7" s="39" customFormat="1" x14ac:dyDescent="0.25">
      <c r="B121" s="40"/>
      <c r="E121" s="49"/>
      <c r="G121" s="49"/>
    </row>
    <row r="122" spans="2:7" s="39" customFormat="1" x14ac:dyDescent="0.25">
      <c r="B122" s="40"/>
      <c r="E122" s="49"/>
      <c r="G122" s="49"/>
    </row>
    <row r="123" spans="2:7" s="39" customFormat="1" x14ac:dyDescent="0.25">
      <c r="B123" s="40"/>
      <c r="E123" s="49"/>
      <c r="G123" s="49"/>
    </row>
    <row r="124" spans="2:7" s="39" customFormat="1" x14ac:dyDescent="0.25">
      <c r="B124" s="40"/>
      <c r="E124" s="49"/>
      <c r="G124" s="49"/>
    </row>
    <row r="125" spans="2:7" s="39" customFormat="1" x14ac:dyDescent="0.25">
      <c r="B125" s="40"/>
      <c r="E125" s="49"/>
      <c r="G125" s="49"/>
    </row>
    <row r="126" spans="2:7" s="39" customFormat="1" x14ac:dyDescent="0.25">
      <c r="B126" s="40"/>
      <c r="E126" s="49"/>
      <c r="G126" s="49"/>
    </row>
    <row r="127" spans="2:7" s="39" customFormat="1" x14ac:dyDescent="0.25">
      <c r="B127" s="40"/>
      <c r="E127" s="49"/>
      <c r="G127" s="49"/>
    </row>
    <row r="128" spans="2:7" s="39" customFormat="1" x14ac:dyDescent="0.25">
      <c r="B128" s="40"/>
      <c r="E128" s="49"/>
      <c r="G128" s="49"/>
    </row>
    <row r="129" spans="2:7" s="39" customFormat="1" x14ac:dyDescent="0.25">
      <c r="B129" s="40"/>
      <c r="E129" s="49"/>
      <c r="G129" s="49"/>
    </row>
    <row r="130" spans="2:7" s="39" customFormat="1" x14ac:dyDescent="0.25">
      <c r="B130" s="40"/>
      <c r="E130" s="49"/>
      <c r="G130" s="49"/>
    </row>
    <row r="131" spans="2:7" s="39" customFormat="1" x14ac:dyDescent="0.25">
      <c r="B131" s="40"/>
      <c r="E131" s="49"/>
      <c r="G131" s="49"/>
    </row>
    <row r="132" spans="2:7" s="39" customFormat="1" x14ac:dyDescent="0.25">
      <c r="B132" s="40"/>
      <c r="E132" s="49"/>
      <c r="G132" s="49"/>
    </row>
    <row r="133" spans="2:7" s="39" customFormat="1" x14ac:dyDescent="0.25">
      <c r="B133" s="40"/>
      <c r="E133" s="49"/>
      <c r="G133" s="49"/>
    </row>
    <row r="134" spans="2:7" s="39" customFormat="1" x14ac:dyDescent="0.25">
      <c r="B134" s="40"/>
      <c r="E134" s="49"/>
      <c r="G134" s="49"/>
    </row>
    <row r="135" spans="2:7" s="39" customFormat="1" x14ac:dyDescent="0.25">
      <c r="B135" s="40"/>
      <c r="E135" s="49"/>
      <c r="G135" s="49"/>
    </row>
    <row r="136" spans="2:7" s="39" customFormat="1" x14ac:dyDescent="0.25">
      <c r="B136" s="40"/>
      <c r="E136" s="49"/>
      <c r="G136" s="49"/>
    </row>
    <row r="137" spans="2:7" s="39" customFormat="1" x14ac:dyDescent="0.25">
      <c r="B137" s="40"/>
      <c r="E137" s="49"/>
      <c r="G137" s="49"/>
    </row>
    <row r="138" spans="2:7" s="39" customFormat="1" x14ac:dyDescent="0.25">
      <c r="B138" s="40"/>
      <c r="E138" s="49"/>
      <c r="G138" s="49"/>
    </row>
    <row r="139" spans="2:7" s="39" customFormat="1" x14ac:dyDescent="0.25">
      <c r="B139" s="40"/>
      <c r="E139" s="49"/>
      <c r="G139" s="49"/>
    </row>
  </sheetData>
  <mergeCells count="9">
    <mergeCell ref="A3:C3"/>
    <mergeCell ref="A4:C4"/>
    <mergeCell ref="A7:C7"/>
    <mergeCell ref="B37:C37"/>
    <mergeCell ref="B43:C43"/>
    <mergeCell ref="B35:C35"/>
    <mergeCell ref="B9:B10"/>
    <mergeCell ref="C9:C10"/>
    <mergeCell ref="A9:A10"/>
  </mergeCells>
  <pageMargins left="0.53" right="0.15748031496062992" top="0.62992125984251968" bottom="0.31496062992125984" header="0.39370078740157483" footer="0.31496062992125984"/>
  <pageSetup scale="65" fitToHeight="0" orientation="portrait" r:id="rId1"/>
  <headerFooter>
    <oddHeader xml:space="preserve">&amp;L 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2:L174"/>
  <sheetViews>
    <sheetView showGridLines="0" zoomScale="70" zoomScaleNormal="70" workbookViewId="0">
      <selection activeCell="R57" sqref="R57:R58"/>
    </sheetView>
  </sheetViews>
  <sheetFormatPr baseColWidth="10" defaultColWidth="15.7109375" defaultRowHeight="15" x14ac:dyDescent="0.25"/>
  <cols>
    <col min="1" max="1" width="0.140625" style="70" customWidth="1"/>
    <col min="2" max="2" width="10.140625" style="70" customWidth="1"/>
    <col min="3" max="4" width="11.140625" style="70" hidden="1" customWidth="1"/>
    <col min="5" max="5" width="22.42578125" style="73" customWidth="1"/>
    <col min="6" max="6" width="16.85546875" style="70" customWidth="1"/>
    <col min="7" max="8" width="16.7109375" style="70" hidden="1" customWidth="1"/>
    <col min="9" max="9" width="18.28515625" style="70" bestFit="1" customWidth="1"/>
    <col min="10" max="10" width="17.28515625" style="70" bestFit="1" customWidth="1"/>
    <col min="11" max="11" width="17.85546875" style="70" bestFit="1" customWidth="1"/>
    <col min="12" max="12" width="12.5703125" style="70" customWidth="1"/>
    <col min="13" max="159" width="11.42578125" style="70" customWidth="1"/>
    <col min="160" max="160" width="15.140625" style="70" customWidth="1"/>
    <col min="161" max="161" width="60.42578125" style="70" customWidth="1"/>
    <col min="162" max="164" width="19.85546875" style="70" customWidth="1"/>
    <col min="165" max="165" width="23.5703125" style="70" customWidth="1"/>
    <col min="166" max="166" width="20.140625" style="70" customWidth="1"/>
    <col min="167" max="167" width="18.7109375" style="70" customWidth="1"/>
    <col min="168" max="168" width="14.140625" style="70" customWidth="1"/>
    <col min="169" max="169" width="11.5703125" style="70" bestFit="1" customWidth="1"/>
    <col min="170" max="231" width="11.42578125" style="70" customWidth="1"/>
    <col min="232" max="232" width="0.140625" style="70" customWidth="1"/>
    <col min="233" max="233" width="14" style="70" customWidth="1"/>
    <col min="234" max="234" width="54.140625" style="70" customWidth="1"/>
    <col min="235" max="237" width="15.7109375" style="70"/>
    <col min="238" max="238" width="0.140625" style="70" customWidth="1"/>
    <col min="239" max="239" width="11.140625" style="70" customWidth="1"/>
    <col min="240" max="240" width="54.140625" style="70" customWidth="1"/>
    <col min="241" max="241" width="15.7109375" style="70" customWidth="1"/>
    <col min="242" max="242" width="14.28515625" style="70" customWidth="1"/>
    <col min="243" max="243" width="15.140625" style="70" customWidth="1"/>
    <col min="244" max="244" width="14.7109375" style="70" customWidth="1"/>
    <col min="245" max="245" width="15.5703125" style="70" customWidth="1"/>
    <col min="246" max="246" width="16.28515625" style="70" customWidth="1"/>
    <col min="247" max="247" width="11.7109375" style="70" customWidth="1"/>
    <col min="248" max="248" width="11.42578125" style="70" customWidth="1"/>
    <col min="249" max="249" width="16.28515625" style="70" customWidth="1"/>
    <col min="250" max="415" width="11.42578125" style="70" customWidth="1"/>
    <col min="416" max="416" width="15.140625" style="70" customWidth="1"/>
    <col min="417" max="417" width="60.42578125" style="70" customWidth="1"/>
    <col min="418" max="420" width="19.85546875" style="70" customWidth="1"/>
    <col min="421" max="421" width="23.5703125" style="70" customWidth="1"/>
    <col min="422" max="422" width="20.140625" style="70" customWidth="1"/>
    <col min="423" max="423" width="18.7109375" style="70" customWidth="1"/>
    <col min="424" max="424" width="14.140625" style="70" customWidth="1"/>
    <col min="425" max="425" width="11.5703125" style="70" bestFit="1" customWidth="1"/>
    <col min="426" max="487" width="11.42578125" style="70" customWidth="1"/>
    <col min="488" max="488" width="0.140625" style="70" customWidth="1"/>
    <col min="489" max="489" width="14" style="70" customWidth="1"/>
    <col min="490" max="490" width="54.140625" style="70" customWidth="1"/>
    <col min="491" max="493" width="15.7109375" style="70"/>
    <col min="494" max="494" width="0.140625" style="70" customWidth="1"/>
    <col min="495" max="495" width="11.140625" style="70" customWidth="1"/>
    <col min="496" max="496" width="54.140625" style="70" customWidth="1"/>
    <col min="497" max="497" width="15.7109375" style="70" customWidth="1"/>
    <col min="498" max="498" width="14.28515625" style="70" customWidth="1"/>
    <col min="499" max="499" width="15.140625" style="70" customWidth="1"/>
    <col min="500" max="500" width="14.7109375" style="70" customWidth="1"/>
    <col min="501" max="501" width="15.5703125" style="70" customWidth="1"/>
    <col min="502" max="502" width="16.28515625" style="70" customWidth="1"/>
    <col min="503" max="503" width="11.7109375" style="70" customWidth="1"/>
    <col min="504" max="504" width="11.42578125" style="70" customWidth="1"/>
    <col min="505" max="505" width="16.28515625" style="70" customWidth="1"/>
    <col min="506" max="671" width="11.42578125" style="70" customWidth="1"/>
    <col min="672" max="672" width="15.140625" style="70" customWidth="1"/>
    <col min="673" max="673" width="60.42578125" style="70" customWidth="1"/>
    <col min="674" max="676" width="19.85546875" style="70" customWidth="1"/>
    <col min="677" max="677" width="23.5703125" style="70" customWidth="1"/>
    <col min="678" max="678" width="20.140625" style="70" customWidth="1"/>
    <col min="679" max="679" width="18.7109375" style="70" customWidth="1"/>
    <col min="680" max="680" width="14.140625" style="70" customWidth="1"/>
    <col min="681" max="681" width="11.5703125" style="70" bestFit="1" customWidth="1"/>
    <col min="682" max="743" width="11.42578125" style="70" customWidth="1"/>
    <col min="744" max="744" width="0.140625" style="70" customWidth="1"/>
    <col min="745" max="745" width="14" style="70" customWidth="1"/>
    <col min="746" max="746" width="54.140625" style="70" customWidth="1"/>
    <col min="747" max="749" width="15.7109375" style="70"/>
    <col min="750" max="750" width="0.140625" style="70" customWidth="1"/>
    <col min="751" max="751" width="11.140625" style="70" customWidth="1"/>
    <col min="752" max="752" width="54.140625" style="70" customWidth="1"/>
    <col min="753" max="753" width="15.7109375" style="70" customWidth="1"/>
    <col min="754" max="754" width="14.28515625" style="70" customWidth="1"/>
    <col min="755" max="755" width="15.140625" style="70" customWidth="1"/>
    <col min="756" max="756" width="14.7109375" style="70" customWidth="1"/>
    <col min="757" max="757" width="15.5703125" style="70" customWidth="1"/>
    <col min="758" max="758" width="16.28515625" style="70" customWidth="1"/>
    <col min="759" max="759" width="11.7109375" style="70" customWidth="1"/>
    <col min="760" max="760" width="11.42578125" style="70" customWidth="1"/>
    <col min="761" max="761" width="16.28515625" style="70" customWidth="1"/>
    <col min="762" max="927" width="11.42578125" style="70" customWidth="1"/>
    <col min="928" max="928" width="15.140625" style="70" customWidth="1"/>
    <col min="929" max="929" width="60.42578125" style="70" customWidth="1"/>
    <col min="930" max="932" width="19.85546875" style="70" customWidth="1"/>
    <col min="933" max="933" width="23.5703125" style="70" customWidth="1"/>
    <col min="934" max="934" width="20.140625" style="70" customWidth="1"/>
    <col min="935" max="935" width="18.7109375" style="70" customWidth="1"/>
    <col min="936" max="936" width="14.140625" style="70" customWidth="1"/>
    <col min="937" max="937" width="11.5703125" style="70" bestFit="1" customWidth="1"/>
    <col min="938" max="999" width="11.42578125" style="70" customWidth="1"/>
    <col min="1000" max="1000" width="0.140625" style="70" customWidth="1"/>
    <col min="1001" max="1001" width="14" style="70" customWidth="1"/>
    <col min="1002" max="1002" width="54.140625" style="70" customWidth="1"/>
    <col min="1003" max="1005" width="15.7109375" style="70"/>
    <col min="1006" max="1006" width="0.140625" style="70" customWidth="1"/>
    <col min="1007" max="1007" width="11.140625" style="70" customWidth="1"/>
    <col min="1008" max="1008" width="54.140625" style="70" customWidth="1"/>
    <col min="1009" max="1009" width="15.7109375" style="70" customWidth="1"/>
    <col min="1010" max="1010" width="14.28515625" style="70" customWidth="1"/>
    <col min="1011" max="1011" width="15.140625" style="70" customWidth="1"/>
    <col min="1012" max="1012" width="14.7109375" style="70" customWidth="1"/>
    <col min="1013" max="1013" width="15.5703125" style="70" customWidth="1"/>
    <col min="1014" max="1014" width="16.28515625" style="70" customWidth="1"/>
    <col min="1015" max="1015" width="11.7109375" style="70" customWidth="1"/>
    <col min="1016" max="1016" width="11.42578125" style="70" customWidth="1"/>
    <col min="1017" max="1017" width="16.28515625" style="70" customWidth="1"/>
    <col min="1018" max="1183" width="11.42578125" style="70" customWidth="1"/>
    <col min="1184" max="1184" width="15.140625" style="70" customWidth="1"/>
    <col min="1185" max="1185" width="60.42578125" style="70" customWidth="1"/>
    <col min="1186" max="1188" width="19.85546875" style="70" customWidth="1"/>
    <col min="1189" max="1189" width="23.5703125" style="70" customWidth="1"/>
    <col min="1190" max="1190" width="20.140625" style="70" customWidth="1"/>
    <col min="1191" max="1191" width="18.7109375" style="70" customWidth="1"/>
    <col min="1192" max="1192" width="14.140625" style="70" customWidth="1"/>
    <col min="1193" max="1193" width="11.5703125" style="70" bestFit="1" customWidth="1"/>
    <col min="1194" max="1255" width="11.42578125" style="70" customWidth="1"/>
    <col min="1256" max="1256" width="0.140625" style="70" customWidth="1"/>
    <col min="1257" max="1257" width="14" style="70" customWidth="1"/>
    <col min="1258" max="1258" width="54.140625" style="70" customWidth="1"/>
    <col min="1259" max="1261" width="15.7109375" style="70"/>
    <col min="1262" max="1262" width="0.140625" style="70" customWidth="1"/>
    <col min="1263" max="1263" width="11.140625" style="70" customWidth="1"/>
    <col min="1264" max="1264" width="54.140625" style="70" customWidth="1"/>
    <col min="1265" max="1265" width="15.7109375" style="70" customWidth="1"/>
    <col min="1266" max="1266" width="14.28515625" style="70" customWidth="1"/>
    <col min="1267" max="1267" width="15.140625" style="70" customWidth="1"/>
    <col min="1268" max="1268" width="14.7109375" style="70" customWidth="1"/>
    <col min="1269" max="1269" width="15.5703125" style="70" customWidth="1"/>
    <col min="1270" max="1270" width="16.28515625" style="70" customWidth="1"/>
    <col min="1271" max="1271" width="11.7109375" style="70" customWidth="1"/>
    <col min="1272" max="1272" width="11.42578125" style="70" customWidth="1"/>
    <col min="1273" max="1273" width="16.28515625" style="70" customWidth="1"/>
    <col min="1274" max="1439" width="11.42578125" style="70" customWidth="1"/>
    <col min="1440" max="1440" width="15.140625" style="70" customWidth="1"/>
    <col min="1441" max="1441" width="60.42578125" style="70" customWidth="1"/>
    <col min="1442" max="1444" width="19.85546875" style="70" customWidth="1"/>
    <col min="1445" max="1445" width="23.5703125" style="70" customWidth="1"/>
    <col min="1446" max="1446" width="20.140625" style="70" customWidth="1"/>
    <col min="1447" max="1447" width="18.7109375" style="70" customWidth="1"/>
    <col min="1448" max="1448" width="14.140625" style="70" customWidth="1"/>
    <col min="1449" max="1449" width="11.5703125" style="70" bestFit="1" customWidth="1"/>
    <col min="1450" max="1511" width="11.42578125" style="70" customWidth="1"/>
    <col min="1512" max="1512" width="0.140625" style="70" customWidth="1"/>
    <col min="1513" max="1513" width="14" style="70" customWidth="1"/>
    <col min="1514" max="1514" width="54.140625" style="70" customWidth="1"/>
    <col min="1515" max="1517" width="15.7109375" style="70"/>
    <col min="1518" max="1518" width="0.140625" style="70" customWidth="1"/>
    <col min="1519" max="1519" width="11.140625" style="70" customWidth="1"/>
    <col min="1520" max="1520" width="54.140625" style="70" customWidth="1"/>
    <col min="1521" max="1521" width="15.7109375" style="70" customWidth="1"/>
    <col min="1522" max="1522" width="14.28515625" style="70" customWidth="1"/>
    <col min="1523" max="1523" width="15.140625" style="70" customWidth="1"/>
    <col min="1524" max="1524" width="14.7109375" style="70" customWidth="1"/>
    <col min="1525" max="1525" width="15.5703125" style="70" customWidth="1"/>
    <col min="1526" max="1526" width="16.28515625" style="70" customWidth="1"/>
    <col min="1527" max="1527" width="11.7109375" style="70" customWidth="1"/>
    <col min="1528" max="1528" width="11.42578125" style="70" customWidth="1"/>
    <col min="1529" max="1529" width="16.28515625" style="70" customWidth="1"/>
    <col min="1530" max="1695" width="11.42578125" style="70" customWidth="1"/>
    <col min="1696" max="1696" width="15.140625" style="70" customWidth="1"/>
    <col min="1697" max="1697" width="60.42578125" style="70" customWidth="1"/>
    <col min="1698" max="1700" width="19.85546875" style="70" customWidth="1"/>
    <col min="1701" max="1701" width="23.5703125" style="70" customWidth="1"/>
    <col min="1702" max="1702" width="20.140625" style="70" customWidth="1"/>
    <col min="1703" max="1703" width="18.7109375" style="70" customWidth="1"/>
    <col min="1704" max="1704" width="14.140625" style="70" customWidth="1"/>
    <col min="1705" max="1705" width="11.5703125" style="70" bestFit="1" customWidth="1"/>
    <col min="1706" max="1767" width="11.42578125" style="70" customWidth="1"/>
    <col min="1768" max="1768" width="0.140625" style="70" customWidth="1"/>
    <col min="1769" max="1769" width="14" style="70" customWidth="1"/>
    <col min="1770" max="1770" width="54.140625" style="70" customWidth="1"/>
    <col min="1771" max="1773" width="15.7109375" style="70"/>
    <col min="1774" max="1774" width="0.140625" style="70" customWidth="1"/>
    <col min="1775" max="1775" width="11.140625" style="70" customWidth="1"/>
    <col min="1776" max="1776" width="54.140625" style="70" customWidth="1"/>
    <col min="1777" max="1777" width="15.7109375" style="70" customWidth="1"/>
    <col min="1778" max="1778" width="14.28515625" style="70" customWidth="1"/>
    <col min="1779" max="1779" width="15.140625" style="70" customWidth="1"/>
    <col min="1780" max="1780" width="14.7109375" style="70" customWidth="1"/>
    <col min="1781" max="1781" width="15.5703125" style="70" customWidth="1"/>
    <col min="1782" max="1782" width="16.28515625" style="70" customWidth="1"/>
    <col min="1783" max="1783" width="11.7109375" style="70" customWidth="1"/>
    <col min="1784" max="1784" width="11.42578125" style="70" customWidth="1"/>
    <col min="1785" max="1785" width="16.28515625" style="70" customWidth="1"/>
    <col min="1786" max="1951" width="11.42578125" style="70" customWidth="1"/>
    <col min="1952" max="1952" width="15.140625" style="70" customWidth="1"/>
    <col min="1953" max="1953" width="60.42578125" style="70" customWidth="1"/>
    <col min="1954" max="1956" width="19.85546875" style="70" customWidth="1"/>
    <col min="1957" max="1957" width="23.5703125" style="70" customWidth="1"/>
    <col min="1958" max="1958" width="20.140625" style="70" customWidth="1"/>
    <col min="1959" max="1959" width="18.7109375" style="70" customWidth="1"/>
    <col min="1960" max="1960" width="14.140625" style="70" customWidth="1"/>
    <col min="1961" max="1961" width="11.5703125" style="70" bestFit="1" customWidth="1"/>
    <col min="1962" max="2023" width="11.42578125" style="70" customWidth="1"/>
    <col min="2024" max="2024" width="0.140625" style="70" customWidth="1"/>
    <col min="2025" max="2025" width="14" style="70" customWidth="1"/>
    <col min="2026" max="2026" width="54.140625" style="70" customWidth="1"/>
    <col min="2027" max="2029" width="15.7109375" style="70"/>
    <col min="2030" max="2030" width="0.140625" style="70" customWidth="1"/>
    <col min="2031" max="2031" width="11.140625" style="70" customWidth="1"/>
    <col min="2032" max="2032" width="54.140625" style="70" customWidth="1"/>
    <col min="2033" max="2033" width="15.7109375" style="70" customWidth="1"/>
    <col min="2034" max="2034" width="14.28515625" style="70" customWidth="1"/>
    <col min="2035" max="2035" width="15.140625" style="70" customWidth="1"/>
    <col min="2036" max="2036" width="14.7109375" style="70" customWidth="1"/>
    <col min="2037" max="2037" width="15.5703125" style="70" customWidth="1"/>
    <col min="2038" max="2038" width="16.28515625" style="70" customWidth="1"/>
    <col min="2039" max="2039" width="11.7109375" style="70" customWidth="1"/>
    <col min="2040" max="2040" width="11.42578125" style="70" customWidth="1"/>
    <col min="2041" max="2041" width="16.28515625" style="70" customWidth="1"/>
    <col min="2042" max="2207" width="11.42578125" style="70" customWidth="1"/>
    <col min="2208" max="2208" width="15.140625" style="70" customWidth="1"/>
    <col min="2209" max="2209" width="60.42578125" style="70" customWidth="1"/>
    <col min="2210" max="2212" width="19.85546875" style="70" customWidth="1"/>
    <col min="2213" max="2213" width="23.5703125" style="70" customWidth="1"/>
    <col min="2214" max="2214" width="20.140625" style="70" customWidth="1"/>
    <col min="2215" max="2215" width="18.7109375" style="70" customWidth="1"/>
    <col min="2216" max="2216" width="14.140625" style="70" customWidth="1"/>
    <col min="2217" max="2217" width="11.5703125" style="70" bestFit="1" customWidth="1"/>
    <col min="2218" max="2279" width="11.42578125" style="70" customWidth="1"/>
    <col min="2280" max="2280" width="0.140625" style="70" customWidth="1"/>
    <col min="2281" max="2281" width="14" style="70" customWidth="1"/>
    <col min="2282" max="2282" width="54.140625" style="70" customWidth="1"/>
    <col min="2283" max="2285" width="15.7109375" style="70"/>
    <col min="2286" max="2286" width="0.140625" style="70" customWidth="1"/>
    <col min="2287" max="2287" width="11.140625" style="70" customWidth="1"/>
    <col min="2288" max="2288" width="54.140625" style="70" customWidth="1"/>
    <col min="2289" max="2289" width="15.7109375" style="70" customWidth="1"/>
    <col min="2290" max="2290" width="14.28515625" style="70" customWidth="1"/>
    <col min="2291" max="2291" width="15.140625" style="70" customWidth="1"/>
    <col min="2292" max="2292" width="14.7109375" style="70" customWidth="1"/>
    <col min="2293" max="2293" width="15.5703125" style="70" customWidth="1"/>
    <col min="2294" max="2294" width="16.28515625" style="70" customWidth="1"/>
    <col min="2295" max="2295" width="11.7109375" style="70" customWidth="1"/>
    <col min="2296" max="2296" width="11.42578125" style="70" customWidth="1"/>
    <col min="2297" max="2297" width="16.28515625" style="70" customWidth="1"/>
    <col min="2298" max="2463" width="11.42578125" style="70" customWidth="1"/>
    <col min="2464" max="2464" width="15.140625" style="70" customWidth="1"/>
    <col min="2465" max="2465" width="60.42578125" style="70" customWidth="1"/>
    <col min="2466" max="2468" width="19.85546875" style="70" customWidth="1"/>
    <col min="2469" max="2469" width="23.5703125" style="70" customWidth="1"/>
    <col min="2470" max="2470" width="20.140625" style="70" customWidth="1"/>
    <col min="2471" max="2471" width="18.7109375" style="70" customWidth="1"/>
    <col min="2472" max="2472" width="14.140625" style="70" customWidth="1"/>
    <col min="2473" max="2473" width="11.5703125" style="70" bestFit="1" customWidth="1"/>
    <col min="2474" max="2535" width="11.42578125" style="70" customWidth="1"/>
    <col min="2536" max="2536" width="0.140625" style="70" customWidth="1"/>
    <col min="2537" max="2537" width="14" style="70" customWidth="1"/>
    <col min="2538" max="2538" width="54.140625" style="70" customWidth="1"/>
    <col min="2539" max="2541" width="15.7109375" style="70"/>
    <col min="2542" max="2542" width="0.140625" style="70" customWidth="1"/>
    <col min="2543" max="2543" width="11.140625" style="70" customWidth="1"/>
    <col min="2544" max="2544" width="54.140625" style="70" customWidth="1"/>
    <col min="2545" max="2545" width="15.7109375" style="70" customWidth="1"/>
    <col min="2546" max="2546" width="14.28515625" style="70" customWidth="1"/>
    <col min="2547" max="2547" width="15.140625" style="70" customWidth="1"/>
    <col min="2548" max="2548" width="14.7109375" style="70" customWidth="1"/>
    <col min="2549" max="2549" width="15.5703125" style="70" customWidth="1"/>
    <col min="2550" max="2550" width="16.28515625" style="70" customWidth="1"/>
    <col min="2551" max="2551" width="11.7109375" style="70" customWidth="1"/>
    <col min="2552" max="2552" width="11.42578125" style="70" customWidth="1"/>
    <col min="2553" max="2553" width="16.28515625" style="70" customWidth="1"/>
    <col min="2554" max="2719" width="11.42578125" style="70" customWidth="1"/>
    <col min="2720" max="2720" width="15.140625" style="70" customWidth="1"/>
    <col min="2721" max="2721" width="60.42578125" style="70" customWidth="1"/>
    <col min="2722" max="2724" width="19.85546875" style="70" customWidth="1"/>
    <col min="2725" max="2725" width="23.5703125" style="70" customWidth="1"/>
    <col min="2726" max="2726" width="20.140625" style="70" customWidth="1"/>
    <col min="2727" max="2727" width="18.7109375" style="70" customWidth="1"/>
    <col min="2728" max="2728" width="14.140625" style="70" customWidth="1"/>
    <col min="2729" max="2729" width="11.5703125" style="70" bestFit="1" customWidth="1"/>
    <col min="2730" max="2791" width="11.42578125" style="70" customWidth="1"/>
    <col min="2792" max="2792" width="0.140625" style="70" customWidth="1"/>
    <col min="2793" max="2793" width="14" style="70" customWidth="1"/>
    <col min="2794" max="2794" width="54.140625" style="70" customWidth="1"/>
    <col min="2795" max="2797" width="15.7109375" style="70"/>
    <col min="2798" max="2798" width="0.140625" style="70" customWidth="1"/>
    <col min="2799" max="2799" width="11.140625" style="70" customWidth="1"/>
    <col min="2800" max="2800" width="54.140625" style="70" customWidth="1"/>
    <col min="2801" max="2801" width="15.7109375" style="70" customWidth="1"/>
    <col min="2802" max="2802" width="14.28515625" style="70" customWidth="1"/>
    <col min="2803" max="2803" width="15.140625" style="70" customWidth="1"/>
    <col min="2804" max="2804" width="14.7109375" style="70" customWidth="1"/>
    <col min="2805" max="2805" width="15.5703125" style="70" customWidth="1"/>
    <col min="2806" max="2806" width="16.28515625" style="70" customWidth="1"/>
    <col min="2807" max="2807" width="11.7109375" style="70" customWidth="1"/>
    <col min="2808" max="2808" width="11.42578125" style="70" customWidth="1"/>
    <col min="2809" max="2809" width="16.28515625" style="70" customWidth="1"/>
    <col min="2810" max="2975" width="11.42578125" style="70" customWidth="1"/>
    <col min="2976" max="2976" width="15.140625" style="70" customWidth="1"/>
    <col min="2977" max="2977" width="60.42578125" style="70" customWidth="1"/>
    <col min="2978" max="2980" width="19.85546875" style="70" customWidth="1"/>
    <col min="2981" max="2981" width="23.5703125" style="70" customWidth="1"/>
    <col min="2982" max="2982" width="20.140625" style="70" customWidth="1"/>
    <col min="2983" max="2983" width="18.7109375" style="70" customWidth="1"/>
    <col min="2984" max="2984" width="14.140625" style="70" customWidth="1"/>
    <col min="2985" max="2985" width="11.5703125" style="70" bestFit="1" customWidth="1"/>
    <col min="2986" max="3047" width="11.42578125" style="70" customWidth="1"/>
    <col min="3048" max="3048" width="0.140625" style="70" customWidth="1"/>
    <col min="3049" max="3049" width="14" style="70" customWidth="1"/>
    <col min="3050" max="3050" width="54.140625" style="70" customWidth="1"/>
    <col min="3051" max="3053" width="15.7109375" style="70"/>
    <col min="3054" max="3054" width="0.140625" style="70" customWidth="1"/>
    <col min="3055" max="3055" width="11.140625" style="70" customWidth="1"/>
    <col min="3056" max="3056" width="54.140625" style="70" customWidth="1"/>
    <col min="3057" max="3057" width="15.7109375" style="70" customWidth="1"/>
    <col min="3058" max="3058" width="14.28515625" style="70" customWidth="1"/>
    <col min="3059" max="3059" width="15.140625" style="70" customWidth="1"/>
    <col min="3060" max="3060" width="14.7109375" style="70" customWidth="1"/>
    <col min="3061" max="3061" width="15.5703125" style="70" customWidth="1"/>
    <col min="3062" max="3062" width="16.28515625" style="70" customWidth="1"/>
    <col min="3063" max="3063" width="11.7109375" style="70" customWidth="1"/>
    <col min="3064" max="3064" width="11.42578125" style="70" customWidth="1"/>
    <col min="3065" max="3065" width="16.28515625" style="70" customWidth="1"/>
    <col min="3066" max="3231" width="11.42578125" style="70" customWidth="1"/>
    <col min="3232" max="3232" width="15.140625" style="70" customWidth="1"/>
    <col min="3233" max="3233" width="60.42578125" style="70" customWidth="1"/>
    <col min="3234" max="3236" width="19.85546875" style="70" customWidth="1"/>
    <col min="3237" max="3237" width="23.5703125" style="70" customWidth="1"/>
    <col min="3238" max="3238" width="20.140625" style="70" customWidth="1"/>
    <col min="3239" max="3239" width="18.7109375" style="70" customWidth="1"/>
    <col min="3240" max="3240" width="14.140625" style="70" customWidth="1"/>
    <col min="3241" max="3241" width="11.5703125" style="70" bestFit="1" customWidth="1"/>
    <col min="3242" max="3303" width="11.42578125" style="70" customWidth="1"/>
    <col min="3304" max="3304" width="0.140625" style="70" customWidth="1"/>
    <col min="3305" max="3305" width="14" style="70" customWidth="1"/>
    <col min="3306" max="3306" width="54.140625" style="70" customWidth="1"/>
    <col min="3307" max="3309" width="15.7109375" style="70"/>
    <col min="3310" max="3310" width="0.140625" style="70" customWidth="1"/>
    <col min="3311" max="3311" width="11.140625" style="70" customWidth="1"/>
    <col min="3312" max="3312" width="54.140625" style="70" customWidth="1"/>
    <col min="3313" max="3313" width="15.7109375" style="70" customWidth="1"/>
    <col min="3314" max="3314" width="14.28515625" style="70" customWidth="1"/>
    <col min="3315" max="3315" width="15.140625" style="70" customWidth="1"/>
    <col min="3316" max="3316" width="14.7109375" style="70" customWidth="1"/>
    <col min="3317" max="3317" width="15.5703125" style="70" customWidth="1"/>
    <col min="3318" max="3318" width="16.28515625" style="70" customWidth="1"/>
    <col min="3319" max="3319" width="11.7109375" style="70" customWidth="1"/>
    <col min="3320" max="3320" width="11.42578125" style="70" customWidth="1"/>
    <col min="3321" max="3321" width="16.28515625" style="70" customWidth="1"/>
    <col min="3322" max="3487" width="11.42578125" style="70" customWidth="1"/>
    <col min="3488" max="3488" width="15.140625" style="70" customWidth="1"/>
    <col min="3489" max="3489" width="60.42578125" style="70" customWidth="1"/>
    <col min="3490" max="3492" width="19.85546875" style="70" customWidth="1"/>
    <col min="3493" max="3493" width="23.5703125" style="70" customWidth="1"/>
    <col min="3494" max="3494" width="20.140625" style="70" customWidth="1"/>
    <col min="3495" max="3495" width="18.7109375" style="70" customWidth="1"/>
    <col min="3496" max="3496" width="14.140625" style="70" customWidth="1"/>
    <col min="3497" max="3497" width="11.5703125" style="70" bestFit="1" customWidth="1"/>
    <col min="3498" max="3559" width="11.42578125" style="70" customWidth="1"/>
    <col min="3560" max="3560" width="0.140625" style="70" customWidth="1"/>
    <col min="3561" max="3561" width="14" style="70" customWidth="1"/>
    <col min="3562" max="3562" width="54.140625" style="70" customWidth="1"/>
    <col min="3563" max="3565" width="15.7109375" style="70"/>
    <col min="3566" max="3566" width="0.140625" style="70" customWidth="1"/>
    <col min="3567" max="3567" width="11.140625" style="70" customWidth="1"/>
    <col min="3568" max="3568" width="54.140625" style="70" customWidth="1"/>
    <col min="3569" max="3569" width="15.7109375" style="70" customWidth="1"/>
    <col min="3570" max="3570" width="14.28515625" style="70" customWidth="1"/>
    <col min="3571" max="3571" width="15.140625" style="70" customWidth="1"/>
    <col min="3572" max="3572" width="14.7109375" style="70" customWidth="1"/>
    <col min="3573" max="3573" width="15.5703125" style="70" customWidth="1"/>
    <col min="3574" max="3574" width="16.28515625" style="70" customWidth="1"/>
    <col min="3575" max="3575" width="11.7109375" style="70" customWidth="1"/>
    <col min="3576" max="3576" width="11.42578125" style="70" customWidth="1"/>
    <col min="3577" max="3577" width="16.28515625" style="70" customWidth="1"/>
    <col min="3578" max="3743" width="11.42578125" style="70" customWidth="1"/>
    <col min="3744" max="3744" width="15.140625" style="70" customWidth="1"/>
    <col min="3745" max="3745" width="60.42578125" style="70" customWidth="1"/>
    <col min="3746" max="3748" width="19.85546875" style="70" customWidth="1"/>
    <col min="3749" max="3749" width="23.5703125" style="70" customWidth="1"/>
    <col min="3750" max="3750" width="20.140625" style="70" customWidth="1"/>
    <col min="3751" max="3751" width="18.7109375" style="70" customWidth="1"/>
    <col min="3752" max="3752" width="14.140625" style="70" customWidth="1"/>
    <col min="3753" max="3753" width="11.5703125" style="70" bestFit="1" customWidth="1"/>
    <col min="3754" max="3815" width="11.42578125" style="70" customWidth="1"/>
    <col min="3816" max="3816" width="0.140625" style="70" customWidth="1"/>
    <col min="3817" max="3817" width="14" style="70" customWidth="1"/>
    <col min="3818" max="3818" width="54.140625" style="70" customWidth="1"/>
    <col min="3819" max="3821" width="15.7109375" style="70"/>
    <col min="3822" max="3822" width="0.140625" style="70" customWidth="1"/>
    <col min="3823" max="3823" width="11.140625" style="70" customWidth="1"/>
    <col min="3824" max="3824" width="54.140625" style="70" customWidth="1"/>
    <col min="3825" max="3825" width="15.7109375" style="70" customWidth="1"/>
    <col min="3826" max="3826" width="14.28515625" style="70" customWidth="1"/>
    <col min="3827" max="3827" width="15.140625" style="70" customWidth="1"/>
    <col min="3828" max="3828" width="14.7109375" style="70" customWidth="1"/>
    <col min="3829" max="3829" width="15.5703125" style="70" customWidth="1"/>
    <col min="3830" max="3830" width="16.28515625" style="70" customWidth="1"/>
    <col min="3831" max="3831" width="11.7109375" style="70" customWidth="1"/>
    <col min="3832" max="3832" width="11.42578125" style="70" customWidth="1"/>
    <col min="3833" max="3833" width="16.28515625" style="70" customWidth="1"/>
    <col min="3834" max="3999" width="11.42578125" style="70" customWidth="1"/>
    <col min="4000" max="4000" width="15.140625" style="70" customWidth="1"/>
    <col min="4001" max="4001" width="60.42578125" style="70" customWidth="1"/>
    <col min="4002" max="4004" width="19.85546875" style="70" customWidth="1"/>
    <col min="4005" max="4005" width="23.5703125" style="70" customWidth="1"/>
    <col min="4006" max="4006" width="20.140625" style="70" customWidth="1"/>
    <col min="4007" max="4007" width="18.7109375" style="70" customWidth="1"/>
    <col min="4008" max="4008" width="14.140625" style="70" customWidth="1"/>
    <col min="4009" max="4009" width="11.5703125" style="70" bestFit="1" customWidth="1"/>
    <col min="4010" max="4071" width="11.42578125" style="70" customWidth="1"/>
    <col min="4072" max="4072" width="0.140625" style="70" customWidth="1"/>
    <col min="4073" max="4073" width="14" style="70" customWidth="1"/>
    <col min="4074" max="4074" width="54.140625" style="70" customWidth="1"/>
    <col min="4075" max="4077" width="15.7109375" style="70"/>
    <col min="4078" max="4078" width="0.140625" style="70" customWidth="1"/>
    <col min="4079" max="4079" width="11.140625" style="70" customWidth="1"/>
    <col min="4080" max="4080" width="54.140625" style="70" customWidth="1"/>
    <col min="4081" max="4081" width="15.7109375" style="70" customWidth="1"/>
    <col min="4082" max="4082" width="14.28515625" style="70" customWidth="1"/>
    <col min="4083" max="4083" width="15.140625" style="70" customWidth="1"/>
    <col min="4084" max="4084" width="14.7109375" style="70" customWidth="1"/>
    <col min="4085" max="4085" width="15.5703125" style="70" customWidth="1"/>
    <col min="4086" max="4086" width="16.28515625" style="70" customWidth="1"/>
    <col min="4087" max="4087" width="11.7109375" style="70" customWidth="1"/>
    <col min="4088" max="4088" width="11.42578125" style="70" customWidth="1"/>
    <col min="4089" max="4089" width="16.28515625" style="70" customWidth="1"/>
    <col min="4090" max="4255" width="11.42578125" style="70" customWidth="1"/>
    <col min="4256" max="4256" width="15.140625" style="70" customWidth="1"/>
    <col min="4257" max="4257" width="60.42578125" style="70" customWidth="1"/>
    <col min="4258" max="4260" width="19.85546875" style="70" customWidth="1"/>
    <col min="4261" max="4261" width="23.5703125" style="70" customWidth="1"/>
    <col min="4262" max="4262" width="20.140625" style="70" customWidth="1"/>
    <col min="4263" max="4263" width="18.7109375" style="70" customWidth="1"/>
    <col min="4264" max="4264" width="14.140625" style="70" customWidth="1"/>
    <col min="4265" max="4265" width="11.5703125" style="70" bestFit="1" customWidth="1"/>
    <col min="4266" max="4327" width="11.42578125" style="70" customWidth="1"/>
    <col min="4328" max="4328" width="0.140625" style="70" customWidth="1"/>
    <col min="4329" max="4329" width="14" style="70" customWidth="1"/>
    <col min="4330" max="4330" width="54.140625" style="70" customWidth="1"/>
    <col min="4331" max="4333" width="15.7109375" style="70"/>
    <col min="4334" max="4334" width="0.140625" style="70" customWidth="1"/>
    <col min="4335" max="4335" width="11.140625" style="70" customWidth="1"/>
    <col min="4336" max="4336" width="54.140625" style="70" customWidth="1"/>
    <col min="4337" max="4337" width="15.7109375" style="70" customWidth="1"/>
    <col min="4338" max="4338" width="14.28515625" style="70" customWidth="1"/>
    <col min="4339" max="4339" width="15.140625" style="70" customWidth="1"/>
    <col min="4340" max="4340" width="14.7109375" style="70" customWidth="1"/>
    <col min="4341" max="4341" width="15.5703125" style="70" customWidth="1"/>
    <col min="4342" max="4342" width="16.28515625" style="70" customWidth="1"/>
    <col min="4343" max="4343" width="11.7109375" style="70" customWidth="1"/>
    <col min="4344" max="4344" width="11.42578125" style="70" customWidth="1"/>
    <col min="4345" max="4345" width="16.28515625" style="70" customWidth="1"/>
    <col min="4346" max="4511" width="11.42578125" style="70" customWidth="1"/>
    <col min="4512" max="4512" width="15.140625" style="70" customWidth="1"/>
    <col min="4513" max="4513" width="60.42578125" style="70" customWidth="1"/>
    <col min="4514" max="4516" width="19.85546875" style="70" customWidth="1"/>
    <col min="4517" max="4517" width="23.5703125" style="70" customWidth="1"/>
    <col min="4518" max="4518" width="20.140625" style="70" customWidth="1"/>
    <col min="4519" max="4519" width="18.7109375" style="70" customWidth="1"/>
    <col min="4520" max="4520" width="14.140625" style="70" customWidth="1"/>
    <col min="4521" max="4521" width="11.5703125" style="70" bestFit="1" customWidth="1"/>
    <col min="4522" max="4583" width="11.42578125" style="70" customWidth="1"/>
    <col min="4584" max="4584" width="0.140625" style="70" customWidth="1"/>
    <col min="4585" max="4585" width="14" style="70" customWidth="1"/>
    <col min="4586" max="4586" width="54.140625" style="70" customWidth="1"/>
    <col min="4587" max="4589" width="15.7109375" style="70"/>
    <col min="4590" max="4590" width="0.140625" style="70" customWidth="1"/>
    <col min="4591" max="4591" width="11.140625" style="70" customWidth="1"/>
    <col min="4592" max="4592" width="54.140625" style="70" customWidth="1"/>
    <col min="4593" max="4593" width="15.7109375" style="70" customWidth="1"/>
    <col min="4594" max="4594" width="14.28515625" style="70" customWidth="1"/>
    <col min="4595" max="4595" width="15.140625" style="70" customWidth="1"/>
    <col min="4596" max="4596" width="14.7109375" style="70" customWidth="1"/>
    <col min="4597" max="4597" width="15.5703125" style="70" customWidth="1"/>
    <col min="4598" max="4598" width="16.28515625" style="70" customWidth="1"/>
    <col min="4599" max="4599" width="11.7109375" style="70" customWidth="1"/>
    <col min="4600" max="4600" width="11.42578125" style="70" customWidth="1"/>
    <col min="4601" max="4601" width="16.28515625" style="70" customWidth="1"/>
    <col min="4602" max="4767" width="11.42578125" style="70" customWidth="1"/>
    <col min="4768" max="4768" width="15.140625" style="70" customWidth="1"/>
    <col min="4769" max="4769" width="60.42578125" style="70" customWidth="1"/>
    <col min="4770" max="4772" width="19.85546875" style="70" customWidth="1"/>
    <col min="4773" max="4773" width="23.5703125" style="70" customWidth="1"/>
    <col min="4774" max="4774" width="20.140625" style="70" customWidth="1"/>
    <col min="4775" max="4775" width="18.7109375" style="70" customWidth="1"/>
    <col min="4776" max="4776" width="14.140625" style="70" customWidth="1"/>
    <col min="4777" max="4777" width="11.5703125" style="70" bestFit="1" customWidth="1"/>
    <col min="4778" max="4839" width="11.42578125" style="70" customWidth="1"/>
    <col min="4840" max="4840" width="0.140625" style="70" customWidth="1"/>
    <col min="4841" max="4841" width="14" style="70" customWidth="1"/>
    <col min="4842" max="4842" width="54.140625" style="70" customWidth="1"/>
    <col min="4843" max="4845" width="15.7109375" style="70"/>
    <col min="4846" max="4846" width="0.140625" style="70" customWidth="1"/>
    <col min="4847" max="4847" width="11.140625" style="70" customWidth="1"/>
    <col min="4848" max="4848" width="54.140625" style="70" customWidth="1"/>
    <col min="4849" max="4849" width="15.7109375" style="70" customWidth="1"/>
    <col min="4850" max="4850" width="14.28515625" style="70" customWidth="1"/>
    <col min="4851" max="4851" width="15.140625" style="70" customWidth="1"/>
    <col min="4852" max="4852" width="14.7109375" style="70" customWidth="1"/>
    <col min="4853" max="4853" width="15.5703125" style="70" customWidth="1"/>
    <col min="4854" max="4854" width="16.28515625" style="70" customWidth="1"/>
    <col min="4855" max="4855" width="11.7109375" style="70" customWidth="1"/>
    <col min="4856" max="4856" width="11.42578125" style="70" customWidth="1"/>
    <col min="4857" max="4857" width="16.28515625" style="70" customWidth="1"/>
    <col min="4858" max="5023" width="11.42578125" style="70" customWidth="1"/>
    <col min="5024" max="5024" width="15.140625" style="70" customWidth="1"/>
    <col min="5025" max="5025" width="60.42578125" style="70" customWidth="1"/>
    <col min="5026" max="5028" width="19.85546875" style="70" customWidth="1"/>
    <col min="5029" max="5029" width="23.5703125" style="70" customWidth="1"/>
    <col min="5030" max="5030" width="20.140625" style="70" customWidth="1"/>
    <col min="5031" max="5031" width="18.7109375" style="70" customWidth="1"/>
    <col min="5032" max="5032" width="14.140625" style="70" customWidth="1"/>
    <col min="5033" max="5033" width="11.5703125" style="70" bestFit="1" customWidth="1"/>
    <col min="5034" max="5095" width="11.42578125" style="70" customWidth="1"/>
    <col min="5096" max="5096" width="0.140625" style="70" customWidth="1"/>
    <col min="5097" max="5097" width="14" style="70" customWidth="1"/>
    <col min="5098" max="5098" width="54.140625" style="70" customWidth="1"/>
    <col min="5099" max="5101" width="15.7109375" style="70"/>
    <col min="5102" max="5102" width="0.140625" style="70" customWidth="1"/>
    <col min="5103" max="5103" width="11.140625" style="70" customWidth="1"/>
    <col min="5104" max="5104" width="54.140625" style="70" customWidth="1"/>
    <col min="5105" max="5105" width="15.7109375" style="70" customWidth="1"/>
    <col min="5106" max="5106" width="14.28515625" style="70" customWidth="1"/>
    <col min="5107" max="5107" width="15.140625" style="70" customWidth="1"/>
    <col min="5108" max="5108" width="14.7109375" style="70" customWidth="1"/>
    <col min="5109" max="5109" width="15.5703125" style="70" customWidth="1"/>
    <col min="5110" max="5110" width="16.28515625" style="70" customWidth="1"/>
    <col min="5111" max="5111" width="11.7109375" style="70" customWidth="1"/>
    <col min="5112" max="5112" width="11.42578125" style="70" customWidth="1"/>
    <col min="5113" max="5113" width="16.28515625" style="70" customWidth="1"/>
    <col min="5114" max="5279" width="11.42578125" style="70" customWidth="1"/>
    <col min="5280" max="5280" width="15.140625" style="70" customWidth="1"/>
    <col min="5281" max="5281" width="60.42578125" style="70" customWidth="1"/>
    <col min="5282" max="5284" width="19.85546875" style="70" customWidth="1"/>
    <col min="5285" max="5285" width="23.5703125" style="70" customWidth="1"/>
    <col min="5286" max="5286" width="20.140625" style="70" customWidth="1"/>
    <col min="5287" max="5287" width="18.7109375" style="70" customWidth="1"/>
    <col min="5288" max="5288" width="14.140625" style="70" customWidth="1"/>
    <col min="5289" max="5289" width="11.5703125" style="70" bestFit="1" customWidth="1"/>
    <col min="5290" max="5351" width="11.42578125" style="70" customWidth="1"/>
    <col min="5352" max="5352" width="0.140625" style="70" customWidth="1"/>
    <col min="5353" max="5353" width="14" style="70" customWidth="1"/>
    <col min="5354" max="5354" width="54.140625" style="70" customWidth="1"/>
    <col min="5355" max="5357" width="15.7109375" style="70"/>
    <col min="5358" max="5358" width="0.140625" style="70" customWidth="1"/>
    <col min="5359" max="5359" width="11.140625" style="70" customWidth="1"/>
    <col min="5360" max="5360" width="54.140625" style="70" customWidth="1"/>
    <col min="5361" max="5361" width="15.7109375" style="70" customWidth="1"/>
    <col min="5362" max="5362" width="14.28515625" style="70" customWidth="1"/>
    <col min="5363" max="5363" width="15.140625" style="70" customWidth="1"/>
    <col min="5364" max="5364" width="14.7109375" style="70" customWidth="1"/>
    <col min="5365" max="5365" width="15.5703125" style="70" customWidth="1"/>
    <col min="5366" max="5366" width="16.28515625" style="70" customWidth="1"/>
    <col min="5367" max="5367" width="11.7109375" style="70" customWidth="1"/>
    <col min="5368" max="5368" width="11.42578125" style="70" customWidth="1"/>
    <col min="5369" max="5369" width="16.28515625" style="70" customWidth="1"/>
    <col min="5370" max="5535" width="11.42578125" style="70" customWidth="1"/>
    <col min="5536" max="5536" width="15.140625" style="70" customWidth="1"/>
    <col min="5537" max="5537" width="60.42578125" style="70" customWidth="1"/>
    <col min="5538" max="5540" width="19.85546875" style="70" customWidth="1"/>
    <col min="5541" max="5541" width="23.5703125" style="70" customWidth="1"/>
    <col min="5542" max="5542" width="20.140625" style="70" customWidth="1"/>
    <col min="5543" max="5543" width="18.7109375" style="70" customWidth="1"/>
    <col min="5544" max="5544" width="14.140625" style="70" customWidth="1"/>
    <col min="5545" max="5545" width="11.5703125" style="70" bestFit="1" customWidth="1"/>
    <col min="5546" max="5607" width="11.42578125" style="70" customWidth="1"/>
    <col min="5608" max="5608" width="0.140625" style="70" customWidth="1"/>
    <col min="5609" max="5609" width="14" style="70" customWidth="1"/>
    <col min="5610" max="5610" width="54.140625" style="70" customWidth="1"/>
    <col min="5611" max="5613" width="15.7109375" style="70"/>
    <col min="5614" max="5614" width="0.140625" style="70" customWidth="1"/>
    <col min="5615" max="5615" width="11.140625" style="70" customWidth="1"/>
    <col min="5616" max="5616" width="54.140625" style="70" customWidth="1"/>
    <col min="5617" max="5617" width="15.7109375" style="70" customWidth="1"/>
    <col min="5618" max="5618" width="14.28515625" style="70" customWidth="1"/>
    <col min="5619" max="5619" width="15.140625" style="70" customWidth="1"/>
    <col min="5620" max="5620" width="14.7109375" style="70" customWidth="1"/>
    <col min="5621" max="5621" width="15.5703125" style="70" customWidth="1"/>
    <col min="5622" max="5622" width="16.28515625" style="70" customWidth="1"/>
    <col min="5623" max="5623" width="11.7109375" style="70" customWidth="1"/>
    <col min="5624" max="5624" width="11.42578125" style="70" customWidth="1"/>
    <col min="5625" max="5625" width="16.28515625" style="70" customWidth="1"/>
    <col min="5626" max="5791" width="11.42578125" style="70" customWidth="1"/>
    <col min="5792" max="5792" width="15.140625" style="70" customWidth="1"/>
    <col min="5793" max="5793" width="60.42578125" style="70" customWidth="1"/>
    <col min="5794" max="5796" width="19.85546875" style="70" customWidth="1"/>
    <col min="5797" max="5797" width="23.5703125" style="70" customWidth="1"/>
    <col min="5798" max="5798" width="20.140625" style="70" customWidth="1"/>
    <col min="5799" max="5799" width="18.7109375" style="70" customWidth="1"/>
    <col min="5800" max="5800" width="14.140625" style="70" customWidth="1"/>
    <col min="5801" max="5801" width="11.5703125" style="70" bestFit="1" customWidth="1"/>
    <col min="5802" max="5863" width="11.42578125" style="70" customWidth="1"/>
    <col min="5864" max="5864" width="0.140625" style="70" customWidth="1"/>
    <col min="5865" max="5865" width="14" style="70" customWidth="1"/>
    <col min="5866" max="5866" width="54.140625" style="70" customWidth="1"/>
    <col min="5867" max="5869" width="15.7109375" style="70"/>
    <col min="5870" max="5870" width="0.140625" style="70" customWidth="1"/>
    <col min="5871" max="5871" width="11.140625" style="70" customWidth="1"/>
    <col min="5872" max="5872" width="54.140625" style="70" customWidth="1"/>
    <col min="5873" max="5873" width="15.7109375" style="70" customWidth="1"/>
    <col min="5874" max="5874" width="14.28515625" style="70" customWidth="1"/>
    <col min="5875" max="5875" width="15.140625" style="70" customWidth="1"/>
    <col min="5876" max="5876" width="14.7109375" style="70" customWidth="1"/>
    <col min="5877" max="5877" width="15.5703125" style="70" customWidth="1"/>
    <col min="5878" max="5878" width="16.28515625" style="70" customWidth="1"/>
    <col min="5879" max="5879" width="11.7109375" style="70" customWidth="1"/>
    <col min="5880" max="5880" width="11.42578125" style="70" customWidth="1"/>
    <col min="5881" max="5881" width="16.28515625" style="70" customWidth="1"/>
    <col min="5882" max="6047" width="11.42578125" style="70" customWidth="1"/>
    <col min="6048" max="6048" width="15.140625" style="70" customWidth="1"/>
    <col min="6049" max="6049" width="60.42578125" style="70" customWidth="1"/>
    <col min="6050" max="6052" width="19.85546875" style="70" customWidth="1"/>
    <col min="6053" max="6053" width="23.5703125" style="70" customWidth="1"/>
    <col min="6054" max="6054" width="20.140625" style="70" customWidth="1"/>
    <col min="6055" max="6055" width="18.7109375" style="70" customWidth="1"/>
    <col min="6056" max="6056" width="14.140625" style="70" customWidth="1"/>
    <col min="6057" max="6057" width="11.5703125" style="70" bestFit="1" customWidth="1"/>
    <col min="6058" max="6119" width="11.42578125" style="70" customWidth="1"/>
    <col min="6120" max="6120" width="0.140625" style="70" customWidth="1"/>
    <col min="6121" max="6121" width="14" style="70" customWidth="1"/>
    <col min="6122" max="6122" width="54.140625" style="70" customWidth="1"/>
    <col min="6123" max="6125" width="15.7109375" style="70"/>
    <col min="6126" max="6126" width="0.140625" style="70" customWidth="1"/>
    <col min="6127" max="6127" width="11.140625" style="70" customWidth="1"/>
    <col min="6128" max="6128" width="54.140625" style="70" customWidth="1"/>
    <col min="6129" max="6129" width="15.7109375" style="70" customWidth="1"/>
    <col min="6130" max="6130" width="14.28515625" style="70" customWidth="1"/>
    <col min="6131" max="6131" width="15.140625" style="70" customWidth="1"/>
    <col min="6132" max="6132" width="14.7109375" style="70" customWidth="1"/>
    <col min="6133" max="6133" width="15.5703125" style="70" customWidth="1"/>
    <col min="6134" max="6134" width="16.28515625" style="70" customWidth="1"/>
    <col min="6135" max="6135" width="11.7109375" style="70" customWidth="1"/>
    <col min="6136" max="6136" width="11.42578125" style="70" customWidth="1"/>
    <col min="6137" max="6137" width="16.28515625" style="70" customWidth="1"/>
    <col min="6138" max="6303" width="11.42578125" style="70" customWidth="1"/>
    <col min="6304" max="6304" width="15.140625" style="70" customWidth="1"/>
    <col min="6305" max="6305" width="60.42578125" style="70" customWidth="1"/>
    <col min="6306" max="6308" width="19.85546875" style="70" customWidth="1"/>
    <col min="6309" max="6309" width="23.5703125" style="70" customWidth="1"/>
    <col min="6310" max="6310" width="20.140625" style="70" customWidth="1"/>
    <col min="6311" max="6311" width="18.7109375" style="70" customWidth="1"/>
    <col min="6312" max="6312" width="14.140625" style="70" customWidth="1"/>
    <col min="6313" max="6313" width="11.5703125" style="70" bestFit="1" customWidth="1"/>
    <col min="6314" max="6375" width="11.42578125" style="70" customWidth="1"/>
    <col min="6376" max="6376" width="0.140625" style="70" customWidth="1"/>
    <col min="6377" max="6377" width="14" style="70" customWidth="1"/>
    <col min="6378" max="6378" width="54.140625" style="70" customWidth="1"/>
    <col min="6379" max="6381" width="15.7109375" style="70"/>
    <col min="6382" max="6382" width="0.140625" style="70" customWidth="1"/>
    <col min="6383" max="6383" width="11.140625" style="70" customWidth="1"/>
    <col min="6384" max="6384" width="54.140625" style="70" customWidth="1"/>
    <col min="6385" max="6385" width="15.7109375" style="70" customWidth="1"/>
    <col min="6386" max="6386" width="14.28515625" style="70" customWidth="1"/>
    <col min="6387" max="6387" width="15.140625" style="70" customWidth="1"/>
    <col min="6388" max="6388" width="14.7109375" style="70" customWidth="1"/>
    <col min="6389" max="6389" width="15.5703125" style="70" customWidth="1"/>
    <col min="6390" max="6390" width="16.28515625" style="70" customWidth="1"/>
    <col min="6391" max="6391" width="11.7109375" style="70" customWidth="1"/>
    <col min="6392" max="6392" width="11.42578125" style="70" customWidth="1"/>
    <col min="6393" max="6393" width="16.28515625" style="70" customWidth="1"/>
    <col min="6394" max="6559" width="11.42578125" style="70" customWidth="1"/>
    <col min="6560" max="6560" width="15.140625" style="70" customWidth="1"/>
    <col min="6561" max="6561" width="60.42578125" style="70" customWidth="1"/>
    <col min="6562" max="6564" width="19.85546875" style="70" customWidth="1"/>
    <col min="6565" max="6565" width="23.5703125" style="70" customWidth="1"/>
    <col min="6566" max="6566" width="20.140625" style="70" customWidth="1"/>
    <col min="6567" max="6567" width="18.7109375" style="70" customWidth="1"/>
    <col min="6568" max="6568" width="14.140625" style="70" customWidth="1"/>
    <col min="6569" max="6569" width="11.5703125" style="70" bestFit="1" customWidth="1"/>
    <col min="6570" max="6631" width="11.42578125" style="70" customWidth="1"/>
    <col min="6632" max="6632" width="0.140625" style="70" customWidth="1"/>
    <col min="6633" max="6633" width="14" style="70" customWidth="1"/>
    <col min="6634" max="6634" width="54.140625" style="70" customWidth="1"/>
    <col min="6635" max="6637" width="15.7109375" style="70"/>
    <col min="6638" max="6638" width="0.140625" style="70" customWidth="1"/>
    <col min="6639" max="6639" width="11.140625" style="70" customWidth="1"/>
    <col min="6640" max="6640" width="54.140625" style="70" customWidth="1"/>
    <col min="6641" max="6641" width="15.7109375" style="70" customWidth="1"/>
    <col min="6642" max="6642" width="14.28515625" style="70" customWidth="1"/>
    <col min="6643" max="6643" width="15.140625" style="70" customWidth="1"/>
    <col min="6644" max="6644" width="14.7109375" style="70" customWidth="1"/>
    <col min="6645" max="6645" width="15.5703125" style="70" customWidth="1"/>
    <col min="6646" max="6646" width="16.28515625" style="70" customWidth="1"/>
    <col min="6647" max="6647" width="11.7109375" style="70" customWidth="1"/>
    <col min="6648" max="6648" width="11.42578125" style="70" customWidth="1"/>
    <col min="6649" max="6649" width="16.28515625" style="70" customWidth="1"/>
    <col min="6650" max="6815" width="11.42578125" style="70" customWidth="1"/>
    <col min="6816" max="6816" width="15.140625" style="70" customWidth="1"/>
    <col min="6817" max="6817" width="60.42578125" style="70" customWidth="1"/>
    <col min="6818" max="6820" width="19.85546875" style="70" customWidth="1"/>
    <col min="6821" max="6821" width="23.5703125" style="70" customWidth="1"/>
    <col min="6822" max="6822" width="20.140625" style="70" customWidth="1"/>
    <col min="6823" max="6823" width="18.7109375" style="70" customWidth="1"/>
    <col min="6824" max="6824" width="14.140625" style="70" customWidth="1"/>
    <col min="6825" max="6825" width="11.5703125" style="70" bestFit="1" customWidth="1"/>
    <col min="6826" max="6887" width="11.42578125" style="70" customWidth="1"/>
    <col min="6888" max="6888" width="0.140625" style="70" customWidth="1"/>
    <col min="6889" max="6889" width="14" style="70" customWidth="1"/>
    <col min="6890" max="6890" width="54.140625" style="70" customWidth="1"/>
    <col min="6891" max="6893" width="15.7109375" style="70"/>
    <col min="6894" max="6894" width="0.140625" style="70" customWidth="1"/>
    <col min="6895" max="6895" width="11.140625" style="70" customWidth="1"/>
    <col min="6896" max="6896" width="54.140625" style="70" customWidth="1"/>
    <col min="6897" max="6897" width="15.7109375" style="70" customWidth="1"/>
    <col min="6898" max="6898" width="14.28515625" style="70" customWidth="1"/>
    <col min="6899" max="6899" width="15.140625" style="70" customWidth="1"/>
    <col min="6900" max="6900" width="14.7109375" style="70" customWidth="1"/>
    <col min="6901" max="6901" width="15.5703125" style="70" customWidth="1"/>
    <col min="6902" max="6902" width="16.28515625" style="70" customWidth="1"/>
    <col min="6903" max="6903" width="11.7109375" style="70" customWidth="1"/>
    <col min="6904" max="6904" width="11.42578125" style="70" customWidth="1"/>
    <col min="6905" max="6905" width="16.28515625" style="70" customWidth="1"/>
    <col min="6906" max="7071" width="11.42578125" style="70" customWidth="1"/>
    <col min="7072" max="7072" width="15.140625" style="70" customWidth="1"/>
    <col min="7073" max="7073" width="60.42578125" style="70" customWidth="1"/>
    <col min="7074" max="7076" width="19.85546875" style="70" customWidth="1"/>
    <col min="7077" max="7077" width="23.5703125" style="70" customWidth="1"/>
    <col min="7078" max="7078" width="20.140625" style="70" customWidth="1"/>
    <col min="7079" max="7079" width="18.7109375" style="70" customWidth="1"/>
    <col min="7080" max="7080" width="14.140625" style="70" customWidth="1"/>
    <col min="7081" max="7081" width="11.5703125" style="70" bestFit="1" customWidth="1"/>
    <col min="7082" max="7143" width="11.42578125" style="70" customWidth="1"/>
    <col min="7144" max="7144" width="0.140625" style="70" customWidth="1"/>
    <col min="7145" max="7145" width="14" style="70" customWidth="1"/>
    <col min="7146" max="7146" width="54.140625" style="70" customWidth="1"/>
    <col min="7147" max="7149" width="15.7109375" style="70"/>
    <col min="7150" max="7150" width="0.140625" style="70" customWidth="1"/>
    <col min="7151" max="7151" width="11.140625" style="70" customWidth="1"/>
    <col min="7152" max="7152" width="54.140625" style="70" customWidth="1"/>
    <col min="7153" max="7153" width="15.7109375" style="70" customWidth="1"/>
    <col min="7154" max="7154" width="14.28515625" style="70" customWidth="1"/>
    <col min="7155" max="7155" width="15.140625" style="70" customWidth="1"/>
    <col min="7156" max="7156" width="14.7109375" style="70" customWidth="1"/>
    <col min="7157" max="7157" width="15.5703125" style="70" customWidth="1"/>
    <col min="7158" max="7158" width="16.28515625" style="70" customWidth="1"/>
    <col min="7159" max="7159" width="11.7109375" style="70" customWidth="1"/>
    <col min="7160" max="7160" width="11.42578125" style="70" customWidth="1"/>
    <col min="7161" max="7161" width="16.28515625" style="70" customWidth="1"/>
    <col min="7162" max="7327" width="11.42578125" style="70" customWidth="1"/>
    <col min="7328" max="7328" width="15.140625" style="70" customWidth="1"/>
    <col min="7329" max="7329" width="60.42578125" style="70" customWidth="1"/>
    <col min="7330" max="7332" width="19.85546875" style="70" customWidth="1"/>
    <col min="7333" max="7333" width="23.5703125" style="70" customWidth="1"/>
    <col min="7334" max="7334" width="20.140625" style="70" customWidth="1"/>
    <col min="7335" max="7335" width="18.7109375" style="70" customWidth="1"/>
    <col min="7336" max="7336" width="14.140625" style="70" customWidth="1"/>
    <col min="7337" max="7337" width="11.5703125" style="70" bestFit="1" customWidth="1"/>
    <col min="7338" max="7399" width="11.42578125" style="70" customWidth="1"/>
    <col min="7400" max="7400" width="0.140625" style="70" customWidth="1"/>
    <col min="7401" max="7401" width="14" style="70" customWidth="1"/>
    <col min="7402" max="7402" width="54.140625" style="70" customWidth="1"/>
    <col min="7403" max="7405" width="15.7109375" style="70"/>
    <col min="7406" max="7406" width="0.140625" style="70" customWidth="1"/>
    <col min="7407" max="7407" width="11.140625" style="70" customWidth="1"/>
    <col min="7408" max="7408" width="54.140625" style="70" customWidth="1"/>
    <col min="7409" max="7409" width="15.7109375" style="70" customWidth="1"/>
    <col min="7410" max="7410" width="14.28515625" style="70" customWidth="1"/>
    <col min="7411" max="7411" width="15.140625" style="70" customWidth="1"/>
    <col min="7412" max="7412" width="14.7109375" style="70" customWidth="1"/>
    <col min="7413" max="7413" width="15.5703125" style="70" customWidth="1"/>
    <col min="7414" max="7414" width="16.28515625" style="70" customWidth="1"/>
    <col min="7415" max="7415" width="11.7109375" style="70" customWidth="1"/>
    <col min="7416" max="7416" width="11.42578125" style="70" customWidth="1"/>
    <col min="7417" max="7417" width="16.28515625" style="70" customWidth="1"/>
    <col min="7418" max="7583" width="11.42578125" style="70" customWidth="1"/>
    <col min="7584" max="7584" width="15.140625" style="70" customWidth="1"/>
    <col min="7585" max="7585" width="60.42578125" style="70" customWidth="1"/>
    <col min="7586" max="7588" width="19.85546875" style="70" customWidth="1"/>
    <col min="7589" max="7589" width="23.5703125" style="70" customWidth="1"/>
    <col min="7590" max="7590" width="20.140625" style="70" customWidth="1"/>
    <col min="7591" max="7591" width="18.7109375" style="70" customWidth="1"/>
    <col min="7592" max="7592" width="14.140625" style="70" customWidth="1"/>
    <col min="7593" max="7593" width="11.5703125" style="70" bestFit="1" customWidth="1"/>
    <col min="7594" max="7655" width="11.42578125" style="70" customWidth="1"/>
    <col min="7656" max="7656" width="0.140625" style="70" customWidth="1"/>
    <col min="7657" max="7657" width="14" style="70" customWidth="1"/>
    <col min="7658" max="7658" width="54.140625" style="70" customWidth="1"/>
    <col min="7659" max="7661" width="15.7109375" style="70"/>
    <col min="7662" max="7662" width="0.140625" style="70" customWidth="1"/>
    <col min="7663" max="7663" width="11.140625" style="70" customWidth="1"/>
    <col min="7664" max="7664" width="54.140625" style="70" customWidth="1"/>
    <col min="7665" max="7665" width="15.7109375" style="70" customWidth="1"/>
    <col min="7666" max="7666" width="14.28515625" style="70" customWidth="1"/>
    <col min="7667" max="7667" width="15.140625" style="70" customWidth="1"/>
    <col min="7668" max="7668" width="14.7109375" style="70" customWidth="1"/>
    <col min="7669" max="7669" width="15.5703125" style="70" customWidth="1"/>
    <col min="7670" max="7670" width="16.28515625" style="70" customWidth="1"/>
    <col min="7671" max="7671" width="11.7109375" style="70" customWidth="1"/>
    <col min="7672" max="7672" width="11.42578125" style="70" customWidth="1"/>
    <col min="7673" max="7673" width="16.28515625" style="70" customWidth="1"/>
    <col min="7674" max="7839" width="11.42578125" style="70" customWidth="1"/>
    <col min="7840" max="7840" width="15.140625" style="70" customWidth="1"/>
    <col min="7841" max="7841" width="60.42578125" style="70" customWidth="1"/>
    <col min="7842" max="7844" width="19.85546875" style="70" customWidth="1"/>
    <col min="7845" max="7845" width="23.5703125" style="70" customWidth="1"/>
    <col min="7846" max="7846" width="20.140625" style="70" customWidth="1"/>
    <col min="7847" max="7847" width="18.7109375" style="70" customWidth="1"/>
    <col min="7848" max="7848" width="14.140625" style="70" customWidth="1"/>
    <col min="7849" max="7849" width="11.5703125" style="70" bestFit="1" customWidth="1"/>
    <col min="7850" max="7911" width="11.42578125" style="70" customWidth="1"/>
    <col min="7912" max="7912" width="0.140625" style="70" customWidth="1"/>
    <col min="7913" max="7913" width="14" style="70" customWidth="1"/>
    <col min="7914" max="7914" width="54.140625" style="70" customWidth="1"/>
    <col min="7915" max="7917" width="15.7109375" style="70"/>
    <col min="7918" max="7918" width="0.140625" style="70" customWidth="1"/>
    <col min="7919" max="7919" width="11.140625" style="70" customWidth="1"/>
    <col min="7920" max="7920" width="54.140625" style="70" customWidth="1"/>
    <col min="7921" max="7921" width="15.7109375" style="70" customWidth="1"/>
    <col min="7922" max="7922" width="14.28515625" style="70" customWidth="1"/>
    <col min="7923" max="7923" width="15.140625" style="70" customWidth="1"/>
    <col min="7924" max="7924" width="14.7109375" style="70" customWidth="1"/>
    <col min="7925" max="7925" width="15.5703125" style="70" customWidth="1"/>
    <col min="7926" max="7926" width="16.28515625" style="70" customWidth="1"/>
    <col min="7927" max="7927" width="11.7109375" style="70" customWidth="1"/>
    <col min="7928" max="7928" width="11.42578125" style="70" customWidth="1"/>
    <col min="7929" max="7929" width="16.28515625" style="70" customWidth="1"/>
    <col min="7930" max="8095" width="11.42578125" style="70" customWidth="1"/>
    <col min="8096" max="8096" width="15.140625" style="70" customWidth="1"/>
    <col min="8097" max="8097" width="60.42578125" style="70" customWidth="1"/>
    <col min="8098" max="8100" width="19.85546875" style="70" customWidth="1"/>
    <col min="8101" max="8101" width="23.5703125" style="70" customWidth="1"/>
    <col min="8102" max="8102" width="20.140625" style="70" customWidth="1"/>
    <col min="8103" max="8103" width="18.7109375" style="70" customWidth="1"/>
    <col min="8104" max="8104" width="14.140625" style="70" customWidth="1"/>
    <col min="8105" max="8105" width="11.5703125" style="70" bestFit="1" customWidth="1"/>
    <col min="8106" max="8167" width="11.42578125" style="70" customWidth="1"/>
    <col min="8168" max="8168" width="0.140625" style="70" customWidth="1"/>
    <col min="8169" max="8169" width="14" style="70" customWidth="1"/>
    <col min="8170" max="8170" width="54.140625" style="70" customWidth="1"/>
    <col min="8171" max="8173" width="15.7109375" style="70"/>
    <col min="8174" max="8174" width="0.140625" style="70" customWidth="1"/>
    <col min="8175" max="8175" width="11.140625" style="70" customWidth="1"/>
    <col min="8176" max="8176" width="54.140625" style="70" customWidth="1"/>
    <col min="8177" max="8177" width="15.7109375" style="70" customWidth="1"/>
    <col min="8178" max="8178" width="14.28515625" style="70" customWidth="1"/>
    <col min="8179" max="8179" width="15.140625" style="70" customWidth="1"/>
    <col min="8180" max="8180" width="14.7109375" style="70" customWidth="1"/>
    <col min="8181" max="8181" width="15.5703125" style="70" customWidth="1"/>
    <col min="8182" max="8182" width="16.28515625" style="70" customWidth="1"/>
    <col min="8183" max="8183" width="11.7109375" style="70" customWidth="1"/>
    <col min="8184" max="8184" width="11.42578125" style="70" customWidth="1"/>
    <col min="8185" max="8185" width="16.28515625" style="70" customWidth="1"/>
    <col min="8186" max="8351" width="11.42578125" style="70" customWidth="1"/>
    <col min="8352" max="8352" width="15.140625" style="70" customWidth="1"/>
    <col min="8353" max="8353" width="60.42578125" style="70" customWidth="1"/>
    <col min="8354" max="8356" width="19.85546875" style="70" customWidth="1"/>
    <col min="8357" max="8357" width="23.5703125" style="70" customWidth="1"/>
    <col min="8358" max="8358" width="20.140625" style="70" customWidth="1"/>
    <col min="8359" max="8359" width="18.7109375" style="70" customWidth="1"/>
    <col min="8360" max="8360" width="14.140625" style="70" customWidth="1"/>
    <col min="8361" max="8361" width="11.5703125" style="70" bestFit="1" customWidth="1"/>
    <col min="8362" max="8423" width="11.42578125" style="70" customWidth="1"/>
    <col min="8424" max="8424" width="0.140625" style="70" customWidth="1"/>
    <col min="8425" max="8425" width="14" style="70" customWidth="1"/>
    <col min="8426" max="8426" width="54.140625" style="70" customWidth="1"/>
    <col min="8427" max="8429" width="15.7109375" style="70"/>
    <col min="8430" max="8430" width="0.140625" style="70" customWidth="1"/>
    <col min="8431" max="8431" width="11.140625" style="70" customWidth="1"/>
    <col min="8432" max="8432" width="54.140625" style="70" customWidth="1"/>
    <col min="8433" max="8433" width="15.7109375" style="70" customWidth="1"/>
    <col min="8434" max="8434" width="14.28515625" style="70" customWidth="1"/>
    <col min="8435" max="8435" width="15.140625" style="70" customWidth="1"/>
    <col min="8436" max="8436" width="14.7109375" style="70" customWidth="1"/>
    <col min="8437" max="8437" width="15.5703125" style="70" customWidth="1"/>
    <col min="8438" max="8438" width="16.28515625" style="70" customWidth="1"/>
    <col min="8439" max="8439" width="11.7109375" style="70" customWidth="1"/>
    <col min="8440" max="8440" width="11.42578125" style="70" customWidth="1"/>
    <col min="8441" max="8441" width="16.28515625" style="70" customWidth="1"/>
    <col min="8442" max="8607" width="11.42578125" style="70" customWidth="1"/>
    <col min="8608" max="8608" width="15.140625" style="70" customWidth="1"/>
    <col min="8609" max="8609" width="60.42578125" style="70" customWidth="1"/>
    <col min="8610" max="8612" width="19.85546875" style="70" customWidth="1"/>
    <col min="8613" max="8613" width="23.5703125" style="70" customWidth="1"/>
    <col min="8614" max="8614" width="20.140625" style="70" customWidth="1"/>
    <col min="8615" max="8615" width="18.7109375" style="70" customWidth="1"/>
    <col min="8616" max="8616" width="14.140625" style="70" customWidth="1"/>
    <col min="8617" max="8617" width="11.5703125" style="70" bestFit="1" customWidth="1"/>
    <col min="8618" max="8679" width="11.42578125" style="70" customWidth="1"/>
    <col min="8680" max="8680" width="0.140625" style="70" customWidth="1"/>
    <col min="8681" max="8681" width="14" style="70" customWidth="1"/>
    <col min="8682" max="8682" width="54.140625" style="70" customWidth="1"/>
    <col min="8683" max="8685" width="15.7109375" style="70"/>
    <col min="8686" max="8686" width="0.140625" style="70" customWidth="1"/>
    <col min="8687" max="8687" width="11.140625" style="70" customWidth="1"/>
    <col min="8688" max="8688" width="54.140625" style="70" customWidth="1"/>
    <col min="8689" max="8689" width="15.7109375" style="70" customWidth="1"/>
    <col min="8690" max="8690" width="14.28515625" style="70" customWidth="1"/>
    <col min="8691" max="8691" width="15.140625" style="70" customWidth="1"/>
    <col min="8692" max="8692" width="14.7109375" style="70" customWidth="1"/>
    <col min="8693" max="8693" width="15.5703125" style="70" customWidth="1"/>
    <col min="8694" max="8694" width="16.28515625" style="70" customWidth="1"/>
    <col min="8695" max="8695" width="11.7109375" style="70" customWidth="1"/>
    <col min="8696" max="8696" width="11.42578125" style="70" customWidth="1"/>
    <col min="8697" max="8697" width="16.28515625" style="70" customWidth="1"/>
    <col min="8698" max="8863" width="11.42578125" style="70" customWidth="1"/>
    <col min="8864" max="8864" width="15.140625" style="70" customWidth="1"/>
    <col min="8865" max="8865" width="60.42578125" style="70" customWidth="1"/>
    <col min="8866" max="8868" width="19.85546875" style="70" customWidth="1"/>
    <col min="8869" max="8869" width="23.5703125" style="70" customWidth="1"/>
    <col min="8870" max="8870" width="20.140625" style="70" customWidth="1"/>
    <col min="8871" max="8871" width="18.7109375" style="70" customWidth="1"/>
    <col min="8872" max="8872" width="14.140625" style="70" customWidth="1"/>
    <col min="8873" max="8873" width="11.5703125" style="70" bestFit="1" customWidth="1"/>
    <col min="8874" max="8935" width="11.42578125" style="70" customWidth="1"/>
    <col min="8936" max="8936" width="0.140625" style="70" customWidth="1"/>
    <col min="8937" max="8937" width="14" style="70" customWidth="1"/>
    <col min="8938" max="8938" width="54.140625" style="70" customWidth="1"/>
    <col min="8939" max="8941" width="15.7109375" style="70"/>
    <col min="8942" max="8942" width="0.140625" style="70" customWidth="1"/>
    <col min="8943" max="8943" width="11.140625" style="70" customWidth="1"/>
    <col min="8944" max="8944" width="54.140625" style="70" customWidth="1"/>
    <col min="8945" max="8945" width="15.7109375" style="70" customWidth="1"/>
    <col min="8946" max="8946" width="14.28515625" style="70" customWidth="1"/>
    <col min="8947" max="8947" width="15.140625" style="70" customWidth="1"/>
    <col min="8948" max="8948" width="14.7109375" style="70" customWidth="1"/>
    <col min="8949" max="8949" width="15.5703125" style="70" customWidth="1"/>
    <col min="8950" max="8950" width="16.28515625" style="70" customWidth="1"/>
    <col min="8951" max="8951" width="11.7109375" style="70" customWidth="1"/>
    <col min="8952" max="8952" width="11.42578125" style="70" customWidth="1"/>
    <col min="8953" max="8953" width="16.28515625" style="70" customWidth="1"/>
    <col min="8954" max="9119" width="11.42578125" style="70" customWidth="1"/>
    <col min="9120" max="9120" width="15.140625" style="70" customWidth="1"/>
    <col min="9121" max="9121" width="60.42578125" style="70" customWidth="1"/>
    <col min="9122" max="9124" width="19.85546875" style="70" customWidth="1"/>
    <col min="9125" max="9125" width="23.5703125" style="70" customWidth="1"/>
    <col min="9126" max="9126" width="20.140625" style="70" customWidth="1"/>
    <col min="9127" max="9127" width="18.7109375" style="70" customWidth="1"/>
    <col min="9128" max="9128" width="14.140625" style="70" customWidth="1"/>
    <col min="9129" max="9129" width="11.5703125" style="70" bestFit="1" customWidth="1"/>
    <col min="9130" max="9191" width="11.42578125" style="70" customWidth="1"/>
    <col min="9192" max="9192" width="0.140625" style="70" customWidth="1"/>
    <col min="9193" max="9193" width="14" style="70" customWidth="1"/>
    <col min="9194" max="9194" width="54.140625" style="70" customWidth="1"/>
    <col min="9195" max="9197" width="15.7109375" style="70"/>
    <col min="9198" max="9198" width="0.140625" style="70" customWidth="1"/>
    <col min="9199" max="9199" width="11.140625" style="70" customWidth="1"/>
    <col min="9200" max="9200" width="54.140625" style="70" customWidth="1"/>
    <col min="9201" max="9201" width="15.7109375" style="70" customWidth="1"/>
    <col min="9202" max="9202" width="14.28515625" style="70" customWidth="1"/>
    <col min="9203" max="9203" width="15.140625" style="70" customWidth="1"/>
    <col min="9204" max="9204" width="14.7109375" style="70" customWidth="1"/>
    <col min="9205" max="9205" width="15.5703125" style="70" customWidth="1"/>
    <col min="9206" max="9206" width="16.28515625" style="70" customWidth="1"/>
    <col min="9207" max="9207" width="11.7109375" style="70" customWidth="1"/>
    <col min="9208" max="9208" width="11.42578125" style="70" customWidth="1"/>
    <col min="9209" max="9209" width="16.28515625" style="70" customWidth="1"/>
    <col min="9210" max="9375" width="11.42578125" style="70" customWidth="1"/>
    <col min="9376" max="9376" width="15.140625" style="70" customWidth="1"/>
    <col min="9377" max="9377" width="60.42578125" style="70" customWidth="1"/>
    <col min="9378" max="9380" width="19.85546875" style="70" customWidth="1"/>
    <col min="9381" max="9381" width="23.5703125" style="70" customWidth="1"/>
    <col min="9382" max="9382" width="20.140625" style="70" customWidth="1"/>
    <col min="9383" max="9383" width="18.7109375" style="70" customWidth="1"/>
    <col min="9384" max="9384" width="14.140625" style="70" customWidth="1"/>
    <col min="9385" max="9385" width="11.5703125" style="70" bestFit="1" customWidth="1"/>
    <col min="9386" max="9447" width="11.42578125" style="70" customWidth="1"/>
    <col min="9448" max="9448" width="0.140625" style="70" customWidth="1"/>
    <col min="9449" max="9449" width="14" style="70" customWidth="1"/>
    <col min="9450" max="9450" width="54.140625" style="70" customWidth="1"/>
    <col min="9451" max="9453" width="15.7109375" style="70"/>
    <col min="9454" max="9454" width="0.140625" style="70" customWidth="1"/>
    <col min="9455" max="9455" width="11.140625" style="70" customWidth="1"/>
    <col min="9456" max="9456" width="54.140625" style="70" customWidth="1"/>
    <col min="9457" max="9457" width="15.7109375" style="70" customWidth="1"/>
    <col min="9458" max="9458" width="14.28515625" style="70" customWidth="1"/>
    <col min="9459" max="9459" width="15.140625" style="70" customWidth="1"/>
    <col min="9460" max="9460" width="14.7109375" style="70" customWidth="1"/>
    <col min="9461" max="9461" width="15.5703125" style="70" customWidth="1"/>
    <col min="9462" max="9462" width="16.28515625" style="70" customWidth="1"/>
    <col min="9463" max="9463" width="11.7109375" style="70" customWidth="1"/>
    <col min="9464" max="9464" width="11.42578125" style="70" customWidth="1"/>
    <col min="9465" max="9465" width="16.28515625" style="70" customWidth="1"/>
    <col min="9466" max="9631" width="11.42578125" style="70" customWidth="1"/>
    <col min="9632" max="9632" width="15.140625" style="70" customWidth="1"/>
    <col min="9633" max="9633" width="60.42578125" style="70" customWidth="1"/>
    <col min="9634" max="9636" width="19.85546875" style="70" customWidth="1"/>
    <col min="9637" max="9637" width="23.5703125" style="70" customWidth="1"/>
    <col min="9638" max="9638" width="20.140625" style="70" customWidth="1"/>
    <col min="9639" max="9639" width="18.7109375" style="70" customWidth="1"/>
    <col min="9640" max="9640" width="14.140625" style="70" customWidth="1"/>
    <col min="9641" max="9641" width="11.5703125" style="70" bestFit="1" customWidth="1"/>
    <col min="9642" max="9703" width="11.42578125" style="70" customWidth="1"/>
    <col min="9704" max="9704" width="0.140625" style="70" customWidth="1"/>
    <col min="9705" max="9705" width="14" style="70" customWidth="1"/>
    <col min="9706" max="9706" width="54.140625" style="70" customWidth="1"/>
    <col min="9707" max="9709" width="15.7109375" style="70"/>
    <col min="9710" max="9710" width="0.140625" style="70" customWidth="1"/>
    <col min="9711" max="9711" width="11.140625" style="70" customWidth="1"/>
    <col min="9712" max="9712" width="54.140625" style="70" customWidth="1"/>
    <col min="9713" max="9713" width="15.7109375" style="70" customWidth="1"/>
    <col min="9714" max="9714" width="14.28515625" style="70" customWidth="1"/>
    <col min="9715" max="9715" width="15.140625" style="70" customWidth="1"/>
    <col min="9716" max="9716" width="14.7109375" style="70" customWidth="1"/>
    <col min="9717" max="9717" width="15.5703125" style="70" customWidth="1"/>
    <col min="9718" max="9718" width="16.28515625" style="70" customWidth="1"/>
    <col min="9719" max="9719" width="11.7109375" style="70" customWidth="1"/>
    <col min="9720" max="9720" width="11.42578125" style="70" customWidth="1"/>
    <col min="9721" max="9721" width="16.28515625" style="70" customWidth="1"/>
    <col min="9722" max="9887" width="11.42578125" style="70" customWidth="1"/>
    <col min="9888" max="9888" width="15.140625" style="70" customWidth="1"/>
    <col min="9889" max="9889" width="60.42578125" style="70" customWidth="1"/>
    <col min="9890" max="9892" width="19.85546875" style="70" customWidth="1"/>
    <col min="9893" max="9893" width="23.5703125" style="70" customWidth="1"/>
    <col min="9894" max="9894" width="20.140625" style="70" customWidth="1"/>
    <col min="9895" max="9895" width="18.7109375" style="70" customWidth="1"/>
    <col min="9896" max="9896" width="14.140625" style="70" customWidth="1"/>
    <col min="9897" max="9897" width="11.5703125" style="70" bestFit="1" customWidth="1"/>
    <col min="9898" max="9959" width="11.42578125" style="70" customWidth="1"/>
    <col min="9960" max="9960" width="0.140625" style="70" customWidth="1"/>
    <col min="9961" max="9961" width="14" style="70" customWidth="1"/>
    <col min="9962" max="9962" width="54.140625" style="70" customWidth="1"/>
    <col min="9963" max="9965" width="15.7109375" style="70"/>
    <col min="9966" max="9966" width="0.140625" style="70" customWidth="1"/>
    <col min="9967" max="9967" width="11.140625" style="70" customWidth="1"/>
    <col min="9968" max="9968" width="54.140625" style="70" customWidth="1"/>
    <col min="9969" max="9969" width="15.7109375" style="70" customWidth="1"/>
    <col min="9970" max="9970" width="14.28515625" style="70" customWidth="1"/>
    <col min="9971" max="9971" width="15.140625" style="70" customWidth="1"/>
    <col min="9972" max="9972" width="14.7109375" style="70" customWidth="1"/>
    <col min="9973" max="9973" width="15.5703125" style="70" customWidth="1"/>
    <col min="9974" max="9974" width="16.28515625" style="70" customWidth="1"/>
    <col min="9975" max="9975" width="11.7109375" style="70" customWidth="1"/>
    <col min="9976" max="9976" width="11.42578125" style="70" customWidth="1"/>
    <col min="9977" max="9977" width="16.28515625" style="70" customWidth="1"/>
    <col min="9978" max="10143" width="11.42578125" style="70" customWidth="1"/>
    <col min="10144" max="10144" width="15.140625" style="70" customWidth="1"/>
    <col min="10145" max="10145" width="60.42578125" style="70" customWidth="1"/>
    <col min="10146" max="10148" width="19.85546875" style="70" customWidth="1"/>
    <col min="10149" max="10149" width="23.5703125" style="70" customWidth="1"/>
    <col min="10150" max="10150" width="20.140625" style="70" customWidth="1"/>
    <col min="10151" max="10151" width="18.7109375" style="70" customWidth="1"/>
    <col min="10152" max="10152" width="14.140625" style="70" customWidth="1"/>
    <col min="10153" max="10153" width="11.5703125" style="70" bestFit="1" customWidth="1"/>
    <col min="10154" max="10215" width="11.42578125" style="70" customWidth="1"/>
    <col min="10216" max="10216" width="0.140625" style="70" customWidth="1"/>
    <col min="10217" max="10217" width="14" style="70" customWidth="1"/>
    <col min="10218" max="10218" width="54.140625" style="70" customWidth="1"/>
    <col min="10219" max="10221" width="15.7109375" style="70"/>
    <col min="10222" max="10222" width="0.140625" style="70" customWidth="1"/>
    <col min="10223" max="10223" width="11.140625" style="70" customWidth="1"/>
    <col min="10224" max="10224" width="54.140625" style="70" customWidth="1"/>
    <col min="10225" max="10225" width="15.7109375" style="70" customWidth="1"/>
    <col min="10226" max="10226" width="14.28515625" style="70" customWidth="1"/>
    <col min="10227" max="10227" width="15.140625" style="70" customWidth="1"/>
    <col min="10228" max="10228" width="14.7109375" style="70" customWidth="1"/>
    <col min="10229" max="10229" width="15.5703125" style="70" customWidth="1"/>
    <col min="10230" max="10230" width="16.28515625" style="70" customWidth="1"/>
    <col min="10231" max="10231" width="11.7109375" style="70" customWidth="1"/>
    <col min="10232" max="10232" width="11.42578125" style="70" customWidth="1"/>
    <col min="10233" max="10233" width="16.28515625" style="70" customWidth="1"/>
    <col min="10234" max="10399" width="11.42578125" style="70" customWidth="1"/>
    <col min="10400" max="10400" width="15.140625" style="70" customWidth="1"/>
    <col min="10401" max="10401" width="60.42578125" style="70" customWidth="1"/>
    <col min="10402" max="10404" width="19.85546875" style="70" customWidth="1"/>
    <col min="10405" max="10405" width="23.5703125" style="70" customWidth="1"/>
    <col min="10406" max="10406" width="20.140625" style="70" customWidth="1"/>
    <col min="10407" max="10407" width="18.7109375" style="70" customWidth="1"/>
    <col min="10408" max="10408" width="14.140625" style="70" customWidth="1"/>
    <col min="10409" max="10409" width="11.5703125" style="70" bestFit="1" customWidth="1"/>
    <col min="10410" max="10471" width="11.42578125" style="70" customWidth="1"/>
    <col min="10472" max="10472" width="0.140625" style="70" customWidth="1"/>
    <col min="10473" max="10473" width="14" style="70" customWidth="1"/>
    <col min="10474" max="10474" width="54.140625" style="70" customWidth="1"/>
    <col min="10475" max="10477" width="15.7109375" style="70"/>
    <col min="10478" max="10478" width="0.140625" style="70" customWidth="1"/>
    <col min="10479" max="10479" width="11.140625" style="70" customWidth="1"/>
    <col min="10480" max="10480" width="54.140625" style="70" customWidth="1"/>
    <col min="10481" max="10481" width="15.7109375" style="70" customWidth="1"/>
    <col min="10482" max="10482" width="14.28515625" style="70" customWidth="1"/>
    <col min="10483" max="10483" width="15.140625" style="70" customWidth="1"/>
    <col min="10484" max="10484" width="14.7109375" style="70" customWidth="1"/>
    <col min="10485" max="10485" width="15.5703125" style="70" customWidth="1"/>
    <col min="10486" max="10486" width="16.28515625" style="70" customWidth="1"/>
    <col min="10487" max="10487" width="11.7109375" style="70" customWidth="1"/>
    <col min="10488" max="10488" width="11.42578125" style="70" customWidth="1"/>
    <col min="10489" max="10489" width="16.28515625" style="70" customWidth="1"/>
    <col min="10490" max="10655" width="11.42578125" style="70" customWidth="1"/>
    <col min="10656" max="10656" width="15.140625" style="70" customWidth="1"/>
    <col min="10657" max="10657" width="60.42578125" style="70" customWidth="1"/>
    <col min="10658" max="10660" width="19.85546875" style="70" customWidth="1"/>
    <col min="10661" max="10661" width="23.5703125" style="70" customWidth="1"/>
    <col min="10662" max="10662" width="20.140625" style="70" customWidth="1"/>
    <col min="10663" max="10663" width="18.7109375" style="70" customWidth="1"/>
    <col min="10664" max="10664" width="14.140625" style="70" customWidth="1"/>
    <col min="10665" max="10665" width="11.5703125" style="70" bestFit="1" customWidth="1"/>
    <col min="10666" max="10727" width="11.42578125" style="70" customWidth="1"/>
    <col min="10728" max="10728" width="0.140625" style="70" customWidth="1"/>
    <col min="10729" max="10729" width="14" style="70" customWidth="1"/>
    <col min="10730" max="10730" width="54.140625" style="70" customWidth="1"/>
    <col min="10731" max="10733" width="15.7109375" style="70"/>
    <col min="10734" max="10734" width="0.140625" style="70" customWidth="1"/>
    <col min="10735" max="10735" width="11.140625" style="70" customWidth="1"/>
    <col min="10736" max="10736" width="54.140625" style="70" customWidth="1"/>
    <col min="10737" max="10737" width="15.7109375" style="70" customWidth="1"/>
    <col min="10738" max="10738" width="14.28515625" style="70" customWidth="1"/>
    <col min="10739" max="10739" width="15.140625" style="70" customWidth="1"/>
    <col min="10740" max="10740" width="14.7109375" style="70" customWidth="1"/>
    <col min="10741" max="10741" width="15.5703125" style="70" customWidth="1"/>
    <col min="10742" max="10742" width="16.28515625" style="70" customWidth="1"/>
    <col min="10743" max="10743" width="11.7109375" style="70" customWidth="1"/>
    <col min="10744" max="10744" width="11.42578125" style="70" customWidth="1"/>
    <col min="10745" max="10745" width="16.28515625" style="70" customWidth="1"/>
    <col min="10746" max="10911" width="11.42578125" style="70" customWidth="1"/>
    <col min="10912" max="10912" width="15.140625" style="70" customWidth="1"/>
    <col min="10913" max="10913" width="60.42578125" style="70" customWidth="1"/>
    <col min="10914" max="10916" width="19.85546875" style="70" customWidth="1"/>
    <col min="10917" max="10917" width="23.5703125" style="70" customWidth="1"/>
    <col min="10918" max="10918" width="20.140625" style="70" customWidth="1"/>
    <col min="10919" max="10919" width="18.7109375" style="70" customWidth="1"/>
    <col min="10920" max="10920" width="14.140625" style="70" customWidth="1"/>
    <col min="10921" max="10921" width="11.5703125" style="70" bestFit="1" customWidth="1"/>
    <col min="10922" max="10983" width="11.42578125" style="70" customWidth="1"/>
    <col min="10984" max="10984" width="0.140625" style="70" customWidth="1"/>
    <col min="10985" max="10985" width="14" style="70" customWidth="1"/>
    <col min="10986" max="10986" width="54.140625" style="70" customWidth="1"/>
    <col min="10987" max="10989" width="15.7109375" style="70"/>
    <col min="10990" max="10990" width="0.140625" style="70" customWidth="1"/>
    <col min="10991" max="10991" width="11.140625" style="70" customWidth="1"/>
    <col min="10992" max="10992" width="54.140625" style="70" customWidth="1"/>
    <col min="10993" max="10993" width="15.7109375" style="70" customWidth="1"/>
    <col min="10994" max="10994" width="14.28515625" style="70" customWidth="1"/>
    <col min="10995" max="10995" width="15.140625" style="70" customWidth="1"/>
    <col min="10996" max="10996" width="14.7109375" style="70" customWidth="1"/>
    <col min="10997" max="10997" width="15.5703125" style="70" customWidth="1"/>
    <col min="10998" max="10998" width="16.28515625" style="70" customWidth="1"/>
    <col min="10999" max="10999" width="11.7109375" style="70" customWidth="1"/>
    <col min="11000" max="11000" width="11.42578125" style="70" customWidth="1"/>
    <col min="11001" max="11001" width="16.28515625" style="70" customWidth="1"/>
    <col min="11002" max="11167" width="11.42578125" style="70" customWidth="1"/>
    <col min="11168" max="11168" width="15.140625" style="70" customWidth="1"/>
    <col min="11169" max="11169" width="60.42578125" style="70" customWidth="1"/>
    <col min="11170" max="11172" width="19.85546875" style="70" customWidth="1"/>
    <col min="11173" max="11173" width="23.5703125" style="70" customWidth="1"/>
    <col min="11174" max="11174" width="20.140625" style="70" customWidth="1"/>
    <col min="11175" max="11175" width="18.7109375" style="70" customWidth="1"/>
    <col min="11176" max="11176" width="14.140625" style="70" customWidth="1"/>
    <col min="11177" max="11177" width="11.5703125" style="70" bestFit="1" customWidth="1"/>
    <col min="11178" max="11239" width="11.42578125" style="70" customWidth="1"/>
    <col min="11240" max="11240" width="0.140625" style="70" customWidth="1"/>
    <col min="11241" max="11241" width="14" style="70" customWidth="1"/>
    <col min="11242" max="11242" width="54.140625" style="70" customWidth="1"/>
    <col min="11243" max="11245" width="15.7109375" style="70"/>
    <col min="11246" max="11246" width="0.140625" style="70" customWidth="1"/>
    <col min="11247" max="11247" width="11.140625" style="70" customWidth="1"/>
    <col min="11248" max="11248" width="54.140625" style="70" customWidth="1"/>
    <col min="11249" max="11249" width="15.7109375" style="70" customWidth="1"/>
    <col min="11250" max="11250" width="14.28515625" style="70" customWidth="1"/>
    <col min="11251" max="11251" width="15.140625" style="70" customWidth="1"/>
    <col min="11252" max="11252" width="14.7109375" style="70" customWidth="1"/>
    <col min="11253" max="11253" width="15.5703125" style="70" customWidth="1"/>
    <col min="11254" max="11254" width="16.28515625" style="70" customWidth="1"/>
    <col min="11255" max="11255" width="11.7109375" style="70" customWidth="1"/>
    <col min="11256" max="11256" width="11.42578125" style="70" customWidth="1"/>
    <col min="11257" max="11257" width="16.28515625" style="70" customWidth="1"/>
    <col min="11258" max="11423" width="11.42578125" style="70" customWidth="1"/>
    <col min="11424" max="11424" width="15.140625" style="70" customWidth="1"/>
    <col min="11425" max="11425" width="60.42578125" style="70" customWidth="1"/>
    <col min="11426" max="11428" width="19.85546875" style="70" customWidth="1"/>
    <col min="11429" max="11429" width="23.5703125" style="70" customWidth="1"/>
    <col min="11430" max="11430" width="20.140625" style="70" customWidth="1"/>
    <col min="11431" max="11431" width="18.7109375" style="70" customWidth="1"/>
    <col min="11432" max="11432" width="14.140625" style="70" customWidth="1"/>
    <col min="11433" max="11433" width="11.5703125" style="70" bestFit="1" customWidth="1"/>
    <col min="11434" max="11495" width="11.42578125" style="70" customWidth="1"/>
    <col min="11496" max="11496" width="0.140625" style="70" customWidth="1"/>
    <col min="11497" max="11497" width="14" style="70" customWidth="1"/>
    <col min="11498" max="11498" width="54.140625" style="70" customWidth="1"/>
    <col min="11499" max="11501" width="15.7109375" style="70"/>
    <col min="11502" max="11502" width="0.140625" style="70" customWidth="1"/>
    <col min="11503" max="11503" width="11.140625" style="70" customWidth="1"/>
    <col min="11504" max="11504" width="54.140625" style="70" customWidth="1"/>
    <col min="11505" max="11505" width="15.7109375" style="70" customWidth="1"/>
    <col min="11506" max="11506" width="14.28515625" style="70" customWidth="1"/>
    <col min="11507" max="11507" width="15.140625" style="70" customWidth="1"/>
    <col min="11508" max="11508" width="14.7109375" style="70" customWidth="1"/>
    <col min="11509" max="11509" width="15.5703125" style="70" customWidth="1"/>
    <col min="11510" max="11510" width="16.28515625" style="70" customWidth="1"/>
    <col min="11511" max="11511" width="11.7109375" style="70" customWidth="1"/>
    <col min="11512" max="11512" width="11.42578125" style="70" customWidth="1"/>
    <col min="11513" max="11513" width="16.28515625" style="70" customWidth="1"/>
    <col min="11514" max="11679" width="11.42578125" style="70" customWidth="1"/>
    <col min="11680" max="11680" width="15.140625" style="70" customWidth="1"/>
    <col min="11681" max="11681" width="60.42578125" style="70" customWidth="1"/>
    <col min="11682" max="11684" width="19.85546875" style="70" customWidth="1"/>
    <col min="11685" max="11685" width="23.5703125" style="70" customWidth="1"/>
    <col min="11686" max="11686" width="20.140625" style="70" customWidth="1"/>
    <col min="11687" max="11687" width="18.7109375" style="70" customWidth="1"/>
    <col min="11688" max="11688" width="14.140625" style="70" customWidth="1"/>
    <col min="11689" max="11689" width="11.5703125" style="70" bestFit="1" customWidth="1"/>
    <col min="11690" max="11751" width="11.42578125" style="70" customWidth="1"/>
    <col min="11752" max="11752" width="0.140625" style="70" customWidth="1"/>
    <col min="11753" max="11753" width="14" style="70" customWidth="1"/>
    <col min="11754" max="11754" width="54.140625" style="70" customWidth="1"/>
    <col min="11755" max="11757" width="15.7109375" style="70"/>
    <col min="11758" max="11758" width="0.140625" style="70" customWidth="1"/>
    <col min="11759" max="11759" width="11.140625" style="70" customWidth="1"/>
    <col min="11760" max="11760" width="54.140625" style="70" customWidth="1"/>
    <col min="11761" max="11761" width="15.7109375" style="70" customWidth="1"/>
    <col min="11762" max="11762" width="14.28515625" style="70" customWidth="1"/>
    <col min="11763" max="11763" width="15.140625" style="70" customWidth="1"/>
    <col min="11764" max="11764" width="14.7109375" style="70" customWidth="1"/>
    <col min="11765" max="11765" width="15.5703125" style="70" customWidth="1"/>
    <col min="11766" max="11766" width="16.28515625" style="70" customWidth="1"/>
    <col min="11767" max="11767" width="11.7109375" style="70" customWidth="1"/>
    <col min="11768" max="11768" width="11.42578125" style="70" customWidth="1"/>
    <col min="11769" max="11769" width="16.28515625" style="70" customWidth="1"/>
    <col min="11770" max="11935" width="11.42578125" style="70" customWidth="1"/>
    <col min="11936" max="11936" width="15.140625" style="70" customWidth="1"/>
    <col min="11937" max="11937" width="60.42578125" style="70" customWidth="1"/>
    <col min="11938" max="11940" width="19.85546875" style="70" customWidth="1"/>
    <col min="11941" max="11941" width="23.5703125" style="70" customWidth="1"/>
    <col min="11942" max="11942" width="20.140625" style="70" customWidth="1"/>
    <col min="11943" max="11943" width="18.7109375" style="70" customWidth="1"/>
    <col min="11944" max="11944" width="14.140625" style="70" customWidth="1"/>
    <col min="11945" max="11945" width="11.5703125" style="70" bestFit="1" customWidth="1"/>
    <col min="11946" max="12007" width="11.42578125" style="70" customWidth="1"/>
    <col min="12008" max="12008" width="0.140625" style="70" customWidth="1"/>
    <col min="12009" max="12009" width="14" style="70" customWidth="1"/>
    <col min="12010" max="12010" width="54.140625" style="70" customWidth="1"/>
    <col min="12011" max="12013" width="15.7109375" style="70"/>
    <col min="12014" max="12014" width="0.140625" style="70" customWidth="1"/>
    <col min="12015" max="12015" width="11.140625" style="70" customWidth="1"/>
    <col min="12016" max="12016" width="54.140625" style="70" customWidth="1"/>
    <col min="12017" max="12017" width="15.7109375" style="70" customWidth="1"/>
    <col min="12018" max="12018" width="14.28515625" style="70" customWidth="1"/>
    <col min="12019" max="12019" width="15.140625" style="70" customWidth="1"/>
    <col min="12020" max="12020" width="14.7109375" style="70" customWidth="1"/>
    <col min="12021" max="12021" width="15.5703125" style="70" customWidth="1"/>
    <col min="12022" max="12022" width="16.28515625" style="70" customWidth="1"/>
    <col min="12023" max="12023" width="11.7109375" style="70" customWidth="1"/>
    <col min="12024" max="12024" width="11.42578125" style="70" customWidth="1"/>
    <col min="12025" max="12025" width="16.28515625" style="70" customWidth="1"/>
    <col min="12026" max="12191" width="11.42578125" style="70" customWidth="1"/>
    <col min="12192" max="12192" width="15.140625" style="70" customWidth="1"/>
    <col min="12193" max="12193" width="60.42578125" style="70" customWidth="1"/>
    <col min="12194" max="12196" width="19.85546875" style="70" customWidth="1"/>
    <col min="12197" max="12197" width="23.5703125" style="70" customWidth="1"/>
    <col min="12198" max="12198" width="20.140625" style="70" customWidth="1"/>
    <col min="12199" max="12199" width="18.7109375" style="70" customWidth="1"/>
    <col min="12200" max="12200" width="14.140625" style="70" customWidth="1"/>
    <col min="12201" max="12201" width="11.5703125" style="70" bestFit="1" customWidth="1"/>
    <col min="12202" max="12263" width="11.42578125" style="70" customWidth="1"/>
    <col min="12264" max="12264" width="0.140625" style="70" customWidth="1"/>
    <col min="12265" max="12265" width="14" style="70" customWidth="1"/>
    <col min="12266" max="12266" width="54.140625" style="70" customWidth="1"/>
    <col min="12267" max="12269" width="15.7109375" style="70"/>
    <col min="12270" max="12270" width="0.140625" style="70" customWidth="1"/>
    <col min="12271" max="12271" width="11.140625" style="70" customWidth="1"/>
    <col min="12272" max="12272" width="54.140625" style="70" customWidth="1"/>
    <col min="12273" max="12273" width="15.7109375" style="70" customWidth="1"/>
    <col min="12274" max="12274" width="14.28515625" style="70" customWidth="1"/>
    <col min="12275" max="12275" width="15.140625" style="70" customWidth="1"/>
    <col min="12276" max="12276" width="14.7109375" style="70" customWidth="1"/>
    <col min="12277" max="12277" width="15.5703125" style="70" customWidth="1"/>
    <col min="12278" max="12278" width="16.28515625" style="70" customWidth="1"/>
    <col min="12279" max="12279" width="11.7109375" style="70" customWidth="1"/>
    <col min="12280" max="12280" width="11.42578125" style="70" customWidth="1"/>
    <col min="12281" max="12281" width="16.28515625" style="70" customWidth="1"/>
    <col min="12282" max="12447" width="11.42578125" style="70" customWidth="1"/>
    <col min="12448" max="12448" width="15.140625" style="70" customWidth="1"/>
    <col min="12449" max="12449" width="60.42578125" style="70" customWidth="1"/>
    <col min="12450" max="12452" width="19.85546875" style="70" customWidth="1"/>
    <col min="12453" max="12453" width="23.5703125" style="70" customWidth="1"/>
    <col min="12454" max="12454" width="20.140625" style="70" customWidth="1"/>
    <col min="12455" max="12455" width="18.7109375" style="70" customWidth="1"/>
    <col min="12456" max="12456" width="14.140625" style="70" customWidth="1"/>
    <col min="12457" max="12457" width="11.5703125" style="70" bestFit="1" customWidth="1"/>
    <col min="12458" max="12519" width="11.42578125" style="70" customWidth="1"/>
    <col min="12520" max="12520" width="0.140625" style="70" customWidth="1"/>
    <col min="12521" max="12521" width="14" style="70" customWidth="1"/>
    <col min="12522" max="12522" width="54.140625" style="70" customWidth="1"/>
    <col min="12523" max="12525" width="15.7109375" style="70"/>
    <col min="12526" max="12526" width="0.140625" style="70" customWidth="1"/>
    <col min="12527" max="12527" width="11.140625" style="70" customWidth="1"/>
    <col min="12528" max="12528" width="54.140625" style="70" customWidth="1"/>
    <col min="12529" max="12529" width="15.7109375" style="70" customWidth="1"/>
    <col min="12530" max="12530" width="14.28515625" style="70" customWidth="1"/>
    <col min="12531" max="12531" width="15.140625" style="70" customWidth="1"/>
    <col min="12532" max="12532" width="14.7109375" style="70" customWidth="1"/>
    <col min="12533" max="12533" width="15.5703125" style="70" customWidth="1"/>
    <col min="12534" max="12534" width="16.28515625" style="70" customWidth="1"/>
    <col min="12535" max="12535" width="11.7109375" style="70" customWidth="1"/>
    <col min="12536" max="12536" width="11.42578125" style="70" customWidth="1"/>
    <col min="12537" max="12537" width="16.28515625" style="70" customWidth="1"/>
    <col min="12538" max="12703" width="11.42578125" style="70" customWidth="1"/>
    <col min="12704" max="12704" width="15.140625" style="70" customWidth="1"/>
    <col min="12705" max="12705" width="60.42578125" style="70" customWidth="1"/>
    <col min="12706" max="12708" width="19.85546875" style="70" customWidth="1"/>
    <col min="12709" max="12709" width="23.5703125" style="70" customWidth="1"/>
    <col min="12710" max="12710" width="20.140625" style="70" customWidth="1"/>
    <col min="12711" max="12711" width="18.7109375" style="70" customWidth="1"/>
    <col min="12712" max="12712" width="14.140625" style="70" customWidth="1"/>
    <col min="12713" max="12713" width="11.5703125" style="70" bestFit="1" customWidth="1"/>
    <col min="12714" max="12775" width="11.42578125" style="70" customWidth="1"/>
    <col min="12776" max="12776" width="0.140625" style="70" customWidth="1"/>
    <col min="12777" max="12777" width="14" style="70" customWidth="1"/>
    <col min="12778" max="12778" width="54.140625" style="70" customWidth="1"/>
    <col min="12779" max="12781" width="15.7109375" style="70"/>
    <col min="12782" max="12782" width="0.140625" style="70" customWidth="1"/>
    <col min="12783" max="12783" width="11.140625" style="70" customWidth="1"/>
    <col min="12784" max="12784" width="54.140625" style="70" customWidth="1"/>
    <col min="12785" max="12785" width="15.7109375" style="70" customWidth="1"/>
    <col min="12786" max="12786" width="14.28515625" style="70" customWidth="1"/>
    <col min="12787" max="12787" width="15.140625" style="70" customWidth="1"/>
    <col min="12788" max="12788" width="14.7109375" style="70" customWidth="1"/>
    <col min="12789" max="12789" width="15.5703125" style="70" customWidth="1"/>
    <col min="12790" max="12790" width="16.28515625" style="70" customWidth="1"/>
    <col min="12791" max="12791" width="11.7109375" style="70" customWidth="1"/>
    <col min="12792" max="12792" width="11.42578125" style="70" customWidth="1"/>
    <col min="12793" max="12793" width="16.28515625" style="70" customWidth="1"/>
    <col min="12794" max="12959" width="11.42578125" style="70" customWidth="1"/>
    <col min="12960" max="12960" width="15.140625" style="70" customWidth="1"/>
    <col min="12961" max="12961" width="60.42578125" style="70" customWidth="1"/>
    <col min="12962" max="12964" width="19.85546875" style="70" customWidth="1"/>
    <col min="12965" max="12965" width="23.5703125" style="70" customWidth="1"/>
    <col min="12966" max="12966" width="20.140625" style="70" customWidth="1"/>
    <col min="12967" max="12967" width="18.7109375" style="70" customWidth="1"/>
    <col min="12968" max="12968" width="14.140625" style="70" customWidth="1"/>
    <col min="12969" max="12969" width="11.5703125" style="70" bestFit="1" customWidth="1"/>
    <col min="12970" max="13031" width="11.42578125" style="70" customWidth="1"/>
    <col min="13032" max="13032" width="0.140625" style="70" customWidth="1"/>
    <col min="13033" max="13033" width="14" style="70" customWidth="1"/>
    <col min="13034" max="13034" width="54.140625" style="70" customWidth="1"/>
    <col min="13035" max="13037" width="15.7109375" style="70"/>
    <col min="13038" max="13038" width="0.140625" style="70" customWidth="1"/>
    <col min="13039" max="13039" width="11.140625" style="70" customWidth="1"/>
    <col min="13040" max="13040" width="54.140625" style="70" customWidth="1"/>
    <col min="13041" max="13041" width="15.7109375" style="70" customWidth="1"/>
    <col min="13042" max="13042" width="14.28515625" style="70" customWidth="1"/>
    <col min="13043" max="13043" width="15.140625" style="70" customWidth="1"/>
    <col min="13044" max="13044" width="14.7109375" style="70" customWidth="1"/>
    <col min="13045" max="13045" width="15.5703125" style="70" customWidth="1"/>
    <col min="13046" max="13046" width="16.28515625" style="70" customWidth="1"/>
    <col min="13047" max="13047" width="11.7109375" style="70" customWidth="1"/>
    <col min="13048" max="13048" width="11.42578125" style="70" customWidth="1"/>
    <col min="13049" max="13049" width="16.28515625" style="70" customWidth="1"/>
    <col min="13050" max="13215" width="11.42578125" style="70" customWidth="1"/>
    <col min="13216" max="13216" width="15.140625" style="70" customWidth="1"/>
    <col min="13217" max="13217" width="60.42578125" style="70" customWidth="1"/>
    <col min="13218" max="13220" width="19.85546875" style="70" customWidth="1"/>
    <col min="13221" max="13221" width="23.5703125" style="70" customWidth="1"/>
    <col min="13222" max="13222" width="20.140625" style="70" customWidth="1"/>
    <col min="13223" max="13223" width="18.7109375" style="70" customWidth="1"/>
    <col min="13224" max="13224" width="14.140625" style="70" customWidth="1"/>
    <col min="13225" max="13225" width="11.5703125" style="70" bestFit="1" customWidth="1"/>
    <col min="13226" max="13287" width="11.42578125" style="70" customWidth="1"/>
    <col min="13288" max="13288" width="0.140625" style="70" customWidth="1"/>
    <col min="13289" max="13289" width="14" style="70" customWidth="1"/>
    <col min="13290" max="13290" width="54.140625" style="70" customWidth="1"/>
    <col min="13291" max="13293" width="15.7109375" style="70"/>
    <col min="13294" max="13294" width="0.140625" style="70" customWidth="1"/>
    <col min="13295" max="13295" width="11.140625" style="70" customWidth="1"/>
    <col min="13296" max="13296" width="54.140625" style="70" customWidth="1"/>
    <col min="13297" max="13297" width="15.7109375" style="70" customWidth="1"/>
    <col min="13298" max="13298" width="14.28515625" style="70" customWidth="1"/>
    <col min="13299" max="13299" width="15.140625" style="70" customWidth="1"/>
    <col min="13300" max="13300" width="14.7109375" style="70" customWidth="1"/>
    <col min="13301" max="13301" width="15.5703125" style="70" customWidth="1"/>
    <col min="13302" max="13302" width="16.28515625" style="70" customWidth="1"/>
    <col min="13303" max="13303" width="11.7109375" style="70" customWidth="1"/>
    <col min="13304" max="13304" width="11.42578125" style="70" customWidth="1"/>
    <col min="13305" max="13305" width="16.28515625" style="70" customWidth="1"/>
    <col min="13306" max="13471" width="11.42578125" style="70" customWidth="1"/>
    <col min="13472" max="13472" width="15.140625" style="70" customWidth="1"/>
    <col min="13473" max="13473" width="60.42578125" style="70" customWidth="1"/>
    <col min="13474" max="13476" width="19.85546875" style="70" customWidth="1"/>
    <col min="13477" max="13477" width="23.5703125" style="70" customWidth="1"/>
    <col min="13478" max="13478" width="20.140625" style="70" customWidth="1"/>
    <col min="13479" max="13479" width="18.7109375" style="70" customWidth="1"/>
    <col min="13480" max="13480" width="14.140625" style="70" customWidth="1"/>
    <col min="13481" max="13481" width="11.5703125" style="70" bestFit="1" customWidth="1"/>
    <col min="13482" max="13543" width="11.42578125" style="70" customWidth="1"/>
    <col min="13544" max="13544" width="0.140625" style="70" customWidth="1"/>
    <col min="13545" max="13545" width="14" style="70" customWidth="1"/>
    <col min="13546" max="13546" width="54.140625" style="70" customWidth="1"/>
    <col min="13547" max="13549" width="15.7109375" style="70"/>
    <col min="13550" max="13550" width="0.140625" style="70" customWidth="1"/>
    <col min="13551" max="13551" width="11.140625" style="70" customWidth="1"/>
    <col min="13552" max="13552" width="54.140625" style="70" customWidth="1"/>
    <col min="13553" max="13553" width="15.7109375" style="70" customWidth="1"/>
    <col min="13554" max="13554" width="14.28515625" style="70" customWidth="1"/>
    <col min="13555" max="13555" width="15.140625" style="70" customWidth="1"/>
    <col min="13556" max="13556" width="14.7109375" style="70" customWidth="1"/>
    <col min="13557" max="13557" width="15.5703125" style="70" customWidth="1"/>
    <col min="13558" max="13558" width="16.28515625" style="70" customWidth="1"/>
    <col min="13559" max="13559" width="11.7109375" style="70" customWidth="1"/>
    <col min="13560" max="13560" width="11.42578125" style="70" customWidth="1"/>
    <col min="13561" max="13561" width="16.28515625" style="70" customWidth="1"/>
    <col min="13562" max="13727" width="11.42578125" style="70" customWidth="1"/>
    <col min="13728" max="13728" width="15.140625" style="70" customWidth="1"/>
    <col min="13729" max="13729" width="60.42578125" style="70" customWidth="1"/>
    <col min="13730" max="13732" width="19.85546875" style="70" customWidth="1"/>
    <col min="13733" max="13733" width="23.5703125" style="70" customWidth="1"/>
    <col min="13734" max="13734" width="20.140625" style="70" customWidth="1"/>
    <col min="13735" max="13735" width="18.7109375" style="70" customWidth="1"/>
    <col min="13736" max="13736" width="14.140625" style="70" customWidth="1"/>
    <col min="13737" max="13737" width="11.5703125" style="70" bestFit="1" customWidth="1"/>
    <col min="13738" max="13799" width="11.42578125" style="70" customWidth="1"/>
    <col min="13800" max="13800" width="0.140625" style="70" customWidth="1"/>
    <col min="13801" max="13801" width="14" style="70" customWidth="1"/>
    <col min="13802" max="13802" width="54.140625" style="70" customWidth="1"/>
    <col min="13803" max="13805" width="15.7109375" style="70"/>
    <col min="13806" max="13806" width="0.140625" style="70" customWidth="1"/>
    <col min="13807" max="13807" width="11.140625" style="70" customWidth="1"/>
    <col min="13808" max="13808" width="54.140625" style="70" customWidth="1"/>
    <col min="13809" max="13809" width="15.7109375" style="70" customWidth="1"/>
    <col min="13810" max="13810" width="14.28515625" style="70" customWidth="1"/>
    <col min="13811" max="13811" width="15.140625" style="70" customWidth="1"/>
    <col min="13812" max="13812" width="14.7109375" style="70" customWidth="1"/>
    <col min="13813" max="13813" width="15.5703125" style="70" customWidth="1"/>
    <col min="13814" max="13814" width="16.28515625" style="70" customWidth="1"/>
    <col min="13815" max="13815" width="11.7109375" style="70" customWidth="1"/>
    <col min="13816" max="13816" width="11.42578125" style="70" customWidth="1"/>
    <col min="13817" max="13817" width="16.28515625" style="70" customWidth="1"/>
    <col min="13818" max="13983" width="11.42578125" style="70" customWidth="1"/>
    <col min="13984" max="13984" width="15.140625" style="70" customWidth="1"/>
    <col min="13985" max="13985" width="60.42578125" style="70" customWidth="1"/>
    <col min="13986" max="13988" width="19.85546875" style="70" customWidth="1"/>
    <col min="13989" max="13989" width="23.5703125" style="70" customWidth="1"/>
    <col min="13990" max="13990" width="20.140625" style="70" customWidth="1"/>
    <col min="13991" max="13991" width="18.7109375" style="70" customWidth="1"/>
    <col min="13992" max="13992" width="14.140625" style="70" customWidth="1"/>
    <col min="13993" max="13993" width="11.5703125" style="70" bestFit="1" customWidth="1"/>
    <col min="13994" max="14055" width="11.42578125" style="70" customWidth="1"/>
    <col min="14056" max="14056" width="0.140625" style="70" customWidth="1"/>
    <col min="14057" max="14057" width="14" style="70" customWidth="1"/>
    <col min="14058" max="14058" width="54.140625" style="70" customWidth="1"/>
    <col min="14059" max="14061" width="15.7109375" style="70"/>
    <col min="14062" max="14062" width="0.140625" style="70" customWidth="1"/>
    <col min="14063" max="14063" width="11.140625" style="70" customWidth="1"/>
    <col min="14064" max="14064" width="54.140625" style="70" customWidth="1"/>
    <col min="14065" max="14065" width="15.7109375" style="70" customWidth="1"/>
    <col min="14066" max="14066" width="14.28515625" style="70" customWidth="1"/>
    <col min="14067" max="14067" width="15.140625" style="70" customWidth="1"/>
    <col min="14068" max="14068" width="14.7109375" style="70" customWidth="1"/>
    <col min="14069" max="14069" width="15.5703125" style="70" customWidth="1"/>
    <col min="14070" max="14070" width="16.28515625" style="70" customWidth="1"/>
    <col min="14071" max="14071" width="11.7109375" style="70" customWidth="1"/>
    <col min="14072" max="14072" width="11.42578125" style="70" customWidth="1"/>
    <col min="14073" max="14073" width="16.28515625" style="70" customWidth="1"/>
    <col min="14074" max="14239" width="11.42578125" style="70" customWidth="1"/>
    <col min="14240" max="14240" width="15.140625" style="70" customWidth="1"/>
    <col min="14241" max="14241" width="60.42578125" style="70" customWidth="1"/>
    <col min="14242" max="14244" width="19.85546875" style="70" customWidth="1"/>
    <col min="14245" max="14245" width="23.5703125" style="70" customWidth="1"/>
    <col min="14246" max="14246" width="20.140625" style="70" customWidth="1"/>
    <col min="14247" max="14247" width="18.7109375" style="70" customWidth="1"/>
    <col min="14248" max="14248" width="14.140625" style="70" customWidth="1"/>
    <col min="14249" max="14249" width="11.5703125" style="70" bestFit="1" customWidth="1"/>
    <col min="14250" max="14311" width="11.42578125" style="70" customWidth="1"/>
    <col min="14312" max="14312" width="0.140625" style="70" customWidth="1"/>
    <col min="14313" max="14313" width="14" style="70" customWidth="1"/>
    <col min="14314" max="14314" width="54.140625" style="70" customWidth="1"/>
    <col min="14315" max="14317" width="15.7109375" style="70"/>
    <col min="14318" max="14318" width="0.140625" style="70" customWidth="1"/>
    <col min="14319" max="14319" width="11.140625" style="70" customWidth="1"/>
    <col min="14320" max="14320" width="54.140625" style="70" customWidth="1"/>
    <col min="14321" max="14321" width="15.7109375" style="70" customWidth="1"/>
    <col min="14322" max="14322" width="14.28515625" style="70" customWidth="1"/>
    <col min="14323" max="14323" width="15.140625" style="70" customWidth="1"/>
    <col min="14324" max="14324" width="14.7109375" style="70" customWidth="1"/>
    <col min="14325" max="14325" width="15.5703125" style="70" customWidth="1"/>
    <col min="14326" max="14326" width="16.28515625" style="70" customWidth="1"/>
    <col min="14327" max="14327" width="11.7109375" style="70" customWidth="1"/>
    <col min="14328" max="14328" width="11.42578125" style="70" customWidth="1"/>
    <col min="14329" max="14329" width="16.28515625" style="70" customWidth="1"/>
    <col min="14330" max="14495" width="11.42578125" style="70" customWidth="1"/>
    <col min="14496" max="14496" width="15.140625" style="70" customWidth="1"/>
    <col min="14497" max="14497" width="60.42578125" style="70" customWidth="1"/>
    <col min="14498" max="14500" width="19.85546875" style="70" customWidth="1"/>
    <col min="14501" max="14501" width="23.5703125" style="70" customWidth="1"/>
    <col min="14502" max="14502" width="20.140625" style="70" customWidth="1"/>
    <col min="14503" max="14503" width="18.7109375" style="70" customWidth="1"/>
    <col min="14504" max="14504" width="14.140625" style="70" customWidth="1"/>
    <col min="14505" max="14505" width="11.5703125" style="70" bestFit="1" customWidth="1"/>
    <col min="14506" max="14567" width="11.42578125" style="70" customWidth="1"/>
    <col min="14568" max="14568" width="0.140625" style="70" customWidth="1"/>
    <col min="14569" max="14569" width="14" style="70" customWidth="1"/>
    <col min="14570" max="14570" width="54.140625" style="70" customWidth="1"/>
    <col min="14571" max="14573" width="15.7109375" style="70"/>
    <col min="14574" max="14574" width="0.140625" style="70" customWidth="1"/>
    <col min="14575" max="14575" width="11.140625" style="70" customWidth="1"/>
    <col min="14576" max="14576" width="54.140625" style="70" customWidth="1"/>
    <col min="14577" max="14577" width="15.7109375" style="70" customWidth="1"/>
    <col min="14578" max="14578" width="14.28515625" style="70" customWidth="1"/>
    <col min="14579" max="14579" width="15.140625" style="70" customWidth="1"/>
    <col min="14580" max="14580" width="14.7109375" style="70" customWidth="1"/>
    <col min="14581" max="14581" width="15.5703125" style="70" customWidth="1"/>
    <col min="14582" max="14582" width="16.28515625" style="70" customWidth="1"/>
    <col min="14583" max="14583" width="11.7109375" style="70" customWidth="1"/>
    <col min="14584" max="14584" width="11.42578125" style="70" customWidth="1"/>
    <col min="14585" max="14585" width="16.28515625" style="70" customWidth="1"/>
    <col min="14586" max="14751" width="11.42578125" style="70" customWidth="1"/>
    <col min="14752" max="14752" width="15.140625" style="70" customWidth="1"/>
    <col min="14753" max="14753" width="60.42578125" style="70" customWidth="1"/>
    <col min="14754" max="14756" width="19.85546875" style="70" customWidth="1"/>
    <col min="14757" max="14757" width="23.5703125" style="70" customWidth="1"/>
    <col min="14758" max="14758" width="20.140625" style="70" customWidth="1"/>
    <col min="14759" max="14759" width="18.7109375" style="70" customWidth="1"/>
    <col min="14760" max="14760" width="14.140625" style="70" customWidth="1"/>
    <col min="14761" max="14761" width="11.5703125" style="70" bestFit="1" customWidth="1"/>
    <col min="14762" max="14823" width="11.42578125" style="70" customWidth="1"/>
    <col min="14824" max="14824" width="0.140625" style="70" customWidth="1"/>
    <col min="14825" max="14825" width="14" style="70" customWidth="1"/>
    <col min="14826" max="14826" width="54.140625" style="70" customWidth="1"/>
    <col min="14827" max="14829" width="15.7109375" style="70"/>
    <col min="14830" max="14830" width="0.140625" style="70" customWidth="1"/>
    <col min="14831" max="14831" width="11.140625" style="70" customWidth="1"/>
    <col min="14832" max="14832" width="54.140625" style="70" customWidth="1"/>
    <col min="14833" max="14833" width="15.7109375" style="70" customWidth="1"/>
    <col min="14834" max="14834" width="14.28515625" style="70" customWidth="1"/>
    <col min="14835" max="14835" width="15.140625" style="70" customWidth="1"/>
    <col min="14836" max="14836" width="14.7109375" style="70" customWidth="1"/>
    <col min="14837" max="14837" width="15.5703125" style="70" customWidth="1"/>
    <col min="14838" max="14838" width="16.28515625" style="70" customWidth="1"/>
    <col min="14839" max="14839" width="11.7109375" style="70" customWidth="1"/>
    <col min="14840" max="14840" width="11.42578125" style="70" customWidth="1"/>
    <col min="14841" max="14841" width="16.28515625" style="70" customWidth="1"/>
    <col min="14842" max="15007" width="11.42578125" style="70" customWidth="1"/>
    <col min="15008" max="15008" width="15.140625" style="70" customWidth="1"/>
    <col min="15009" max="15009" width="60.42578125" style="70" customWidth="1"/>
    <col min="15010" max="15012" width="19.85546875" style="70" customWidth="1"/>
    <col min="15013" max="15013" width="23.5703125" style="70" customWidth="1"/>
    <col min="15014" max="15014" width="20.140625" style="70" customWidth="1"/>
    <col min="15015" max="15015" width="18.7109375" style="70" customWidth="1"/>
    <col min="15016" max="15016" width="14.140625" style="70" customWidth="1"/>
    <col min="15017" max="15017" width="11.5703125" style="70" bestFit="1" customWidth="1"/>
    <col min="15018" max="15079" width="11.42578125" style="70" customWidth="1"/>
    <col min="15080" max="15080" width="0.140625" style="70" customWidth="1"/>
    <col min="15081" max="15081" width="14" style="70" customWidth="1"/>
    <col min="15082" max="15082" width="54.140625" style="70" customWidth="1"/>
    <col min="15083" max="15085" width="15.7109375" style="70"/>
    <col min="15086" max="15086" width="0.140625" style="70" customWidth="1"/>
    <col min="15087" max="15087" width="11.140625" style="70" customWidth="1"/>
    <col min="15088" max="15088" width="54.140625" style="70" customWidth="1"/>
    <col min="15089" max="15089" width="15.7109375" style="70" customWidth="1"/>
    <col min="15090" max="15090" width="14.28515625" style="70" customWidth="1"/>
    <col min="15091" max="15091" width="15.140625" style="70" customWidth="1"/>
    <col min="15092" max="15092" width="14.7109375" style="70" customWidth="1"/>
    <col min="15093" max="15093" width="15.5703125" style="70" customWidth="1"/>
    <col min="15094" max="15094" width="16.28515625" style="70" customWidth="1"/>
    <col min="15095" max="15095" width="11.7109375" style="70" customWidth="1"/>
    <col min="15096" max="15096" width="11.42578125" style="70" customWidth="1"/>
    <col min="15097" max="15097" width="16.28515625" style="70" customWidth="1"/>
    <col min="15098" max="15263" width="11.42578125" style="70" customWidth="1"/>
    <col min="15264" max="15264" width="15.140625" style="70" customWidth="1"/>
    <col min="15265" max="15265" width="60.42578125" style="70" customWidth="1"/>
    <col min="15266" max="15268" width="19.85546875" style="70" customWidth="1"/>
    <col min="15269" max="15269" width="23.5703125" style="70" customWidth="1"/>
    <col min="15270" max="15270" width="20.140625" style="70" customWidth="1"/>
    <col min="15271" max="15271" width="18.7109375" style="70" customWidth="1"/>
    <col min="15272" max="15272" width="14.140625" style="70" customWidth="1"/>
    <col min="15273" max="15273" width="11.5703125" style="70" bestFit="1" customWidth="1"/>
    <col min="15274" max="15335" width="11.42578125" style="70" customWidth="1"/>
    <col min="15336" max="15336" width="0.140625" style="70" customWidth="1"/>
    <col min="15337" max="15337" width="14" style="70" customWidth="1"/>
    <col min="15338" max="15338" width="54.140625" style="70" customWidth="1"/>
    <col min="15339" max="15341" width="15.7109375" style="70"/>
    <col min="15342" max="15342" width="0.140625" style="70" customWidth="1"/>
    <col min="15343" max="15343" width="11.140625" style="70" customWidth="1"/>
    <col min="15344" max="15344" width="54.140625" style="70" customWidth="1"/>
    <col min="15345" max="15345" width="15.7109375" style="70" customWidth="1"/>
    <col min="15346" max="15346" width="14.28515625" style="70" customWidth="1"/>
    <col min="15347" max="15347" width="15.140625" style="70" customWidth="1"/>
    <col min="15348" max="15348" width="14.7109375" style="70" customWidth="1"/>
    <col min="15349" max="15349" width="15.5703125" style="70" customWidth="1"/>
    <col min="15350" max="15350" width="16.28515625" style="70" customWidth="1"/>
    <col min="15351" max="15351" width="11.7109375" style="70" customWidth="1"/>
    <col min="15352" max="15352" width="11.42578125" style="70" customWidth="1"/>
    <col min="15353" max="15353" width="16.28515625" style="70" customWidth="1"/>
    <col min="15354" max="15519" width="11.42578125" style="70" customWidth="1"/>
    <col min="15520" max="15520" width="15.140625" style="70" customWidth="1"/>
    <col min="15521" max="15521" width="60.42578125" style="70" customWidth="1"/>
    <col min="15522" max="15524" width="19.85546875" style="70" customWidth="1"/>
    <col min="15525" max="15525" width="23.5703125" style="70" customWidth="1"/>
    <col min="15526" max="15526" width="20.140625" style="70" customWidth="1"/>
    <col min="15527" max="15527" width="18.7109375" style="70" customWidth="1"/>
    <col min="15528" max="15528" width="14.140625" style="70" customWidth="1"/>
    <col min="15529" max="15529" width="11.5703125" style="70" bestFit="1" customWidth="1"/>
    <col min="15530" max="15591" width="11.42578125" style="70" customWidth="1"/>
    <col min="15592" max="15592" width="0.140625" style="70" customWidth="1"/>
    <col min="15593" max="15593" width="14" style="70" customWidth="1"/>
    <col min="15594" max="15594" width="54.140625" style="70" customWidth="1"/>
    <col min="15595" max="15597" width="15.7109375" style="70"/>
    <col min="15598" max="15598" width="0.140625" style="70" customWidth="1"/>
    <col min="15599" max="15599" width="11.140625" style="70" customWidth="1"/>
    <col min="15600" max="15600" width="54.140625" style="70" customWidth="1"/>
    <col min="15601" max="15601" width="15.7109375" style="70" customWidth="1"/>
    <col min="15602" max="15602" width="14.28515625" style="70" customWidth="1"/>
    <col min="15603" max="15603" width="15.140625" style="70" customWidth="1"/>
    <col min="15604" max="15604" width="14.7109375" style="70" customWidth="1"/>
    <col min="15605" max="15605" width="15.5703125" style="70" customWidth="1"/>
    <col min="15606" max="15606" width="16.28515625" style="70" customWidth="1"/>
    <col min="15607" max="15607" width="11.7109375" style="70" customWidth="1"/>
    <col min="15608" max="15608" width="11.42578125" style="70" customWidth="1"/>
    <col min="15609" max="15609" width="16.28515625" style="70" customWidth="1"/>
    <col min="15610" max="15775" width="11.42578125" style="70" customWidth="1"/>
    <col min="15776" max="15776" width="15.140625" style="70" customWidth="1"/>
    <col min="15777" max="15777" width="60.42578125" style="70" customWidth="1"/>
    <col min="15778" max="15780" width="19.85546875" style="70" customWidth="1"/>
    <col min="15781" max="15781" width="23.5703125" style="70" customWidth="1"/>
    <col min="15782" max="15782" width="20.140625" style="70" customWidth="1"/>
    <col min="15783" max="15783" width="18.7109375" style="70" customWidth="1"/>
    <col min="15784" max="15784" width="14.140625" style="70" customWidth="1"/>
    <col min="15785" max="15785" width="11.5703125" style="70" bestFit="1" customWidth="1"/>
    <col min="15786" max="15847" width="11.42578125" style="70" customWidth="1"/>
    <col min="15848" max="15848" width="0.140625" style="70" customWidth="1"/>
    <col min="15849" max="15849" width="14" style="70" customWidth="1"/>
    <col min="15850" max="15850" width="54.140625" style="70" customWidth="1"/>
    <col min="15851" max="15853" width="15.7109375" style="70"/>
    <col min="15854" max="15854" width="0.140625" style="70" customWidth="1"/>
    <col min="15855" max="15855" width="11.140625" style="70" customWidth="1"/>
    <col min="15856" max="15856" width="54.140625" style="70" customWidth="1"/>
    <col min="15857" max="15857" width="15.7109375" style="70" customWidth="1"/>
    <col min="15858" max="15858" width="14.28515625" style="70" customWidth="1"/>
    <col min="15859" max="15859" width="15.140625" style="70" customWidth="1"/>
    <col min="15860" max="15860" width="14.7109375" style="70" customWidth="1"/>
    <col min="15861" max="15861" width="15.5703125" style="70" customWidth="1"/>
    <col min="15862" max="15862" width="16.28515625" style="70" customWidth="1"/>
    <col min="15863" max="15863" width="11.7109375" style="70" customWidth="1"/>
    <col min="15864" max="15864" width="11.42578125" style="70" customWidth="1"/>
    <col min="15865" max="15865" width="16.28515625" style="70" customWidth="1"/>
    <col min="15866" max="16031" width="11.42578125" style="70" customWidth="1"/>
    <col min="16032" max="16032" width="15.140625" style="70" customWidth="1"/>
    <col min="16033" max="16033" width="60.42578125" style="70" customWidth="1"/>
    <col min="16034" max="16036" width="19.85546875" style="70" customWidth="1"/>
    <col min="16037" max="16037" width="23.5703125" style="70" customWidth="1"/>
    <col min="16038" max="16038" width="20.140625" style="70" customWidth="1"/>
    <col min="16039" max="16039" width="18.7109375" style="70" customWidth="1"/>
    <col min="16040" max="16040" width="14.140625" style="70" customWidth="1"/>
    <col min="16041" max="16041" width="11.5703125" style="70" bestFit="1" customWidth="1"/>
    <col min="16042" max="16103" width="11.42578125" style="70" customWidth="1"/>
    <col min="16104" max="16104" width="0.140625" style="70" customWidth="1"/>
    <col min="16105" max="16105" width="14" style="70" customWidth="1"/>
    <col min="16106" max="16106" width="54.140625" style="70" customWidth="1"/>
    <col min="16107" max="16109" width="15.7109375" style="70"/>
    <col min="16110" max="16110" width="0.140625" style="70" customWidth="1"/>
    <col min="16111" max="16111" width="11.140625" style="70" customWidth="1"/>
    <col min="16112" max="16112" width="54.140625" style="70" customWidth="1"/>
    <col min="16113" max="16113" width="15.7109375" style="70" customWidth="1"/>
    <col min="16114" max="16114" width="14.28515625" style="70" customWidth="1"/>
    <col min="16115" max="16115" width="15.140625" style="70" customWidth="1"/>
    <col min="16116" max="16116" width="14.7109375" style="70" customWidth="1"/>
    <col min="16117" max="16117" width="15.5703125" style="70" customWidth="1"/>
    <col min="16118" max="16118" width="16.28515625" style="70" customWidth="1"/>
    <col min="16119" max="16119" width="11.7109375" style="70" customWidth="1"/>
    <col min="16120" max="16120" width="11.42578125" style="70" customWidth="1"/>
    <col min="16121" max="16121" width="16.28515625" style="70" customWidth="1"/>
    <col min="16122" max="16287" width="11.42578125" style="70" customWidth="1"/>
    <col min="16288" max="16288" width="15.140625" style="70" customWidth="1"/>
    <col min="16289" max="16289" width="60.42578125" style="70" customWidth="1"/>
    <col min="16290" max="16292" width="19.85546875" style="70" customWidth="1"/>
    <col min="16293" max="16293" width="23.5703125" style="70" customWidth="1"/>
    <col min="16294" max="16294" width="20.140625" style="70" customWidth="1"/>
    <col min="16295" max="16295" width="18.7109375" style="70" customWidth="1"/>
    <col min="16296" max="16296" width="14.140625" style="70" customWidth="1"/>
    <col min="16297" max="16297" width="11.5703125" style="70" bestFit="1" customWidth="1"/>
    <col min="16298" max="16359" width="11.42578125" style="70" customWidth="1"/>
    <col min="16360" max="16360" width="0.140625" style="70" customWidth="1"/>
    <col min="16361" max="16361" width="14" style="70" customWidth="1"/>
    <col min="16362" max="16362" width="54.140625" style="70" customWidth="1"/>
    <col min="16363" max="16384" width="15.7109375" style="70"/>
  </cols>
  <sheetData>
    <row r="2" spans="1:12" ht="18" x14ac:dyDescent="0.25"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</row>
    <row r="3" spans="1:12" s="74" customFormat="1" x14ac:dyDescent="0.25">
      <c r="B3" s="1650" t="s">
        <v>378</v>
      </c>
      <c r="C3" s="1650"/>
      <c r="D3" s="1650"/>
      <c r="E3" s="1650"/>
      <c r="F3" s="1650"/>
      <c r="G3" s="1650"/>
      <c r="H3" s="1650"/>
      <c r="I3" s="1650"/>
      <c r="J3" s="1650"/>
      <c r="K3" s="1650"/>
      <c r="L3" s="1650"/>
    </row>
    <row r="4" spans="1:12" s="74" customFormat="1" x14ac:dyDescent="0.25">
      <c r="B4" s="1650" t="s">
        <v>377</v>
      </c>
      <c r="C4" s="1650"/>
      <c r="D4" s="1650"/>
      <c r="E4" s="1650"/>
      <c r="F4" s="1650"/>
      <c r="G4" s="1650"/>
      <c r="H4" s="1650"/>
      <c r="I4" s="1650"/>
      <c r="J4" s="1650"/>
      <c r="K4" s="1650"/>
      <c r="L4" s="1650"/>
    </row>
    <row r="5" spans="1:12" s="74" customFormat="1" ht="6.75" customHeight="1" x14ac:dyDescent="0.25">
      <c r="B5" s="533"/>
      <c r="C5" s="533"/>
      <c r="D5" s="533"/>
      <c r="E5" s="533"/>
      <c r="F5" s="533"/>
      <c r="G5" s="533"/>
      <c r="H5" s="533"/>
      <c r="I5" s="533"/>
      <c r="J5" s="533"/>
      <c r="K5" s="533"/>
      <c r="L5" s="533"/>
    </row>
    <row r="6" spans="1:12" s="74" customFormat="1" x14ac:dyDescent="0.25">
      <c r="B6" s="1651">
        <f>+'AVANC OBJET'!$A$5:$J$5</f>
        <v>0</v>
      </c>
      <c r="C6" s="1650"/>
      <c r="D6" s="1650"/>
      <c r="E6" s="1650"/>
      <c r="F6" s="1650"/>
      <c r="G6" s="1650"/>
      <c r="H6" s="1650"/>
      <c r="I6" s="1650"/>
      <c r="J6" s="1650"/>
      <c r="K6" s="1650"/>
      <c r="L6" s="1650"/>
    </row>
    <row r="7" spans="1:12" s="74" customFormat="1" ht="15.75" customHeight="1" x14ac:dyDescent="0.25">
      <c r="A7" s="532"/>
      <c r="B7" s="1652" t="s">
        <v>376</v>
      </c>
      <c r="C7" s="530"/>
      <c r="D7" s="530"/>
      <c r="E7" s="1654" t="s">
        <v>38</v>
      </c>
      <c r="F7" s="1656" t="s">
        <v>72</v>
      </c>
      <c r="G7" s="1656"/>
      <c r="H7" s="1656"/>
      <c r="I7" s="1656"/>
      <c r="J7" s="1656"/>
      <c r="K7" s="1656"/>
      <c r="L7" s="1656"/>
    </row>
    <row r="8" spans="1:12" s="125" customFormat="1" ht="29.25" customHeight="1" x14ac:dyDescent="0.25">
      <c r="A8" s="531"/>
      <c r="B8" s="1653"/>
      <c r="C8" s="530"/>
      <c r="D8" s="530"/>
      <c r="E8" s="1655"/>
      <c r="F8" s="529" t="s">
        <v>210</v>
      </c>
      <c r="G8" s="528"/>
      <c r="H8" s="528"/>
      <c r="I8" s="527" t="s">
        <v>34</v>
      </c>
      <c r="J8" s="527" t="s">
        <v>262</v>
      </c>
      <c r="K8" s="526" t="s">
        <v>74</v>
      </c>
      <c r="L8" s="526" t="s">
        <v>375</v>
      </c>
    </row>
    <row r="9" spans="1:12" s="82" customFormat="1" ht="29.25" customHeight="1" x14ac:dyDescent="0.25">
      <c r="A9" s="524"/>
      <c r="B9" s="523">
        <v>1000</v>
      </c>
      <c r="C9" s="522">
        <f>+B9</f>
        <v>1000</v>
      </c>
      <c r="D9" s="522">
        <f>+C9</f>
        <v>1000</v>
      </c>
      <c r="E9" s="293" t="s">
        <v>19</v>
      </c>
      <c r="F9" s="521">
        <f>+'AVANC SFA'!$D$74</f>
        <v>34336537</v>
      </c>
      <c r="G9" s="521">
        <f>+'AVANC SFA'!$E$74</f>
        <v>2643664</v>
      </c>
      <c r="H9" s="521">
        <f>+'AVANC SFA'!$F$74</f>
        <v>0</v>
      </c>
      <c r="I9" s="521">
        <f>+F9+G9-H9</f>
        <v>36980201</v>
      </c>
      <c r="J9" s="521">
        <f>+'AVANC SFA'!$H$74</f>
        <v>36980201</v>
      </c>
      <c r="K9" s="521">
        <f>+I9-J9</f>
        <v>0</v>
      </c>
      <c r="L9" s="525">
        <f>+K9/I9</f>
        <v>0</v>
      </c>
    </row>
    <row r="10" spans="1:12" s="82" customFormat="1" ht="22.5" customHeight="1" x14ac:dyDescent="0.25">
      <c r="A10" s="524"/>
      <c r="B10" s="523">
        <v>3000</v>
      </c>
      <c r="C10" s="522">
        <f>+B10</f>
        <v>3000</v>
      </c>
      <c r="D10" s="522">
        <f>+C10</f>
        <v>3000</v>
      </c>
      <c r="E10" s="293" t="s">
        <v>21</v>
      </c>
      <c r="F10" s="521">
        <f>+'AVANC SFA'!$D$77</f>
        <v>823070</v>
      </c>
      <c r="G10" s="521">
        <f>+'AVANC SFA'!$E$77</f>
        <v>68702</v>
      </c>
      <c r="H10" s="521">
        <f>+'AVANC SFA'!$F$77</f>
        <v>0</v>
      </c>
      <c r="I10" s="521">
        <f>+F10+G10-H10</f>
        <v>891772</v>
      </c>
      <c r="J10" s="521">
        <f>+'AVANC SFA'!$H$77</f>
        <v>891772</v>
      </c>
      <c r="K10" s="521">
        <f>+I10-J10</f>
        <v>0</v>
      </c>
      <c r="L10" s="520">
        <f>K10/I10</f>
        <v>0</v>
      </c>
    </row>
    <row r="11" spans="1:12" s="74" customFormat="1" ht="22.5" customHeight="1" x14ac:dyDescent="0.25">
      <c r="A11" s="519"/>
      <c r="B11" s="518"/>
      <c r="C11" s="518"/>
      <c r="D11" s="518"/>
      <c r="E11" s="517" t="s">
        <v>374</v>
      </c>
      <c r="F11" s="516">
        <f>+F9+F10</f>
        <v>35159607</v>
      </c>
      <c r="G11" s="516">
        <f>+G9+G10</f>
        <v>2712366</v>
      </c>
      <c r="H11" s="516">
        <f>+H9+H10</f>
        <v>0</v>
      </c>
      <c r="I11" s="516">
        <f>+F11+G11-H11</f>
        <v>37871973</v>
      </c>
      <c r="J11" s="516">
        <f>+J9+J10</f>
        <v>37871973</v>
      </c>
      <c r="K11" s="516">
        <f>+I11-J11</f>
        <v>0</v>
      </c>
      <c r="L11" s="515">
        <f>K11/I11</f>
        <v>0</v>
      </c>
    </row>
    <row r="12" spans="1:12" s="480" customFormat="1" ht="15.75" x14ac:dyDescent="0.25">
      <c r="B12" s="418"/>
      <c r="C12" s="418"/>
      <c r="D12" s="418"/>
      <c r="E12" s="419"/>
      <c r="F12" s="86"/>
      <c r="G12" s="86"/>
      <c r="H12" s="86">
        <f>+G11-H11</f>
        <v>2712366</v>
      </c>
      <c r="I12" s="86">
        <f>+F11+G11-H11</f>
        <v>37871973</v>
      </c>
      <c r="J12" s="86"/>
      <c r="K12" s="86">
        <f>+I11-J11</f>
        <v>0</v>
      </c>
      <c r="L12" s="87"/>
    </row>
    <row r="13" spans="1:12" s="480" customFormat="1" ht="15.75" x14ac:dyDescent="0.25">
      <c r="B13" s="418"/>
      <c r="C13" s="418"/>
      <c r="D13" s="418"/>
      <c r="E13" s="419"/>
      <c r="F13" s="86"/>
      <c r="G13" s="86"/>
      <c r="H13" s="86"/>
      <c r="I13" s="86"/>
      <c r="J13" s="86"/>
      <c r="K13" s="86"/>
      <c r="L13" s="87"/>
    </row>
    <row r="14" spans="1:12" s="480" customFormat="1" ht="15.75" x14ac:dyDescent="0.25">
      <c r="B14" s="418"/>
      <c r="C14" s="418"/>
      <c r="D14" s="418"/>
      <c r="E14" s="419"/>
      <c r="F14" s="86"/>
      <c r="G14" s="86"/>
      <c r="H14" s="86"/>
      <c r="I14" s="86"/>
      <c r="J14" s="86"/>
      <c r="K14" s="86"/>
      <c r="L14" s="87"/>
    </row>
    <row r="15" spans="1:12" s="480" customFormat="1" ht="15.75" x14ac:dyDescent="0.25">
      <c r="B15" s="418"/>
      <c r="C15" s="418"/>
      <c r="D15" s="418"/>
      <c r="E15" s="419"/>
      <c r="F15" s="86"/>
      <c r="G15" s="86"/>
      <c r="H15" s="86"/>
      <c r="I15" s="86"/>
      <c r="J15" s="86"/>
      <c r="K15" s="86"/>
      <c r="L15" s="87"/>
    </row>
    <row r="16" spans="1:12" s="480" customFormat="1" ht="15.75" x14ac:dyDescent="0.25">
      <c r="B16" s="418"/>
      <c r="C16" s="418"/>
      <c r="D16" s="418"/>
      <c r="E16" s="419"/>
      <c r="F16" s="86"/>
      <c r="G16" s="86"/>
      <c r="H16" s="86"/>
      <c r="I16" s="86"/>
      <c r="J16" s="86"/>
      <c r="K16" s="86"/>
      <c r="L16" s="87"/>
    </row>
    <row r="17" spans="2:12" s="480" customFormat="1" x14ac:dyDescent="0.25">
      <c r="B17" s="70"/>
      <c r="C17" s="70"/>
      <c r="D17" s="70"/>
      <c r="E17" s="73"/>
      <c r="F17" s="70"/>
      <c r="G17" s="70"/>
      <c r="H17" s="70"/>
      <c r="I17" s="70"/>
      <c r="J17" s="70"/>
      <c r="K17" s="70"/>
      <c r="L17" s="70"/>
    </row>
    <row r="18" spans="2:12" s="88" customFormat="1" ht="18" x14ac:dyDescent="0.25">
      <c r="B18" s="1649"/>
      <c r="C18" s="1649"/>
      <c r="D18" s="1649"/>
      <c r="E18" s="1649"/>
      <c r="F18" s="1649"/>
      <c r="G18" s="1649"/>
      <c r="H18" s="1649"/>
      <c r="I18" s="1649"/>
      <c r="J18" s="1649"/>
      <c r="K18" s="1649"/>
      <c r="L18" s="1649"/>
    </row>
    <row r="19" spans="2:12" x14ac:dyDescent="0.25">
      <c r="B19" s="1650" t="s">
        <v>378</v>
      </c>
      <c r="C19" s="1650"/>
      <c r="D19" s="1650"/>
      <c r="E19" s="1650"/>
      <c r="F19" s="1650"/>
      <c r="G19" s="1650"/>
      <c r="H19" s="1650"/>
      <c r="I19" s="1650"/>
      <c r="J19" s="1650"/>
      <c r="K19" s="1650"/>
      <c r="L19" s="1650"/>
    </row>
    <row r="20" spans="2:12" x14ac:dyDescent="0.25">
      <c r="B20" s="1650" t="s">
        <v>379</v>
      </c>
      <c r="C20" s="1650"/>
      <c r="D20" s="1650"/>
      <c r="E20" s="1650"/>
      <c r="F20" s="1650"/>
      <c r="G20" s="1650"/>
      <c r="H20" s="1650"/>
      <c r="I20" s="1650"/>
      <c r="J20" s="1650"/>
      <c r="K20" s="1650"/>
      <c r="L20" s="1650"/>
    </row>
    <row r="21" spans="2:12" x14ac:dyDescent="0.25">
      <c r="B21" s="533"/>
      <c r="C21" s="533"/>
      <c r="D21" s="533"/>
      <c r="E21" s="533"/>
      <c r="F21" s="533"/>
      <c r="G21" s="533"/>
      <c r="H21" s="533"/>
      <c r="I21" s="533"/>
      <c r="J21" s="533"/>
      <c r="K21" s="533"/>
      <c r="L21" s="533"/>
    </row>
    <row r="22" spans="2:12" x14ac:dyDescent="0.25">
      <c r="B22" s="1651">
        <f>+'AVANC OBJET'!$A$5:$J$5</f>
        <v>0</v>
      </c>
      <c r="C22" s="1650"/>
      <c r="D22" s="1650"/>
      <c r="E22" s="1650"/>
      <c r="F22" s="1650"/>
      <c r="G22" s="1650"/>
      <c r="H22" s="1650"/>
      <c r="I22" s="1650"/>
      <c r="J22" s="1650"/>
      <c r="K22" s="1650"/>
      <c r="L22" s="1650"/>
    </row>
    <row r="23" spans="2:12" x14ac:dyDescent="0.25">
      <c r="B23" s="1652" t="s">
        <v>376</v>
      </c>
      <c r="C23" s="530"/>
      <c r="D23" s="530"/>
      <c r="E23" s="1654" t="s">
        <v>38</v>
      </c>
      <c r="F23" s="1656" t="s">
        <v>72</v>
      </c>
      <c r="G23" s="1656"/>
      <c r="H23" s="1656"/>
      <c r="I23" s="1656"/>
      <c r="J23" s="1656"/>
      <c r="K23" s="1656"/>
      <c r="L23" s="1656"/>
    </row>
    <row r="24" spans="2:12" ht="28.5" x14ac:dyDescent="0.25">
      <c r="B24" s="1653"/>
      <c r="C24" s="530"/>
      <c r="D24" s="530"/>
      <c r="E24" s="1655"/>
      <c r="F24" s="529" t="s">
        <v>210</v>
      </c>
      <c r="G24" s="528"/>
      <c r="H24" s="528"/>
      <c r="I24" s="527" t="s">
        <v>34</v>
      </c>
      <c r="J24" s="527" t="s">
        <v>262</v>
      </c>
      <c r="K24" s="526" t="s">
        <v>74</v>
      </c>
      <c r="L24" s="526" t="s">
        <v>375</v>
      </c>
    </row>
    <row r="25" spans="2:12" ht="30" hidden="1" x14ac:dyDescent="0.25">
      <c r="B25" s="523">
        <v>1000</v>
      </c>
      <c r="C25" s="522">
        <f>+B25</f>
        <v>1000</v>
      </c>
      <c r="D25" s="522">
        <f>+C25</f>
        <v>1000</v>
      </c>
      <c r="E25" s="293" t="s">
        <v>19</v>
      </c>
      <c r="F25" s="521">
        <v>0</v>
      </c>
      <c r="G25" s="521">
        <f>+'AVANC SFA'!$E$74</f>
        <v>2643664</v>
      </c>
      <c r="H25" s="521">
        <f>+'AVANC SFA'!$F$74</f>
        <v>0</v>
      </c>
      <c r="I25" s="521">
        <f t="shared" ref="I25:I30" si="0">+F25+G25-H25</f>
        <v>2643664</v>
      </c>
      <c r="J25" s="521">
        <v>0</v>
      </c>
      <c r="K25" s="521">
        <f t="shared" ref="K25:K30" si="1">+I25-J25</f>
        <v>2643664</v>
      </c>
      <c r="L25" s="525">
        <v>0</v>
      </c>
    </row>
    <row r="26" spans="2:12" ht="30" x14ac:dyDescent="0.25">
      <c r="B26" s="523">
        <v>2000</v>
      </c>
      <c r="C26" s="522"/>
      <c r="D26" s="522"/>
      <c r="E26" s="293" t="s">
        <v>20</v>
      </c>
      <c r="F26" s="521">
        <f>+'AVANC R.P.'!$D$37</f>
        <v>2079500</v>
      </c>
      <c r="G26" s="521">
        <f>+'AVANC R.P.'!$E$37</f>
        <v>240000</v>
      </c>
      <c r="H26" s="521">
        <f>+'AVANC R.P.'!$F$37</f>
        <v>0</v>
      </c>
      <c r="I26" s="521">
        <f t="shared" si="0"/>
        <v>2319500</v>
      </c>
      <c r="J26" s="521">
        <f>+'AVANC R.P.'!$H$37</f>
        <v>1469656</v>
      </c>
      <c r="K26" s="521">
        <f t="shared" si="1"/>
        <v>849844</v>
      </c>
      <c r="L26" s="534">
        <f>K26/I26</f>
        <v>0.36639103255011857</v>
      </c>
    </row>
    <row r="27" spans="2:12" x14ac:dyDescent="0.25">
      <c r="B27" s="523">
        <v>3000</v>
      </c>
      <c r="C27" s="522">
        <f t="shared" ref="C27:D29" si="2">+B27</f>
        <v>3000</v>
      </c>
      <c r="D27" s="522">
        <f t="shared" si="2"/>
        <v>3000</v>
      </c>
      <c r="E27" s="293" t="s">
        <v>21</v>
      </c>
      <c r="F27" s="521">
        <f>+'AVANC R.P.'!$D$72</f>
        <v>10187315</v>
      </c>
      <c r="G27" s="521">
        <f>+'AVANC R.P.'!$E$72</f>
        <v>330000</v>
      </c>
      <c r="H27" s="521">
        <f>+'AVANC R.P.'!$F$72</f>
        <v>50000</v>
      </c>
      <c r="I27" s="521">
        <f t="shared" si="0"/>
        <v>10467315</v>
      </c>
      <c r="J27" s="521">
        <f>+'AVANC R.P.'!$H$72</f>
        <v>7087521</v>
      </c>
      <c r="K27" s="521">
        <f t="shared" si="1"/>
        <v>3379794</v>
      </c>
      <c r="L27" s="520">
        <f>K27/I27</f>
        <v>0.32289025409094885</v>
      </c>
    </row>
    <row r="28" spans="2:12" ht="45" x14ac:dyDescent="0.25">
      <c r="B28" s="523">
        <v>4000</v>
      </c>
      <c r="C28" s="522">
        <f t="shared" si="2"/>
        <v>4000</v>
      </c>
      <c r="D28" s="522">
        <f t="shared" si="2"/>
        <v>4000</v>
      </c>
      <c r="E28" s="293" t="s">
        <v>32</v>
      </c>
      <c r="F28" s="521">
        <f>+'AVANC R.P.'!$D$77</f>
        <v>36000</v>
      </c>
      <c r="G28" s="521">
        <f>+'AVANC R.P.'!$E$77</f>
        <v>1620000</v>
      </c>
      <c r="H28" s="521">
        <f>+'AVANC R.P.'!$F$77</f>
        <v>0</v>
      </c>
      <c r="I28" s="521">
        <f t="shared" si="0"/>
        <v>1656000</v>
      </c>
      <c r="J28" s="521">
        <f>+'AVANC R.P.'!$H$77</f>
        <v>1625000</v>
      </c>
      <c r="K28" s="521">
        <f t="shared" si="1"/>
        <v>31000</v>
      </c>
      <c r="L28" s="534">
        <f>K28/I28</f>
        <v>1.8719806763285024E-2</v>
      </c>
    </row>
    <row r="29" spans="2:12" ht="45" x14ac:dyDescent="0.25">
      <c r="B29" s="523">
        <v>5000</v>
      </c>
      <c r="C29" s="522">
        <f t="shared" si="2"/>
        <v>5000</v>
      </c>
      <c r="D29" s="522">
        <f t="shared" si="2"/>
        <v>5000</v>
      </c>
      <c r="E29" s="293" t="s">
        <v>46</v>
      </c>
      <c r="F29" s="521">
        <f>+'AVANC R.P.'!$D$84</f>
        <v>1075000</v>
      </c>
      <c r="G29" s="521">
        <f>+'AVANC R.P.'!$E$84</f>
        <v>0</v>
      </c>
      <c r="H29" s="521">
        <f>+'AVANC R.P.'!$F$84</f>
        <v>0</v>
      </c>
      <c r="I29" s="521">
        <f t="shared" si="0"/>
        <v>1075000</v>
      </c>
      <c r="J29" s="521">
        <f>+'AVANC R.P.'!$H$84</f>
        <v>7500</v>
      </c>
      <c r="K29" s="521">
        <f t="shared" si="1"/>
        <v>1067500</v>
      </c>
      <c r="L29" s="534">
        <f>K29/I29</f>
        <v>0.99302325581395345</v>
      </c>
    </row>
    <row r="30" spans="2:12" ht="15.75" x14ac:dyDescent="0.25">
      <c r="B30" s="518"/>
      <c r="C30" s="518"/>
      <c r="D30" s="518"/>
      <c r="E30" s="517" t="s">
        <v>374</v>
      </c>
      <c r="F30" s="516">
        <f>SUM(F25:F29)</f>
        <v>13377815</v>
      </c>
      <c r="G30" s="516">
        <f>SUM(G25:G29)</f>
        <v>4833664</v>
      </c>
      <c r="H30" s="516">
        <f>SUM(H25:H29)</f>
        <v>50000</v>
      </c>
      <c r="I30" s="516">
        <f t="shared" si="0"/>
        <v>18161479</v>
      </c>
      <c r="J30" s="516">
        <f>SUM(J25:J29)</f>
        <v>10189677</v>
      </c>
      <c r="K30" s="516">
        <f t="shared" si="1"/>
        <v>7971802</v>
      </c>
      <c r="L30" s="515">
        <f>K30/I30</f>
        <v>0.43894013257400455</v>
      </c>
    </row>
    <row r="31" spans="2:12" ht="15.75" x14ac:dyDescent="0.25">
      <c r="B31" s="418"/>
      <c r="C31" s="418"/>
      <c r="D31" s="418"/>
      <c r="E31" s="419"/>
      <c r="F31" s="86"/>
      <c r="G31" s="86"/>
      <c r="H31" s="86">
        <f>+G30-H30</f>
        <v>4783664</v>
      </c>
      <c r="I31" s="86">
        <f>+F30+G30-H30</f>
        <v>18161479</v>
      </c>
      <c r="J31" s="86"/>
      <c r="K31" s="86">
        <f>+I30-J30</f>
        <v>7971802</v>
      </c>
      <c r="L31" s="87"/>
    </row>
    <row r="32" spans="2:12" ht="15.75" x14ac:dyDescent="0.25">
      <c r="B32" s="418"/>
      <c r="C32" s="418"/>
      <c r="D32" s="418"/>
      <c r="E32" s="419"/>
      <c r="F32" s="86"/>
      <c r="G32" s="86"/>
      <c r="H32" s="86"/>
      <c r="I32" s="86"/>
      <c r="J32" s="86"/>
      <c r="K32" s="86"/>
      <c r="L32" s="87"/>
    </row>
    <row r="33" spans="2:12" ht="15.75" x14ac:dyDescent="0.25">
      <c r="B33" s="418"/>
      <c r="C33" s="418"/>
      <c r="D33" s="418"/>
      <c r="E33" s="419"/>
      <c r="F33" s="86"/>
      <c r="G33" s="86"/>
      <c r="H33" s="86"/>
      <c r="I33" s="86"/>
      <c r="J33" s="86"/>
      <c r="K33" s="86"/>
      <c r="L33" s="87"/>
    </row>
    <row r="35" spans="2:12" ht="18" x14ac:dyDescent="0.25">
      <c r="B35" s="1649"/>
      <c r="C35" s="1649"/>
      <c r="D35" s="1649"/>
      <c r="E35" s="1649"/>
      <c r="F35" s="1649"/>
      <c r="G35" s="1649"/>
      <c r="H35" s="1649"/>
      <c r="I35" s="1649"/>
      <c r="J35" s="1649"/>
      <c r="K35" s="1649"/>
      <c r="L35" s="1649"/>
    </row>
    <row r="36" spans="2:12" x14ac:dyDescent="0.25">
      <c r="B36" s="1650" t="s">
        <v>380</v>
      </c>
      <c r="C36" s="1650"/>
      <c r="D36" s="1650"/>
      <c r="E36" s="1650"/>
      <c r="F36" s="1650"/>
      <c r="G36" s="1650"/>
      <c r="H36" s="1650"/>
      <c r="I36" s="1650"/>
      <c r="J36" s="1650"/>
      <c r="K36" s="1650"/>
      <c r="L36" s="1650"/>
    </row>
    <row r="37" spans="2:12" x14ac:dyDescent="0.25">
      <c r="B37" s="1650" t="s">
        <v>377</v>
      </c>
      <c r="C37" s="1650"/>
      <c r="D37" s="1650"/>
      <c r="E37" s="1650"/>
      <c r="F37" s="1650"/>
      <c r="G37" s="1650"/>
      <c r="H37" s="1650"/>
      <c r="I37" s="1650"/>
      <c r="J37" s="1650"/>
      <c r="K37" s="1650"/>
      <c r="L37" s="1650"/>
    </row>
    <row r="38" spans="2:12" x14ac:dyDescent="0.25">
      <c r="B38" s="533"/>
      <c r="C38" s="533"/>
      <c r="D38" s="533"/>
      <c r="E38" s="533"/>
      <c r="F38" s="533"/>
      <c r="G38" s="533"/>
      <c r="H38" s="533"/>
      <c r="I38" s="533"/>
      <c r="J38" s="533"/>
      <c r="K38" s="533"/>
      <c r="L38" s="533"/>
    </row>
    <row r="39" spans="2:12" x14ac:dyDescent="0.25">
      <c r="B39" s="1651">
        <f>+'AVANC OBJET'!$A$5:$J$5</f>
        <v>0</v>
      </c>
      <c r="C39" s="1650"/>
      <c r="D39" s="1650"/>
      <c r="E39" s="1650"/>
      <c r="F39" s="1650"/>
      <c r="G39" s="1650"/>
      <c r="H39" s="1650"/>
      <c r="I39" s="1650"/>
      <c r="J39" s="1650"/>
      <c r="K39" s="1650"/>
      <c r="L39" s="1650"/>
    </row>
    <row r="40" spans="2:12" x14ac:dyDescent="0.25">
      <c r="B40" s="1652" t="s">
        <v>376</v>
      </c>
      <c r="C40" s="530"/>
      <c r="D40" s="530"/>
      <c r="E40" s="1654" t="s">
        <v>38</v>
      </c>
      <c r="F40" s="1656" t="s">
        <v>72</v>
      </c>
      <c r="G40" s="1656"/>
      <c r="H40" s="1656"/>
      <c r="I40" s="1656"/>
      <c r="J40" s="1656"/>
      <c r="K40" s="1656"/>
      <c r="L40" s="1656"/>
    </row>
    <row r="41" spans="2:12" ht="28.5" x14ac:dyDescent="0.25">
      <c r="B41" s="1653"/>
      <c r="C41" s="530"/>
      <c r="D41" s="530"/>
      <c r="E41" s="1655"/>
      <c r="F41" s="529" t="s">
        <v>210</v>
      </c>
      <c r="G41" s="528"/>
      <c r="H41" s="528"/>
      <c r="I41" s="527" t="s">
        <v>34</v>
      </c>
      <c r="J41" s="527" t="s">
        <v>262</v>
      </c>
      <c r="K41" s="526" t="s">
        <v>74</v>
      </c>
      <c r="L41" s="526" t="s">
        <v>375</v>
      </c>
    </row>
    <row r="42" spans="2:12" x14ac:dyDescent="0.25">
      <c r="B42" s="523">
        <v>3000</v>
      </c>
      <c r="C42" s="522">
        <f>+B42</f>
        <v>3000</v>
      </c>
      <c r="D42" s="522">
        <f>+C42</f>
        <v>3000</v>
      </c>
      <c r="E42" s="293" t="s">
        <v>21</v>
      </c>
      <c r="F42" s="521" t="e">
        <f>+#REF!</f>
        <v>#REF!</v>
      </c>
      <c r="G42" s="521" t="e">
        <f>+#REF!</f>
        <v>#REF!</v>
      </c>
      <c r="H42" s="521" t="e">
        <f>+#REF!</f>
        <v>#REF!</v>
      </c>
      <c r="I42" s="521" t="e">
        <f>+F42+G42-H42</f>
        <v>#REF!</v>
      </c>
      <c r="J42" s="521" t="e">
        <f>+#REF!</f>
        <v>#REF!</v>
      </c>
      <c r="K42" s="521" t="e">
        <f>+I42-J42</f>
        <v>#REF!</v>
      </c>
      <c r="L42" s="520" t="e">
        <f>K42/I42</f>
        <v>#REF!</v>
      </c>
    </row>
    <row r="43" spans="2:12" ht="15.75" x14ac:dyDescent="0.25">
      <c r="B43" s="518"/>
      <c r="C43" s="518"/>
      <c r="D43" s="518"/>
      <c r="E43" s="517" t="s">
        <v>374</v>
      </c>
      <c r="F43" s="516" t="e">
        <f>+F42</f>
        <v>#REF!</v>
      </c>
      <c r="G43" s="516" t="e">
        <f>+G42</f>
        <v>#REF!</v>
      </c>
      <c r="H43" s="516" t="e">
        <f>+H42</f>
        <v>#REF!</v>
      </c>
      <c r="I43" s="516" t="e">
        <f>+F43+G43-H43</f>
        <v>#REF!</v>
      </c>
      <c r="J43" s="516" t="e">
        <f>+J42</f>
        <v>#REF!</v>
      </c>
      <c r="K43" s="516" t="e">
        <f>+I43-J43</f>
        <v>#REF!</v>
      </c>
      <c r="L43" s="515" t="e">
        <f>K43/I43</f>
        <v>#REF!</v>
      </c>
    </row>
    <row r="44" spans="2:12" ht="15.75" x14ac:dyDescent="0.25">
      <c r="B44" s="418"/>
      <c r="C44" s="418"/>
      <c r="D44" s="418"/>
      <c r="E44" s="419"/>
      <c r="F44" s="86"/>
      <c r="G44" s="86"/>
      <c r="H44" s="86" t="e">
        <f>+G43-H43</f>
        <v>#REF!</v>
      </c>
      <c r="I44" s="86" t="e">
        <f>+F43+G43-H43</f>
        <v>#REF!</v>
      </c>
      <c r="J44" s="86"/>
      <c r="K44" s="86" t="e">
        <f>+I43-J43</f>
        <v>#REF!</v>
      </c>
      <c r="L44" s="87"/>
    </row>
    <row r="45" spans="2:12" ht="15.75" x14ac:dyDescent="0.25">
      <c r="B45" s="418"/>
      <c r="C45" s="418"/>
      <c r="D45" s="418"/>
      <c r="E45" s="419"/>
      <c r="F45" s="86"/>
      <c r="G45" s="86"/>
      <c r="H45" s="86"/>
      <c r="I45" s="86"/>
      <c r="J45" s="86"/>
      <c r="K45" s="86"/>
      <c r="L45" s="87"/>
    </row>
    <row r="46" spans="2:12" x14ac:dyDescent="0.25">
      <c r="E46" s="70"/>
      <c r="G46" s="89"/>
      <c r="H46" s="89"/>
      <c r="I46" s="89"/>
    </row>
    <row r="47" spans="2:12" x14ac:dyDescent="0.25">
      <c r="E47" s="70"/>
      <c r="G47" s="89"/>
      <c r="H47" s="89"/>
      <c r="I47" s="89"/>
    </row>
    <row r="49" spans="2:12" ht="18" x14ac:dyDescent="0.25">
      <c r="B49" s="1649"/>
      <c r="C49" s="1649"/>
      <c r="D49" s="1649"/>
      <c r="E49" s="1649"/>
      <c r="F49" s="1649"/>
      <c r="G49" s="1649"/>
      <c r="H49" s="1649"/>
      <c r="I49" s="1649"/>
      <c r="J49" s="1649"/>
      <c r="K49" s="1649"/>
      <c r="L49" s="1649"/>
    </row>
    <row r="50" spans="2:12" x14ac:dyDescent="0.25">
      <c r="B50" s="1650" t="s">
        <v>380</v>
      </c>
      <c r="C50" s="1650"/>
      <c r="D50" s="1650"/>
      <c r="E50" s="1650"/>
      <c r="F50" s="1650"/>
      <c r="G50" s="1650"/>
      <c r="H50" s="1650"/>
      <c r="I50" s="1650"/>
      <c r="J50" s="1650"/>
      <c r="K50" s="1650"/>
      <c r="L50" s="1650"/>
    </row>
    <row r="51" spans="2:12" x14ac:dyDescent="0.25">
      <c r="B51" s="1650" t="s">
        <v>379</v>
      </c>
      <c r="C51" s="1650"/>
      <c r="D51" s="1650"/>
      <c r="E51" s="1650"/>
      <c r="F51" s="1650"/>
      <c r="G51" s="1650"/>
      <c r="H51" s="1650"/>
      <c r="I51" s="1650"/>
      <c r="J51" s="1650"/>
      <c r="K51" s="1650"/>
      <c r="L51" s="1650"/>
    </row>
    <row r="52" spans="2:12" ht="12" customHeight="1" x14ac:dyDescent="0.25">
      <c r="B52" s="533"/>
      <c r="C52" s="533"/>
      <c r="D52" s="533"/>
      <c r="E52" s="533"/>
      <c r="F52" s="533"/>
      <c r="G52" s="533"/>
      <c r="H52" s="533"/>
      <c r="I52" s="533"/>
      <c r="J52" s="533"/>
      <c r="K52" s="533"/>
      <c r="L52" s="533"/>
    </row>
    <row r="53" spans="2:12" x14ac:dyDescent="0.25">
      <c r="B53" s="1651">
        <f>+'AVANC OBJET'!$A$5:$J$5</f>
        <v>0</v>
      </c>
      <c r="C53" s="1650"/>
      <c r="D53" s="1650"/>
      <c r="E53" s="1650"/>
      <c r="F53" s="1650"/>
      <c r="G53" s="1650"/>
      <c r="H53" s="1650"/>
      <c r="I53" s="1650"/>
      <c r="J53" s="1650"/>
      <c r="K53" s="1650"/>
      <c r="L53" s="1650"/>
    </row>
    <row r="54" spans="2:12" x14ac:dyDescent="0.25">
      <c r="B54" s="1652" t="s">
        <v>376</v>
      </c>
      <c r="C54" s="530"/>
      <c r="D54" s="530"/>
      <c r="E54" s="1654" t="s">
        <v>38</v>
      </c>
      <c r="F54" s="1656" t="s">
        <v>72</v>
      </c>
      <c r="G54" s="1656"/>
      <c r="H54" s="1656"/>
      <c r="I54" s="1656"/>
      <c r="J54" s="1656"/>
      <c r="K54" s="1656"/>
      <c r="L54" s="1656"/>
    </row>
    <row r="55" spans="2:12" ht="28.5" x14ac:dyDescent="0.25">
      <c r="B55" s="1653"/>
      <c r="C55" s="530"/>
      <c r="D55" s="530"/>
      <c r="E55" s="1655"/>
      <c r="F55" s="529" t="s">
        <v>210</v>
      </c>
      <c r="G55" s="528"/>
      <c r="H55" s="528"/>
      <c r="I55" s="527" t="s">
        <v>34</v>
      </c>
      <c r="J55" s="527" t="s">
        <v>262</v>
      </c>
      <c r="K55" s="526" t="s">
        <v>74</v>
      </c>
      <c r="L55" s="526" t="s">
        <v>375</v>
      </c>
    </row>
    <row r="56" spans="2:12" ht="30" hidden="1" x14ac:dyDescent="0.25">
      <c r="B56" s="523">
        <v>1000</v>
      </c>
      <c r="C56" s="522">
        <f>+B56</f>
        <v>1000</v>
      </c>
      <c r="D56" s="522">
        <f>+C56</f>
        <v>1000</v>
      </c>
      <c r="E56" s="293" t="s">
        <v>19</v>
      </c>
      <c r="F56" s="521">
        <v>0</v>
      </c>
      <c r="G56" s="521">
        <f>+'AVANC SFA'!$E$74</f>
        <v>2643664</v>
      </c>
      <c r="H56" s="521">
        <f>+'AVANC SFA'!$F$74</f>
        <v>0</v>
      </c>
      <c r="I56" s="521">
        <f>+F56+G56-H56</f>
        <v>2643664</v>
      </c>
      <c r="J56" s="521">
        <v>0</v>
      </c>
      <c r="K56" s="521">
        <f>+I56-J56</f>
        <v>2643664</v>
      </c>
      <c r="L56" s="525">
        <v>0</v>
      </c>
    </row>
    <row r="57" spans="2:12" ht="30" x14ac:dyDescent="0.25">
      <c r="B57" s="523">
        <v>2000</v>
      </c>
      <c r="C57" s="522"/>
      <c r="D57" s="522"/>
      <c r="E57" s="293" t="s">
        <v>20</v>
      </c>
      <c r="F57" s="521">
        <f>+'AVANC R.P.'!$D$37</f>
        <v>2079500</v>
      </c>
      <c r="G57" s="521">
        <f>+'AVANC R.P.'!$E$37</f>
        <v>240000</v>
      </c>
      <c r="H57" s="521">
        <f>+'AVANC R.P.'!$F$37</f>
        <v>0</v>
      </c>
      <c r="I57" s="521">
        <f>+F57+G57-H57</f>
        <v>2319500</v>
      </c>
      <c r="J57" s="521">
        <f>+'AVANC R.P.'!$H$37</f>
        <v>1469656</v>
      </c>
      <c r="K57" s="521">
        <f>+I57-J57</f>
        <v>849844</v>
      </c>
      <c r="L57" s="534">
        <f>K57/I57</f>
        <v>0.36639103255011857</v>
      </c>
    </row>
    <row r="58" spans="2:12" x14ac:dyDescent="0.25">
      <c r="B58" s="523">
        <v>3000</v>
      </c>
      <c r="C58" s="522">
        <f>+B58</f>
        <v>3000</v>
      </c>
      <c r="D58" s="522">
        <f>+C58</f>
        <v>3000</v>
      </c>
      <c r="E58" s="293" t="s">
        <v>21</v>
      </c>
      <c r="F58" s="521">
        <f>+'AVANC R.P.'!$D$72</f>
        <v>10187315</v>
      </c>
      <c r="G58" s="521">
        <f>+'AVANC R.P.'!$E$72</f>
        <v>330000</v>
      </c>
      <c r="H58" s="521">
        <f>+'AVANC R.P.'!$F$72</f>
        <v>50000</v>
      </c>
      <c r="I58" s="521">
        <f>+F58+G58-H58</f>
        <v>10467315</v>
      </c>
      <c r="J58" s="521">
        <f>+'AVANC R.P.'!$H$72</f>
        <v>7087521</v>
      </c>
      <c r="K58" s="521">
        <f>+I58-J58</f>
        <v>3379794</v>
      </c>
      <c r="L58" s="520">
        <f>K58/I58</f>
        <v>0.32289025409094885</v>
      </c>
    </row>
    <row r="59" spans="2:12" ht="45" x14ac:dyDescent="0.25">
      <c r="B59" s="523">
        <v>5000</v>
      </c>
      <c r="C59" s="522">
        <f>+B59</f>
        <v>5000</v>
      </c>
      <c r="D59" s="522">
        <f>+C59</f>
        <v>5000</v>
      </c>
      <c r="E59" s="293" t="s">
        <v>46</v>
      </c>
      <c r="F59" s="521">
        <f>+'AVANC R.P.'!$D$84</f>
        <v>1075000</v>
      </c>
      <c r="G59" s="521">
        <f>+'AVANC R.P.'!$E$84</f>
        <v>0</v>
      </c>
      <c r="H59" s="521">
        <f>+'AVANC R.P.'!$F$84</f>
        <v>0</v>
      </c>
      <c r="I59" s="521">
        <f>+F59+G59-H59</f>
        <v>1075000</v>
      </c>
      <c r="J59" s="521">
        <f>+'AVANC R.P.'!$H$84</f>
        <v>7500</v>
      </c>
      <c r="K59" s="521">
        <f>+I59-J59</f>
        <v>1067500</v>
      </c>
      <c r="L59" s="534">
        <f>K59/I59</f>
        <v>0.99302325581395345</v>
      </c>
    </row>
    <row r="60" spans="2:12" ht="15.75" x14ac:dyDescent="0.25">
      <c r="B60" s="518"/>
      <c r="C60" s="518"/>
      <c r="D60" s="518"/>
      <c r="E60" s="517" t="s">
        <v>374</v>
      </c>
      <c r="F60" s="516">
        <f>SUM(F56:F59)</f>
        <v>13341815</v>
      </c>
      <c r="G60" s="516">
        <f>SUM(G56:G59)</f>
        <v>3213664</v>
      </c>
      <c r="H60" s="516">
        <f>SUM(H56:H59)</f>
        <v>50000</v>
      </c>
      <c r="I60" s="516">
        <f>+F60+G60-H60</f>
        <v>16505479</v>
      </c>
      <c r="J60" s="516">
        <f>SUM(J56:J59)</f>
        <v>8564677</v>
      </c>
      <c r="K60" s="516">
        <f>+I60-J60</f>
        <v>7940802</v>
      </c>
      <c r="L60" s="515">
        <f>K60/I60</f>
        <v>0.48110097259219198</v>
      </c>
    </row>
    <row r="61" spans="2:12" ht="15.75" x14ac:dyDescent="0.25">
      <c r="B61" s="418"/>
      <c r="C61" s="418"/>
      <c r="D61" s="418"/>
      <c r="E61" s="419"/>
      <c r="F61" s="86"/>
      <c r="G61" s="86"/>
      <c r="H61" s="86">
        <f>+G60-H60</f>
        <v>3163664</v>
      </c>
      <c r="I61" s="86">
        <f>+F60+G60-H60</f>
        <v>16505479</v>
      </c>
      <c r="J61" s="86"/>
      <c r="K61" s="86">
        <f>+I60-J60</f>
        <v>7940802</v>
      </c>
      <c r="L61" s="87"/>
    </row>
    <row r="62" spans="2:12" x14ac:dyDescent="0.25">
      <c r="E62" s="70"/>
      <c r="G62" s="89"/>
      <c r="H62" s="89"/>
      <c r="I62" s="89"/>
    </row>
    <row r="63" spans="2:12" x14ac:dyDescent="0.25">
      <c r="E63" s="70"/>
      <c r="G63" s="89"/>
      <c r="H63" s="89"/>
      <c r="I63" s="89"/>
    </row>
    <row r="64" spans="2:12" x14ac:dyDescent="0.25">
      <c r="E64" s="70"/>
      <c r="G64" s="89"/>
      <c r="H64" s="89"/>
      <c r="I64" s="89"/>
    </row>
    <row r="65" spans="7:9" s="70" customFormat="1" x14ac:dyDescent="0.25">
      <c r="G65" s="89"/>
      <c r="H65" s="89"/>
      <c r="I65" s="89"/>
    </row>
    <row r="66" spans="7:9" s="70" customFormat="1" x14ac:dyDescent="0.25">
      <c r="G66" s="89"/>
      <c r="H66" s="89"/>
      <c r="I66" s="89"/>
    </row>
    <row r="67" spans="7:9" s="70" customFormat="1" x14ac:dyDescent="0.25">
      <c r="G67" s="89"/>
      <c r="H67" s="89"/>
      <c r="I67" s="89"/>
    </row>
    <row r="68" spans="7:9" s="70" customFormat="1" x14ac:dyDescent="0.25">
      <c r="G68" s="89"/>
      <c r="H68" s="89"/>
      <c r="I68" s="89"/>
    </row>
    <row r="69" spans="7:9" s="70" customFormat="1" x14ac:dyDescent="0.25">
      <c r="G69" s="89"/>
      <c r="H69" s="89"/>
      <c r="I69" s="89"/>
    </row>
    <row r="70" spans="7:9" s="70" customFormat="1" x14ac:dyDescent="0.25">
      <c r="G70" s="89"/>
      <c r="H70" s="89"/>
      <c r="I70" s="89"/>
    </row>
    <row r="71" spans="7:9" s="70" customFormat="1" x14ac:dyDescent="0.25">
      <c r="G71" s="89"/>
      <c r="H71" s="89"/>
      <c r="I71" s="89"/>
    </row>
    <row r="72" spans="7:9" s="70" customFormat="1" x14ac:dyDescent="0.25">
      <c r="G72" s="89"/>
      <c r="H72" s="89"/>
      <c r="I72" s="89"/>
    </row>
    <row r="73" spans="7:9" s="70" customFormat="1" x14ac:dyDescent="0.25">
      <c r="G73" s="89"/>
      <c r="H73" s="89"/>
      <c r="I73" s="89"/>
    </row>
    <row r="74" spans="7:9" s="70" customFormat="1" x14ac:dyDescent="0.25">
      <c r="G74" s="89"/>
      <c r="H74" s="89"/>
      <c r="I74" s="89"/>
    </row>
    <row r="75" spans="7:9" s="70" customFormat="1" x14ac:dyDescent="0.25">
      <c r="G75" s="89"/>
      <c r="H75" s="89"/>
      <c r="I75" s="89"/>
    </row>
    <row r="76" spans="7:9" s="70" customFormat="1" x14ac:dyDescent="0.25">
      <c r="G76" s="89"/>
      <c r="H76" s="89"/>
      <c r="I76" s="89"/>
    </row>
    <row r="77" spans="7:9" s="70" customFormat="1" x14ac:dyDescent="0.25">
      <c r="G77" s="89"/>
      <c r="H77" s="89"/>
      <c r="I77" s="89"/>
    </row>
    <row r="78" spans="7:9" s="70" customFormat="1" x14ac:dyDescent="0.25">
      <c r="G78" s="89"/>
      <c r="H78" s="89"/>
      <c r="I78" s="89"/>
    </row>
    <row r="79" spans="7:9" s="70" customFormat="1" x14ac:dyDescent="0.25">
      <c r="G79" s="89"/>
      <c r="H79" s="89"/>
      <c r="I79" s="89"/>
    </row>
    <row r="80" spans="7:9" s="70" customFormat="1" x14ac:dyDescent="0.25">
      <c r="G80" s="89"/>
      <c r="H80" s="89"/>
      <c r="I80" s="89"/>
    </row>
    <row r="81" spans="7:9" s="70" customFormat="1" x14ac:dyDescent="0.25">
      <c r="G81" s="89"/>
      <c r="H81" s="89"/>
      <c r="I81" s="89"/>
    </row>
    <row r="82" spans="7:9" s="70" customFormat="1" x14ac:dyDescent="0.25">
      <c r="G82" s="89"/>
      <c r="H82" s="89"/>
      <c r="I82" s="89"/>
    </row>
    <row r="83" spans="7:9" s="70" customFormat="1" x14ac:dyDescent="0.25">
      <c r="G83" s="89"/>
      <c r="H83" s="89"/>
      <c r="I83" s="89"/>
    </row>
    <row r="84" spans="7:9" s="70" customFormat="1" x14ac:dyDescent="0.25">
      <c r="G84" s="89"/>
      <c r="H84" s="89"/>
      <c r="I84" s="89"/>
    </row>
    <row r="85" spans="7:9" s="70" customFormat="1" x14ac:dyDescent="0.25">
      <c r="G85" s="89"/>
      <c r="H85" s="89"/>
      <c r="I85" s="89"/>
    </row>
    <row r="86" spans="7:9" s="70" customFormat="1" x14ac:dyDescent="0.25">
      <c r="G86" s="89"/>
      <c r="H86" s="89"/>
      <c r="I86" s="89"/>
    </row>
    <row r="87" spans="7:9" s="70" customFormat="1" x14ac:dyDescent="0.25">
      <c r="G87" s="89"/>
      <c r="H87" s="89"/>
      <c r="I87" s="89"/>
    </row>
    <row r="88" spans="7:9" s="70" customFormat="1" x14ac:dyDescent="0.25">
      <c r="G88" s="89"/>
      <c r="H88" s="89"/>
      <c r="I88" s="89"/>
    </row>
    <row r="89" spans="7:9" s="70" customFormat="1" x14ac:dyDescent="0.25">
      <c r="G89" s="89"/>
      <c r="H89" s="89"/>
      <c r="I89" s="89"/>
    </row>
    <row r="90" spans="7:9" s="70" customFormat="1" x14ac:dyDescent="0.25">
      <c r="G90" s="89"/>
      <c r="H90" s="89"/>
      <c r="I90" s="89"/>
    </row>
    <row r="91" spans="7:9" s="70" customFormat="1" x14ac:dyDescent="0.25">
      <c r="G91" s="89"/>
      <c r="H91" s="89"/>
      <c r="I91" s="89"/>
    </row>
    <row r="92" spans="7:9" s="70" customFormat="1" x14ac:dyDescent="0.25">
      <c r="G92" s="89"/>
      <c r="H92" s="89"/>
      <c r="I92" s="89"/>
    </row>
    <row r="93" spans="7:9" s="70" customFormat="1" x14ac:dyDescent="0.25">
      <c r="G93" s="89"/>
      <c r="H93" s="89"/>
      <c r="I93" s="89"/>
    </row>
    <row r="94" spans="7:9" s="70" customFormat="1" x14ac:dyDescent="0.25">
      <c r="G94" s="89"/>
      <c r="H94" s="89"/>
      <c r="I94" s="89"/>
    </row>
    <row r="95" spans="7:9" s="70" customFormat="1" x14ac:dyDescent="0.25">
      <c r="G95" s="89"/>
      <c r="H95" s="89"/>
      <c r="I95" s="89"/>
    </row>
    <row r="96" spans="7:9" s="70" customFormat="1" x14ac:dyDescent="0.25">
      <c r="G96" s="89"/>
      <c r="H96" s="89"/>
      <c r="I96" s="89"/>
    </row>
    <row r="97" spans="7:9" s="70" customFormat="1" x14ac:dyDescent="0.25">
      <c r="G97" s="89"/>
      <c r="H97" s="89"/>
      <c r="I97" s="89"/>
    </row>
    <row r="98" spans="7:9" s="70" customFormat="1" x14ac:dyDescent="0.25">
      <c r="G98" s="89"/>
      <c r="H98" s="89"/>
      <c r="I98" s="89"/>
    </row>
    <row r="99" spans="7:9" s="70" customFormat="1" x14ac:dyDescent="0.25">
      <c r="G99" s="89"/>
      <c r="H99" s="89"/>
      <c r="I99" s="89"/>
    </row>
    <row r="100" spans="7:9" s="70" customFormat="1" x14ac:dyDescent="0.25">
      <c r="G100" s="89"/>
      <c r="H100" s="89"/>
      <c r="I100" s="89"/>
    </row>
    <row r="101" spans="7:9" s="70" customFormat="1" x14ac:dyDescent="0.25">
      <c r="G101" s="89"/>
      <c r="H101" s="89"/>
      <c r="I101" s="89"/>
    </row>
    <row r="102" spans="7:9" s="70" customFormat="1" x14ac:dyDescent="0.25">
      <c r="G102" s="89"/>
      <c r="H102" s="89"/>
      <c r="I102" s="89"/>
    </row>
    <row r="103" spans="7:9" s="70" customFormat="1" x14ac:dyDescent="0.25">
      <c r="G103" s="89"/>
      <c r="H103" s="89"/>
      <c r="I103" s="89"/>
    </row>
    <row r="104" spans="7:9" s="70" customFormat="1" x14ac:dyDescent="0.25">
      <c r="G104" s="89"/>
      <c r="H104" s="89"/>
      <c r="I104" s="89"/>
    </row>
    <row r="105" spans="7:9" s="70" customFormat="1" x14ac:dyDescent="0.25">
      <c r="G105" s="89"/>
      <c r="H105" s="89"/>
      <c r="I105" s="89"/>
    </row>
    <row r="106" spans="7:9" s="70" customFormat="1" x14ac:dyDescent="0.25">
      <c r="G106" s="89"/>
      <c r="H106" s="89"/>
      <c r="I106" s="89"/>
    </row>
    <row r="107" spans="7:9" s="70" customFormat="1" x14ac:dyDescent="0.25">
      <c r="G107" s="89"/>
      <c r="H107" s="89"/>
      <c r="I107" s="89"/>
    </row>
    <row r="108" spans="7:9" s="70" customFormat="1" x14ac:dyDescent="0.25">
      <c r="G108" s="89"/>
      <c r="H108" s="89"/>
      <c r="I108" s="89"/>
    </row>
    <row r="109" spans="7:9" s="70" customFormat="1" x14ac:dyDescent="0.25">
      <c r="G109" s="89"/>
      <c r="H109" s="89"/>
      <c r="I109" s="89"/>
    </row>
    <row r="110" spans="7:9" s="70" customFormat="1" x14ac:dyDescent="0.25">
      <c r="G110" s="89"/>
      <c r="H110" s="89"/>
      <c r="I110" s="89"/>
    </row>
    <row r="111" spans="7:9" s="70" customFormat="1" x14ac:dyDescent="0.25">
      <c r="G111" s="89"/>
      <c r="H111" s="89"/>
      <c r="I111" s="89"/>
    </row>
    <row r="112" spans="7:9" s="70" customFormat="1" x14ac:dyDescent="0.25">
      <c r="G112" s="89"/>
      <c r="H112" s="89"/>
      <c r="I112" s="89"/>
    </row>
    <row r="113" spans="7:9" s="70" customFormat="1" x14ac:dyDescent="0.25">
      <c r="G113" s="89"/>
      <c r="H113" s="89"/>
      <c r="I113" s="89"/>
    </row>
    <row r="114" spans="7:9" s="70" customFormat="1" x14ac:dyDescent="0.25">
      <c r="G114" s="89"/>
      <c r="H114" s="89"/>
      <c r="I114" s="89"/>
    </row>
    <row r="115" spans="7:9" s="70" customFormat="1" x14ac:dyDescent="0.25">
      <c r="G115" s="89"/>
      <c r="H115" s="89"/>
      <c r="I115" s="89"/>
    </row>
    <row r="116" spans="7:9" s="70" customFormat="1" x14ac:dyDescent="0.25">
      <c r="G116" s="89"/>
      <c r="H116" s="89"/>
      <c r="I116" s="89"/>
    </row>
    <row r="117" spans="7:9" s="70" customFormat="1" x14ac:dyDescent="0.25">
      <c r="G117" s="89"/>
      <c r="H117" s="89"/>
      <c r="I117" s="89"/>
    </row>
    <row r="118" spans="7:9" s="70" customFormat="1" x14ac:dyDescent="0.25">
      <c r="G118" s="89"/>
      <c r="H118" s="89"/>
      <c r="I118" s="89"/>
    </row>
    <row r="119" spans="7:9" s="70" customFormat="1" x14ac:dyDescent="0.25">
      <c r="G119" s="89"/>
      <c r="H119" s="89"/>
      <c r="I119" s="89"/>
    </row>
    <row r="120" spans="7:9" s="70" customFormat="1" x14ac:dyDescent="0.25">
      <c r="G120" s="89"/>
      <c r="H120" s="89"/>
      <c r="I120" s="89"/>
    </row>
    <row r="121" spans="7:9" s="70" customFormat="1" x14ac:dyDescent="0.25">
      <c r="G121" s="89"/>
      <c r="H121" s="89"/>
      <c r="I121" s="89"/>
    </row>
    <row r="122" spans="7:9" s="70" customFormat="1" x14ac:dyDescent="0.25">
      <c r="G122" s="89"/>
      <c r="H122" s="89"/>
      <c r="I122" s="89"/>
    </row>
    <row r="123" spans="7:9" s="70" customFormat="1" x14ac:dyDescent="0.25">
      <c r="G123" s="89"/>
      <c r="H123" s="89"/>
      <c r="I123" s="89"/>
    </row>
    <row r="124" spans="7:9" s="70" customFormat="1" x14ac:dyDescent="0.25">
      <c r="G124" s="89"/>
      <c r="H124" s="89"/>
      <c r="I124" s="89"/>
    </row>
    <row r="125" spans="7:9" s="70" customFormat="1" x14ac:dyDescent="0.25">
      <c r="G125" s="89"/>
      <c r="H125" s="89"/>
      <c r="I125" s="89"/>
    </row>
    <row r="126" spans="7:9" s="70" customFormat="1" x14ac:dyDescent="0.25">
      <c r="G126" s="89"/>
      <c r="H126" s="89"/>
      <c r="I126" s="89"/>
    </row>
    <row r="127" spans="7:9" s="70" customFormat="1" x14ac:dyDescent="0.25">
      <c r="G127" s="89"/>
      <c r="H127" s="89"/>
      <c r="I127" s="89"/>
    </row>
    <row r="128" spans="7:9" s="70" customFormat="1" x14ac:dyDescent="0.25">
      <c r="G128" s="89"/>
      <c r="H128" s="89"/>
      <c r="I128" s="89"/>
    </row>
    <row r="129" spans="7:9" s="70" customFormat="1" x14ac:dyDescent="0.25">
      <c r="G129" s="89"/>
      <c r="H129" s="89"/>
      <c r="I129" s="89"/>
    </row>
    <row r="130" spans="7:9" s="70" customFormat="1" x14ac:dyDescent="0.25">
      <c r="G130" s="89"/>
      <c r="H130" s="89"/>
      <c r="I130" s="89"/>
    </row>
    <row r="131" spans="7:9" s="70" customFormat="1" x14ac:dyDescent="0.25">
      <c r="G131" s="89"/>
      <c r="H131" s="89"/>
      <c r="I131" s="89"/>
    </row>
    <row r="132" spans="7:9" s="70" customFormat="1" x14ac:dyDescent="0.25">
      <c r="G132" s="89"/>
      <c r="H132" s="89"/>
      <c r="I132" s="89"/>
    </row>
    <row r="133" spans="7:9" s="70" customFormat="1" x14ac:dyDescent="0.25">
      <c r="G133" s="89"/>
      <c r="H133" s="89"/>
      <c r="I133" s="89"/>
    </row>
    <row r="134" spans="7:9" s="70" customFormat="1" x14ac:dyDescent="0.25">
      <c r="G134" s="89"/>
      <c r="H134" s="89"/>
      <c r="I134" s="89"/>
    </row>
    <row r="135" spans="7:9" s="70" customFormat="1" x14ac:dyDescent="0.25">
      <c r="G135" s="89"/>
      <c r="H135" s="89"/>
      <c r="I135" s="89"/>
    </row>
    <row r="136" spans="7:9" s="70" customFormat="1" x14ac:dyDescent="0.25">
      <c r="G136" s="89"/>
      <c r="H136" s="89"/>
      <c r="I136" s="89"/>
    </row>
    <row r="137" spans="7:9" s="70" customFormat="1" x14ac:dyDescent="0.25">
      <c r="G137" s="89"/>
      <c r="H137" s="89"/>
      <c r="I137" s="89"/>
    </row>
    <row r="138" spans="7:9" s="70" customFormat="1" x14ac:dyDescent="0.25">
      <c r="G138" s="89"/>
      <c r="H138" s="89"/>
      <c r="I138" s="89"/>
    </row>
    <row r="139" spans="7:9" s="70" customFormat="1" x14ac:dyDescent="0.25">
      <c r="G139" s="89"/>
      <c r="H139" s="89"/>
      <c r="I139" s="89"/>
    </row>
    <row r="140" spans="7:9" s="70" customFormat="1" x14ac:dyDescent="0.25">
      <c r="G140" s="89"/>
      <c r="H140" s="89"/>
      <c r="I140" s="89"/>
    </row>
    <row r="141" spans="7:9" s="70" customFormat="1" x14ac:dyDescent="0.25">
      <c r="G141" s="89"/>
      <c r="H141" s="89"/>
      <c r="I141" s="89"/>
    </row>
    <row r="142" spans="7:9" s="70" customFormat="1" x14ac:dyDescent="0.25">
      <c r="G142" s="89"/>
      <c r="H142" s="89"/>
      <c r="I142" s="89"/>
    </row>
    <row r="143" spans="7:9" s="70" customFormat="1" x14ac:dyDescent="0.25">
      <c r="G143" s="89"/>
      <c r="H143" s="89"/>
      <c r="I143" s="89"/>
    </row>
    <row r="144" spans="7:9" s="70" customFormat="1" x14ac:dyDescent="0.25">
      <c r="G144" s="89"/>
      <c r="H144" s="89"/>
      <c r="I144" s="89"/>
    </row>
    <row r="145" spans="7:9" s="70" customFormat="1" x14ac:dyDescent="0.25">
      <c r="G145" s="89"/>
      <c r="H145" s="89"/>
      <c r="I145" s="89"/>
    </row>
    <row r="146" spans="7:9" s="70" customFormat="1" x14ac:dyDescent="0.25">
      <c r="G146" s="89"/>
      <c r="H146" s="89"/>
      <c r="I146" s="89"/>
    </row>
    <row r="147" spans="7:9" s="70" customFormat="1" x14ac:dyDescent="0.25">
      <c r="G147" s="89"/>
      <c r="H147" s="89"/>
      <c r="I147" s="89"/>
    </row>
    <row r="148" spans="7:9" s="70" customFormat="1" x14ac:dyDescent="0.25">
      <c r="G148" s="89"/>
      <c r="H148" s="89"/>
      <c r="I148" s="89"/>
    </row>
    <row r="149" spans="7:9" s="70" customFormat="1" x14ac:dyDescent="0.25">
      <c r="G149" s="89"/>
      <c r="H149" s="89"/>
      <c r="I149" s="89"/>
    </row>
    <row r="150" spans="7:9" s="70" customFormat="1" x14ac:dyDescent="0.25">
      <c r="G150" s="89"/>
      <c r="H150" s="89"/>
      <c r="I150" s="89"/>
    </row>
    <row r="151" spans="7:9" s="70" customFormat="1" x14ac:dyDescent="0.25">
      <c r="G151" s="89"/>
      <c r="H151" s="89"/>
      <c r="I151" s="89"/>
    </row>
    <row r="152" spans="7:9" s="70" customFormat="1" x14ac:dyDescent="0.25">
      <c r="G152" s="89"/>
      <c r="H152" s="89"/>
      <c r="I152" s="89"/>
    </row>
    <row r="153" spans="7:9" s="70" customFormat="1" x14ac:dyDescent="0.25">
      <c r="G153" s="89"/>
      <c r="H153" s="89"/>
      <c r="I153" s="89"/>
    </row>
    <row r="154" spans="7:9" s="70" customFormat="1" x14ac:dyDescent="0.25">
      <c r="G154" s="89"/>
      <c r="H154" s="89"/>
      <c r="I154" s="89"/>
    </row>
    <row r="155" spans="7:9" s="70" customFormat="1" x14ac:dyDescent="0.25">
      <c r="G155" s="89"/>
      <c r="H155" s="89"/>
      <c r="I155" s="89"/>
    </row>
    <row r="156" spans="7:9" s="70" customFormat="1" x14ac:dyDescent="0.25">
      <c r="G156" s="89"/>
      <c r="H156" s="89"/>
      <c r="I156" s="89"/>
    </row>
    <row r="157" spans="7:9" s="70" customFormat="1" x14ac:dyDescent="0.25">
      <c r="G157" s="89"/>
      <c r="H157" s="89"/>
      <c r="I157" s="89"/>
    </row>
    <row r="158" spans="7:9" s="70" customFormat="1" x14ac:dyDescent="0.25">
      <c r="G158" s="89"/>
      <c r="H158" s="89"/>
      <c r="I158" s="89"/>
    </row>
    <row r="159" spans="7:9" s="70" customFormat="1" x14ac:dyDescent="0.25">
      <c r="G159" s="89"/>
      <c r="H159" s="89"/>
      <c r="I159" s="89"/>
    </row>
    <row r="160" spans="7:9" s="70" customFormat="1" x14ac:dyDescent="0.25">
      <c r="G160" s="89"/>
      <c r="H160" s="89"/>
      <c r="I160" s="89"/>
    </row>
    <row r="161" spans="7:9" s="70" customFormat="1" x14ac:dyDescent="0.25">
      <c r="G161" s="89"/>
      <c r="H161" s="89"/>
      <c r="I161" s="89"/>
    </row>
    <row r="162" spans="7:9" s="70" customFormat="1" x14ac:dyDescent="0.25">
      <c r="G162" s="89"/>
      <c r="H162" s="89"/>
      <c r="I162" s="89"/>
    </row>
    <row r="163" spans="7:9" s="70" customFormat="1" x14ac:dyDescent="0.25">
      <c r="G163" s="89"/>
      <c r="H163" s="89"/>
      <c r="I163" s="89"/>
    </row>
    <row r="164" spans="7:9" s="70" customFormat="1" x14ac:dyDescent="0.25">
      <c r="G164" s="89"/>
      <c r="H164" s="89"/>
      <c r="I164" s="89"/>
    </row>
    <row r="165" spans="7:9" s="70" customFormat="1" x14ac:dyDescent="0.25">
      <c r="G165" s="89"/>
      <c r="H165" s="89"/>
      <c r="I165" s="89"/>
    </row>
    <row r="166" spans="7:9" s="70" customFormat="1" x14ac:dyDescent="0.25">
      <c r="G166" s="89"/>
      <c r="H166" s="89"/>
      <c r="I166" s="89"/>
    </row>
    <row r="167" spans="7:9" s="70" customFormat="1" x14ac:dyDescent="0.25">
      <c r="G167" s="89"/>
      <c r="H167" s="89"/>
      <c r="I167" s="89"/>
    </row>
    <row r="168" spans="7:9" s="70" customFormat="1" x14ac:dyDescent="0.25">
      <c r="G168" s="89"/>
      <c r="H168" s="89"/>
      <c r="I168" s="89"/>
    </row>
    <row r="169" spans="7:9" s="70" customFormat="1" x14ac:dyDescent="0.25">
      <c r="G169" s="89"/>
      <c r="H169" s="89"/>
      <c r="I169" s="89"/>
    </row>
    <row r="170" spans="7:9" s="70" customFormat="1" x14ac:dyDescent="0.25">
      <c r="G170" s="89"/>
      <c r="H170" s="89"/>
      <c r="I170" s="89"/>
    </row>
    <row r="171" spans="7:9" s="70" customFormat="1" x14ac:dyDescent="0.25">
      <c r="G171" s="89"/>
      <c r="H171" s="89"/>
      <c r="I171" s="89"/>
    </row>
    <row r="172" spans="7:9" s="70" customFormat="1" x14ac:dyDescent="0.25">
      <c r="G172" s="89"/>
      <c r="H172" s="89"/>
      <c r="I172" s="89"/>
    </row>
    <row r="173" spans="7:9" s="70" customFormat="1" x14ac:dyDescent="0.25">
      <c r="G173" s="89"/>
      <c r="H173" s="89"/>
      <c r="I173" s="89"/>
    </row>
    <row r="174" spans="7:9" s="70" customFormat="1" x14ac:dyDescent="0.25">
      <c r="G174" s="89"/>
      <c r="H174" s="89"/>
      <c r="I174" s="89"/>
    </row>
  </sheetData>
  <mergeCells count="28">
    <mergeCell ref="B49:L49"/>
    <mergeCell ref="B50:L50"/>
    <mergeCell ref="B51:L51"/>
    <mergeCell ref="B53:L53"/>
    <mergeCell ref="B54:B55"/>
    <mergeCell ref="E54:E55"/>
    <mergeCell ref="F54:L54"/>
    <mergeCell ref="B35:L35"/>
    <mergeCell ref="B36:L36"/>
    <mergeCell ref="B37:L37"/>
    <mergeCell ref="B39:L39"/>
    <mergeCell ref="B40:B41"/>
    <mergeCell ref="E40:E41"/>
    <mergeCell ref="F40:L40"/>
    <mergeCell ref="E7:E8"/>
    <mergeCell ref="B7:B8"/>
    <mergeCell ref="B4:L4"/>
    <mergeCell ref="F7:L7"/>
    <mergeCell ref="B2:L2"/>
    <mergeCell ref="B3:L3"/>
    <mergeCell ref="B6:L6"/>
    <mergeCell ref="B18:L18"/>
    <mergeCell ref="B19:L19"/>
    <mergeCell ref="B20:L20"/>
    <mergeCell ref="B22:L22"/>
    <mergeCell ref="B23:B24"/>
    <mergeCell ref="E23:E24"/>
    <mergeCell ref="F23:L23"/>
  </mergeCells>
  <pageMargins left="0.67" right="7.874015748031496E-2" top="0.31496062992125984" bottom="0.6692913385826772" header="0.31496062992125984" footer="0.31496062992125984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I71"/>
  <sheetViews>
    <sheetView showGridLines="0" zoomScale="85" zoomScaleNormal="85" zoomScaleSheetLayoutView="85" workbookViewId="0"/>
  </sheetViews>
  <sheetFormatPr baseColWidth="10" defaultRowHeight="16.5" x14ac:dyDescent="0.3"/>
  <cols>
    <col min="1" max="1" width="0.7109375" style="710" customWidth="1"/>
    <col min="2" max="2" width="9" style="710" customWidth="1"/>
    <col min="3" max="3" width="8.140625" style="710" customWidth="1"/>
    <col min="4" max="4" width="67.85546875" style="710" customWidth="1"/>
    <col min="5" max="5" width="3.28515625" style="710" customWidth="1"/>
    <col min="6" max="7" width="22.42578125" style="27" customWidth="1"/>
    <col min="8" max="8" width="13" style="710" bestFit="1" customWidth="1"/>
    <col min="9" max="247" width="11.42578125" style="710"/>
    <col min="248" max="248" width="7.7109375" style="710" customWidth="1"/>
    <col min="249" max="249" width="4.7109375" style="710" customWidth="1"/>
    <col min="250" max="250" width="52.42578125" style="710" bestFit="1" customWidth="1"/>
    <col min="251" max="251" width="2.85546875" style="710" customWidth="1"/>
    <col min="252" max="253" width="15.140625" style="710" customWidth="1"/>
    <col min="254" max="254" width="12.5703125" style="710" bestFit="1" customWidth="1"/>
    <col min="255" max="255" width="12.85546875" style="710" customWidth="1"/>
    <col min="256" max="256" width="12.42578125" style="710" customWidth="1"/>
    <col min="257" max="257" width="1" style="710" customWidth="1"/>
    <col min="258" max="258" width="11.42578125" style="710"/>
    <col min="259" max="259" width="12.42578125" style="710" bestFit="1" customWidth="1"/>
    <col min="260" max="503" width="11.42578125" style="710"/>
    <col min="504" max="504" width="7.7109375" style="710" customWidth="1"/>
    <col min="505" max="505" width="4.7109375" style="710" customWidth="1"/>
    <col min="506" max="506" width="52.42578125" style="710" bestFit="1" customWidth="1"/>
    <col min="507" max="507" width="2.85546875" style="710" customWidth="1"/>
    <col min="508" max="509" width="15.140625" style="710" customWidth="1"/>
    <col min="510" max="510" width="12.5703125" style="710" bestFit="1" customWidth="1"/>
    <col min="511" max="511" width="12.85546875" style="710" customWidth="1"/>
    <col min="512" max="512" width="12.42578125" style="710" customWidth="1"/>
    <col min="513" max="513" width="1" style="710" customWidth="1"/>
    <col min="514" max="514" width="11.42578125" style="710"/>
    <col min="515" max="515" width="12.42578125" style="710" bestFit="1" customWidth="1"/>
    <col min="516" max="759" width="11.42578125" style="710"/>
    <col min="760" max="760" width="7.7109375" style="710" customWidth="1"/>
    <col min="761" max="761" width="4.7109375" style="710" customWidth="1"/>
    <col min="762" max="762" width="52.42578125" style="710" bestFit="1" customWidth="1"/>
    <col min="763" max="763" width="2.85546875" style="710" customWidth="1"/>
    <col min="764" max="765" width="15.140625" style="710" customWidth="1"/>
    <col min="766" max="766" width="12.5703125" style="710" bestFit="1" customWidth="1"/>
    <col min="767" max="767" width="12.85546875" style="710" customWidth="1"/>
    <col min="768" max="768" width="12.42578125" style="710" customWidth="1"/>
    <col min="769" max="769" width="1" style="710" customWidth="1"/>
    <col min="770" max="770" width="11.42578125" style="710"/>
    <col min="771" max="771" width="12.42578125" style="710" bestFit="1" customWidth="1"/>
    <col min="772" max="1015" width="11.42578125" style="710"/>
    <col min="1016" max="1016" width="7.7109375" style="710" customWidth="1"/>
    <col min="1017" max="1017" width="4.7109375" style="710" customWidth="1"/>
    <col min="1018" max="1018" width="52.42578125" style="710" bestFit="1" customWidth="1"/>
    <col min="1019" max="1019" width="2.85546875" style="710" customWidth="1"/>
    <col min="1020" max="1021" width="15.140625" style="710" customWidth="1"/>
    <col min="1022" max="1022" width="12.5703125" style="710" bestFit="1" customWidth="1"/>
    <col min="1023" max="1023" width="12.85546875" style="710" customWidth="1"/>
    <col min="1024" max="1024" width="12.42578125" style="710" customWidth="1"/>
    <col min="1025" max="1025" width="1" style="710" customWidth="1"/>
    <col min="1026" max="1026" width="11.42578125" style="710"/>
    <col min="1027" max="1027" width="12.42578125" style="710" bestFit="1" customWidth="1"/>
    <col min="1028" max="1271" width="11.42578125" style="710"/>
    <col min="1272" max="1272" width="7.7109375" style="710" customWidth="1"/>
    <col min="1273" max="1273" width="4.7109375" style="710" customWidth="1"/>
    <col min="1274" max="1274" width="52.42578125" style="710" bestFit="1" customWidth="1"/>
    <col min="1275" max="1275" width="2.85546875" style="710" customWidth="1"/>
    <col min="1276" max="1277" width="15.140625" style="710" customWidth="1"/>
    <col min="1278" max="1278" width="12.5703125" style="710" bestFit="1" customWidth="1"/>
    <col min="1279" max="1279" width="12.85546875" style="710" customWidth="1"/>
    <col min="1280" max="1280" width="12.42578125" style="710" customWidth="1"/>
    <col min="1281" max="1281" width="1" style="710" customWidth="1"/>
    <col min="1282" max="1282" width="11.42578125" style="710"/>
    <col min="1283" max="1283" width="12.42578125" style="710" bestFit="1" customWidth="1"/>
    <col min="1284" max="1527" width="11.42578125" style="710"/>
    <col min="1528" max="1528" width="7.7109375" style="710" customWidth="1"/>
    <col min="1529" max="1529" width="4.7109375" style="710" customWidth="1"/>
    <col min="1530" max="1530" width="52.42578125" style="710" bestFit="1" customWidth="1"/>
    <col min="1531" max="1531" width="2.85546875" style="710" customWidth="1"/>
    <col min="1532" max="1533" width="15.140625" style="710" customWidth="1"/>
    <col min="1534" max="1534" width="12.5703125" style="710" bestFit="1" customWidth="1"/>
    <col min="1535" max="1535" width="12.85546875" style="710" customWidth="1"/>
    <col min="1536" max="1536" width="12.42578125" style="710" customWidth="1"/>
    <col min="1537" max="1537" width="1" style="710" customWidth="1"/>
    <col min="1538" max="1538" width="11.42578125" style="710"/>
    <col min="1539" max="1539" width="12.42578125" style="710" bestFit="1" customWidth="1"/>
    <col min="1540" max="1783" width="11.42578125" style="710"/>
    <col min="1784" max="1784" width="7.7109375" style="710" customWidth="1"/>
    <col min="1785" max="1785" width="4.7109375" style="710" customWidth="1"/>
    <col min="1786" max="1786" width="52.42578125" style="710" bestFit="1" customWidth="1"/>
    <col min="1787" max="1787" width="2.85546875" style="710" customWidth="1"/>
    <col min="1788" max="1789" width="15.140625" style="710" customWidth="1"/>
    <col min="1790" max="1790" width="12.5703125" style="710" bestFit="1" customWidth="1"/>
    <col min="1791" max="1791" width="12.85546875" style="710" customWidth="1"/>
    <col min="1792" max="1792" width="12.42578125" style="710" customWidth="1"/>
    <col min="1793" max="1793" width="1" style="710" customWidth="1"/>
    <col min="1794" max="1794" width="11.42578125" style="710"/>
    <col min="1795" max="1795" width="12.42578125" style="710" bestFit="1" customWidth="1"/>
    <col min="1796" max="2039" width="11.42578125" style="710"/>
    <col min="2040" max="2040" width="7.7109375" style="710" customWidth="1"/>
    <col min="2041" max="2041" width="4.7109375" style="710" customWidth="1"/>
    <col min="2042" max="2042" width="52.42578125" style="710" bestFit="1" customWidth="1"/>
    <col min="2043" max="2043" width="2.85546875" style="710" customWidth="1"/>
    <col min="2044" max="2045" width="15.140625" style="710" customWidth="1"/>
    <col min="2046" max="2046" width="12.5703125" style="710" bestFit="1" customWidth="1"/>
    <col min="2047" max="2047" width="12.85546875" style="710" customWidth="1"/>
    <col min="2048" max="2048" width="12.42578125" style="710" customWidth="1"/>
    <col min="2049" max="2049" width="1" style="710" customWidth="1"/>
    <col min="2050" max="2050" width="11.42578125" style="710"/>
    <col min="2051" max="2051" width="12.42578125" style="710" bestFit="1" customWidth="1"/>
    <col min="2052" max="2295" width="11.42578125" style="710"/>
    <col min="2296" max="2296" width="7.7109375" style="710" customWidth="1"/>
    <col min="2297" max="2297" width="4.7109375" style="710" customWidth="1"/>
    <col min="2298" max="2298" width="52.42578125" style="710" bestFit="1" customWidth="1"/>
    <col min="2299" max="2299" width="2.85546875" style="710" customWidth="1"/>
    <col min="2300" max="2301" width="15.140625" style="710" customWidth="1"/>
    <col min="2302" max="2302" width="12.5703125" style="710" bestFit="1" customWidth="1"/>
    <col min="2303" max="2303" width="12.85546875" style="710" customWidth="1"/>
    <col min="2304" max="2304" width="12.42578125" style="710" customWidth="1"/>
    <col min="2305" max="2305" width="1" style="710" customWidth="1"/>
    <col min="2306" max="2306" width="11.42578125" style="710"/>
    <col min="2307" max="2307" width="12.42578125" style="710" bestFit="1" customWidth="1"/>
    <col min="2308" max="2551" width="11.42578125" style="710"/>
    <col min="2552" max="2552" width="7.7109375" style="710" customWidth="1"/>
    <col min="2553" max="2553" width="4.7109375" style="710" customWidth="1"/>
    <col min="2554" max="2554" width="52.42578125" style="710" bestFit="1" customWidth="1"/>
    <col min="2555" max="2555" width="2.85546875" style="710" customWidth="1"/>
    <col min="2556" max="2557" width="15.140625" style="710" customWidth="1"/>
    <col min="2558" max="2558" width="12.5703125" style="710" bestFit="1" customWidth="1"/>
    <col min="2559" max="2559" width="12.85546875" style="710" customWidth="1"/>
    <col min="2560" max="2560" width="12.42578125" style="710" customWidth="1"/>
    <col min="2561" max="2561" width="1" style="710" customWidth="1"/>
    <col min="2562" max="2562" width="11.42578125" style="710"/>
    <col min="2563" max="2563" width="12.42578125" style="710" bestFit="1" customWidth="1"/>
    <col min="2564" max="2807" width="11.42578125" style="710"/>
    <col min="2808" max="2808" width="7.7109375" style="710" customWidth="1"/>
    <col min="2809" max="2809" width="4.7109375" style="710" customWidth="1"/>
    <col min="2810" max="2810" width="52.42578125" style="710" bestFit="1" customWidth="1"/>
    <col min="2811" max="2811" width="2.85546875" style="710" customWidth="1"/>
    <col min="2812" max="2813" width="15.140625" style="710" customWidth="1"/>
    <col min="2814" max="2814" width="12.5703125" style="710" bestFit="1" customWidth="1"/>
    <col min="2815" max="2815" width="12.85546875" style="710" customWidth="1"/>
    <col min="2816" max="2816" width="12.42578125" style="710" customWidth="1"/>
    <col min="2817" max="2817" width="1" style="710" customWidth="1"/>
    <col min="2818" max="2818" width="11.42578125" style="710"/>
    <col min="2819" max="2819" width="12.42578125" style="710" bestFit="1" customWidth="1"/>
    <col min="2820" max="3063" width="11.42578125" style="710"/>
    <col min="3064" max="3064" width="7.7109375" style="710" customWidth="1"/>
    <col min="3065" max="3065" width="4.7109375" style="710" customWidth="1"/>
    <col min="3066" max="3066" width="52.42578125" style="710" bestFit="1" customWidth="1"/>
    <col min="3067" max="3067" width="2.85546875" style="710" customWidth="1"/>
    <col min="3068" max="3069" width="15.140625" style="710" customWidth="1"/>
    <col min="3070" max="3070" width="12.5703125" style="710" bestFit="1" customWidth="1"/>
    <col min="3071" max="3071" width="12.85546875" style="710" customWidth="1"/>
    <col min="3072" max="3072" width="12.42578125" style="710" customWidth="1"/>
    <col min="3073" max="3073" width="1" style="710" customWidth="1"/>
    <col min="3074" max="3074" width="11.42578125" style="710"/>
    <col min="3075" max="3075" width="12.42578125" style="710" bestFit="1" customWidth="1"/>
    <col min="3076" max="3319" width="11.42578125" style="710"/>
    <col min="3320" max="3320" width="7.7109375" style="710" customWidth="1"/>
    <col min="3321" max="3321" width="4.7109375" style="710" customWidth="1"/>
    <col min="3322" max="3322" width="52.42578125" style="710" bestFit="1" customWidth="1"/>
    <col min="3323" max="3323" width="2.85546875" style="710" customWidth="1"/>
    <col min="3324" max="3325" width="15.140625" style="710" customWidth="1"/>
    <col min="3326" max="3326" width="12.5703125" style="710" bestFit="1" customWidth="1"/>
    <col min="3327" max="3327" width="12.85546875" style="710" customWidth="1"/>
    <col min="3328" max="3328" width="12.42578125" style="710" customWidth="1"/>
    <col min="3329" max="3329" width="1" style="710" customWidth="1"/>
    <col min="3330" max="3330" width="11.42578125" style="710"/>
    <col min="3331" max="3331" width="12.42578125" style="710" bestFit="1" customWidth="1"/>
    <col min="3332" max="3575" width="11.42578125" style="710"/>
    <col min="3576" max="3576" width="7.7109375" style="710" customWidth="1"/>
    <col min="3577" max="3577" width="4.7109375" style="710" customWidth="1"/>
    <col min="3578" max="3578" width="52.42578125" style="710" bestFit="1" customWidth="1"/>
    <col min="3579" max="3579" width="2.85546875" style="710" customWidth="1"/>
    <col min="3580" max="3581" width="15.140625" style="710" customWidth="1"/>
    <col min="3582" max="3582" width="12.5703125" style="710" bestFit="1" customWidth="1"/>
    <col min="3583" max="3583" width="12.85546875" style="710" customWidth="1"/>
    <col min="3584" max="3584" width="12.42578125" style="710" customWidth="1"/>
    <col min="3585" max="3585" width="1" style="710" customWidth="1"/>
    <col min="3586" max="3586" width="11.42578125" style="710"/>
    <col min="3587" max="3587" width="12.42578125" style="710" bestFit="1" customWidth="1"/>
    <col min="3588" max="3831" width="11.42578125" style="710"/>
    <col min="3832" max="3832" width="7.7109375" style="710" customWidth="1"/>
    <col min="3833" max="3833" width="4.7109375" style="710" customWidth="1"/>
    <col min="3834" max="3834" width="52.42578125" style="710" bestFit="1" customWidth="1"/>
    <col min="3835" max="3835" width="2.85546875" style="710" customWidth="1"/>
    <col min="3836" max="3837" width="15.140625" style="710" customWidth="1"/>
    <col min="3838" max="3838" width="12.5703125" style="710" bestFit="1" customWidth="1"/>
    <col min="3839" max="3839" width="12.85546875" style="710" customWidth="1"/>
    <col min="3840" max="3840" width="12.42578125" style="710" customWidth="1"/>
    <col min="3841" max="3841" width="1" style="710" customWidth="1"/>
    <col min="3842" max="3842" width="11.42578125" style="710"/>
    <col min="3843" max="3843" width="12.42578125" style="710" bestFit="1" customWidth="1"/>
    <col min="3844" max="4087" width="11.42578125" style="710"/>
    <col min="4088" max="4088" width="7.7109375" style="710" customWidth="1"/>
    <col min="4089" max="4089" width="4.7109375" style="710" customWidth="1"/>
    <col min="4090" max="4090" width="52.42578125" style="710" bestFit="1" customWidth="1"/>
    <col min="4091" max="4091" width="2.85546875" style="710" customWidth="1"/>
    <col min="4092" max="4093" width="15.140625" style="710" customWidth="1"/>
    <col min="4094" max="4094" width="12.5703125" style="710" bestFit="1" customWidth="1"/>
    <col min="4095" max="4095" width="12.85546875" style="710" customWidth="1"/>
    <col min="4096" max="4096" width="12.42578125" style="710" customWidth="1"/>
    <col min="4097" max="4097" width="1" style="710" customWidth="1"/>
    <col min="4098" max="4098" width="11.42578125" style="710"/>
    <col min="4099" max="4099" width="12.42578125" style="710" bestFit="1" customWidth="1"/>
    <col min="4100" max="4343" width="11.42578125" style="710"/>
    <col min="4344" max="4344" width="7.7109375" style="710" customWidth="1"/>
    <col min="4345" max="4345" width="4.7109375" style="710" customWidth="1"/>
    <col min="4346" max="4346" width="52.42578125" style="710" bestFit="1" customWidth="1"/>
    <col min="4347" max="4347" width="2.85546875" style="710" customWidth="1"/>
    <col min="4348" max="4349" width="15.140625" style="710" customWidth="1"/>
    <col min="4350" max="4350" width="12.5703125" style="710" bestFit="1" customWidth="1"/>
    <col min="4351" max="4351" width="12.85546875" style="710" customWidth="1"/>
    <col min="4352" max="4352" width="12.42578125" style="710" customWidth="1"/>
    <col min="4353" max="4353" width="1" style="710" customWidth="1"/>
    <col min="4354" max="4354" width="11.42578125" style="710"/>
    <col min="4355" max="4355" width="12.42578125" style="710" bestFit="1" customWidth="1"/>
    <col min="4356" max="4599" width="11.42578125" style="710"/>
    <col min="4600" max="4600" width="7.7109375" style="710" customWidth="1"/>
    <col min="4601" max="4601" width="4.7109375" style="710" customWidth="1"/>
    <col min="4602" max="4602" width="52.42578125" style="710" bestFit="1" customWidth="1"/>
    <col min="4603" max="4603" width="2.85546875" style="710" customWidth="1"/>
    <col min="4604" max="4605" width="15.140625" style="710" customWidth="1"/>
    <col min="4606" max="4606" width="12.5703125" style="710" bestFit="1" customWidth="1"/>
    <col min="4607" max="4607" width="12.85546875" style="710" customWidth="1"/>
    <col min="4608" max="4608" width="12.42578125" style="710" customWidth="1"/>
    <col min="4609" max="4609" width="1" style="710" customWidth="1"/>
    <col min="4610" max="4610" width="11.42578125" style="710"/>
    <col min="4611" max="4611" width="12.42578125" style="710" bestFit="1" customWidth="1"/>
    <col min="4612" max="4855" width="11.42578125" style="710"/>
    <col min="4856" max="4856" width="7.7109375" style="710" customWidth="1"/>
    <col min="4857" max="4857" width="4.7109375" style="710" customWidth="1"/>
    <col min="4858" max="4858" width="52.42578125" style="710" bestFit="1" customWidth="1"/>
    <col min="4859" max="4859" width="2.85546875" style="710" customWidth="1"/>
    <col min="4860" max="4861" width="15.140625" style="710" customWidth="1"/>
    <col min="4862" max="4862" width="12.5703125" style="710" bestFit="1" customWidth="1"/>
    <col min="4863" max="4863" width="12.85546875" style="710" customWidth="1"/>
    <col min="4864" max="4864" width="12.42578125" style="710" customWidth="1"/>
    <col min="4865" max="4865" width="1" style="710" customWidth="1"/>
    <col min="4866" max="4866" width="11.42578125" style="710"/>
    <col min="4867" max="4867" width="12.42578125" style="710" bestFit="1" customWidth="1"/>
    <col min="4868" max="5111" width="11.42578125" style="710"/>
    <col min="5112" max="5112" width="7.7109375" style="710" customWidth="1"/>
    <col min="5113" max="5113" width="4.7109375" style="710" customWidth="1"/>
    <col min="5114" max="5114" width="52.42578125" style="710" bestFit="1" customWidth="1"/>
    <col min="5115" max="5115" width="2.85546875" style="710" customWidth="1"/>
    <col min="5116" max="5117" width="15.140625" style="710" customWidth="1"/>
    <col min="5118" max="5118" width="12.5703125" style="710" bestFit="1" customWidth="1"/>
    <col min="5119" max="5119" width="12.85546875" style="710" customWidth="1"/>
    <col min="5120" max="5120" width="12.42578125" style="710" customWidth="1"/>
    <col min="5121" max="5121" width="1" style="710" customWidth="1"/>
    <col min="5122" max="5122" width="11.42578125" style="710"/>
    <col min="5123" max="5123" width="12.42578125" style="710" bestFit="1" customWidth="1"/>
    <col min="5124" max="5367" width="11.42578125" style="710"/>
    <col min="5368" max="5368" width="7.7109375" style="710" customWidth="1"/>
    <col min="5369" max="5369" width="4.7109375" style="710" customWidth="1"/>
    <col min="5370" max="5370" width="52.42578125" style="710" bestFit="1" customWidth="1"/>
    <col min="5371" max="5371" width="2.85546875" style="710" customWidth="1"/>
    <col min="5372" max="5373" width="15.140625" style="710" customWidth="1"/>
    <col min="5374" max="5374" width="12.5703125" style="710" bestFit="1" customWidth="1"/>
    <col min="5375" max="5375" width="12.85546875" style="710" customWidth="1"/>
    <col min="5376" max="5376" width="12.42578125" style="710" customWidth="1"/>
    <col min="5377" max="5377" width="1" style="710" customWidth="1"/>
    <col min="5378" max="5378" width="11.42578125" style="710"/>
    <col min="5379" max="5379" width="12.42578125" style="710" bestFit="1" customWidth="1"/>
    <col min="5380" max="5623" width="11.42578125" style="710"/>
    <col min="5624" max="5624" width="7.7109375" style="710" customWidth="1"/>
    <col min="5625" max="5625" width="4.7109375" style="710" customWidth="1"/>
    <col min="5626" max="5626" width="52.42578125" style="710" bestFit="1" customWidth="1"/>
    <col min="5627" max="5627" width="2.85546875" style="710" customWidth="1"/>
    <col min="5628" max="5629" width="15.140625" style="710" customWidth="1"/>
    <col min="5630" max="5630" width="12.5703125" style="710" bestFit="1" customWidth="1"/>
    <col min="5631" max="5631" width="12.85546875" style="710" customWidth="1"/>
    <col min="5632" max="5632" width="12.42578125" style="710" customWidth="1"/>
    <col min="5633" max="5633" width="1" style="710" customWidth="1"/>
    <col min="5634" max="5634" width="11.42578125" style="710"/>
    <col min="5635" max="5635" width="12.42578125" style="710" bestFit="1" customWidth="1"/>
    <col min="5636" max="5879" width="11.42578125" style="710"/>
    <col min="5880" max="5880" width="7.7109375" style="710" customWidth="1"/>
    <col min="5881" max="5881" width="4.7109375" style="710" customWidth="1"/>
    <col min="5882" max="5882" width="52.42578125" style="710" bestFit="1" customWidth="1"/>
    <col min="5883" max="5883" width="2.85546875" style="710" customWidth="1"/>
    <col min="5884" max="5885" width="15.140625" style="710" customWidth="1"/>
    <col min="5886" max="5886" width="12.5703125" style="710" bestFit="1" customWidth="1"/>
    <col min="5887" max="5887" width="12.85546875" style="710" customWidth="1"/>
    <col min="5888" max="5888" width="12.42578125" style="710" customWidth="1"/>
    <col min="5889" max="5889" width="1" style="710" customWidth="1"/>
    <col min="5890" max="5890" width="11.42578125" style="710"/>
    <col min="5891" max="5891" width="12.42578125" style="710" bestFit="1" customWidth="1"/>
    <col min="5892" max="6135" width="11.42578125" style="710"/>
    <col min="6136" max="6136" width="7.7109375" style="710" customWidth="1"/>
    <col min="6137" max="6137" width="4.7109375" style="710" customWidth="1"/>
    <col min="6138" max="6138" width="52.42578125" style="710" bestFit="1" customWidth="1"/>
    <col min="6139" max="6139" width="2.85546875" style="710" customWidth="1"/>
    <col min="6140" max="6141" width="15.140625" style="710" customWidth="1"/>
    <col min="6142" max="6142" width="12.5703125" style="710" bestFit="1" customWidth="1"/>
    <col min="6143" max="6143" width="12.85546875" style="710" customWidth="1"/>
    <col min="6144" max="6144" width="12.42578125" style="710" customWidth="1"/>
    <col min="6145" max="6145" width="1" style="710" customWidth="1"/>
    <col min="6146" max="6146" width="11.42578125" style="710"/>
    <col min="6147" max="6147" width="12.42578125" style="710" bestFit="1" customWidth="1"/>
    <col min="6148" max="6391" width="11.42578125" style="710"/>
    <col min="6392" max="6392" width="7.7109375" style="710" customWidth="1"/>
    <col min="6393" max="6393" width="4.7109375" style="710" customWidth="1"/>
    <col min="6394" max="6394" width="52.42578125" style="710" bestFit="1" customWidth="1"/>
    <col min="6395" max="6395" width="2.85546875" style="710" customWidth="1"/>
    <col min="6396" max="6397" width="15.140625" style="710" customWidth="1"/>
    <col min="6398" max="6398" width="12.5703125" style="710" bestFit="1" customWidth="1"/>
    <col min="6399" max="6399" width="12.85546875" style="710" customWidth="1"/>
    <col min="6400" max="6400" width="12.42578125" style="710" customWidth="1"/>
    <col min="6401" max="6401" width="1" style="710" customWidth="1"/>
    <col min="6402" max="6402" width="11.42578125" style="710"/>
    <col min="6403" max="6403" width="12.42578125" style="710" bestFit="1" customWidth="1"/>
    <col min="6404" max="6647" width="11.42578125" style="710"/>
    <col min="6648" max="6648" width="7.7109375" style="710" customWidth="1"/>
    <col min="6649" max="6649" width="4.7109375" style="710" customWidth="1"/>
    <col min="6650" max="6650" width="52.42578125" style="710" bestFit="1" customWidth="1"/>
    <col min="6651" max="6651" width="2.85546875" style="710" customWidth="1"/>
    <col min="6652" max="6653" width="15.140625" style="710" customWidth="1"/>
    <col min="6654" max="6654" width="12.5703125" style="710" bestFit="1" customWidth="1"/>
    <col min="6655" max="6655" width="12.85546875" style="710" customWidth="1"/>
    <col min="6656" max="6656" width="12.42578125" style="710" customWidth="1"/>
    <col min="6657" max="6657" width="1" style="710" customWidth="1"/>
    <col min="6658" max="6658" width="11.42578125" style="710"/>
    <col min="6659" max="6659" width="12.42578125" style="710" bestFit="1" customWidth="1"/>
    <col min="6660" max="6903" width="11.42578125" style="710"/>
    <col min="6904" max="6904" width="7.7109375" style="710" customWidth="1"/>
    <col min="6905" max="6905" width="4.7109375" style="710" customWidth="1"/>
    <col min="6906" max="6906" width="52.42578125" style="710" bestFit="1" customWidth="1"/>
    <col min="6907" max="6907" width="2.85546875" style="710" customWidth="1"/>
    <col min="6908" max="6909" width="15.140625" style="710" customWidth="1"/>
    <col min="6910" max="6910" width="12.5703125" style="710" bestFit="1" customWidth="1"/>
    <col min="6911" max="6911" width="12.85546875" style="710" customWidth="1"/>
    <col min="6912" max="6912" width="12.42578125" style="710" customWidth="1"/>
    <col min="6913" max="6913" width="1" style="710" customWidth="1"/>
    <col min="6914" max="6914" width="11.42578125" style="710"/>
    <col min="6915" max="6915" width="12.42578125" style="710" bestFit="1" customWidth="1"/>
    <col min="6916" max="7159" width="11.42578125" style="710"/>
    <col min="7160" max="7160" width="7.7109375" style="710" customWidth="1"/>
    <col min="7161" max="7161" width="4.7109375" style="710" customWidth="1"/>
    <col min="7162" max="7162" width="52.42578125" style="710" bestFit="1" customWidth="1"/>
    <col min="7163" max="7163" width="2.85546875" style="710" customWidth="1"/>
    <col min="7164" max="7165" width="15.140625" style="710" customWidth="1"/>
    <col min="7166" max="7166" width="12.5703125" style="710" bestFit="1" customWidth="1"/>
    <col min="7167" max="7167" width="12.85546875" style="710" customWidth="1"/>
    <col min="7168" max="7168" width="12.42578125" style="710" customWidth="1"/>
    <col min="7169" max="7169" width="1" style="710" customWidth="1"/>
    <col min="7170" max="7170" width="11.42578125" style="710"/>
    <col min="7171" max="7171" width="12.42578125" style="710" bestFit="1" customWidth="1"/>
    <col min="7172" max="7415" width="11.42578125" style="710"/>
    <col min="7416" max="7416" width="7.7109375" style="710" customWidth="1"/>
    <col min="7417" max="7417" width="4.7109375" style="710" customWidth="1"/>
    <col min="7418" max="7418" width="52.42578125" style="710" bestFit="1" customWidth="1"/>
    <col min="7419" max="7419" width="2.85546875" style="710" customWidth="1"/>
    <col min="7420" max="7421" width="15.140625" style="710" customWidth="1"/>
    <col min="7422" max="7422" width="12.5703125" style="710" bestFit="1" customWidth="1"/>
    <col min="7423" max="7423" width="12.85546875" style="710" customWidth="1"/>
    <col min="7424" max="7424" width="12.42578125" style="710" customWidth="1"/>
    <col min="7425" max="7425" width="1" style="710" customWidth="1"/>
    <col min="7426" max="7426" width="11.42578125" style="710"/>
    <col min="7427" max="7427" width="12.42578125" style="710" bestFit="1" customWidth="1"/>
    <col min="7428" max="7671" width="11.42578125" style="710"/>
    <col min="7672" max="7672" width="7.7109375" style="710" customWidth="1"/>
    <col min="7673" max="7673" width="4.7109375" style="710" customWidth="1"/>
    <col min="7674" max="7674" width="52.42578125" style="710" bestFit="1" customWidth="1"/>
    <col min="7675" max="7675" width="2.85546875" style="710" customWidth="1"/>
    <col min="7676" max="7677" width="15.140625" style="710" customWidth="1"/>
    <col min="7678" max="7678" width="12.5703125" style="710" bestFit="1" customWidth="1"/>
    <col min="7679" max="7679" width="12.85546875" style="710" customWidth="1"/>
    <col min="7680" max="7680" width="12.42578125" style="710" customWidth="1"/>
    <col min="7681" max="7681" width="1" style="710" customWidth="1"/>
    <col min="7682" max="7682" width="11.42578125" style="710"/>
    <col min="7683" max="7683" width="12.42578125" style="710" bestFit="1" customWidth="1"/>
    <col min="7684" max="7927" width="11.42578125" style="710"/>
    <col min="7928" max="7928" width="7.7109375" style="710" customWidth="1"/>
    <col min="7929" max="7929" width="4.7109375" style="710" customWidth="1"/>
    <col min="7930" max="7930" width="52.42578125" style="710" bestFit="1" customWidth="1"/>
    <col min="7931" max="7931" width="2.85546875" style="710" customWidth="1"/>
    <col min="7932" max="7933" width="15.140625" style="710" customWidth="1"/>
    <col min="7934" max="7934" width="12.5703125" style="710" bestFit="1" customWidth="1"/>
    <col min="7935" max="7935" width="12.85546875" style="710" customWidth="1"/>
    <col min="7936" max="7936" width="12.42578125" style="710" customWidth="1"/>
    <col min="7937" max="7937" width="1" style="710" customWidth="1"/>
    <col min="7938" max="7938" width="11.42578125" style="710"/>
    <col min="7939" max="7939" width="12.42578125" style="710" bestFit="1" customWidth="1"/>
    <col min="7940" max="8183" width="11.42578125" style="710"/>
    <col min="8184" max="8184" width="7.7109375" style="710" customWidth="1"/>
    <col min="8185" max="8185" width="4.7109375" style="710" customWidth="1"/>
    <col min="8186" max="8186" width="52.42578125" style="710" bestFit="1" customWidth="1"/>
    <col min="8187" max="8187" width="2.85546875" style="710" customWidth="1"/>
    <col min="8188" max="8189" width="15.140625" style="710" customWidth="1"/>
    <col min="8190" max="8190" width="12.5703125" style="710" bestFit="1" customWidth="1"/>
    <col min="8191" max="8191" width="12.85546875" style="710" customWidth="1"/>
    <col min="8192" max="8192" width="12.42578125" style="710" customWidth="1"/>
    <col min="8193" max="8193" width="1" style="710" customWidth="1"/>
    <col min="8194" max="8194" width="11.42578125" style="710"/>
    <col min="8195" max="8195" width="12.42578125" style="710" bestFit="1" customWidth="1"/>
    <col min="8196" max="8439" width="11.42578125" style="710"/>
    <col min="8440" max="8440" width="7.7109375" style="710" customWidth="1"/>
    <col min="8441" max="8441" width="4.7109375" style="710" customWidth="1"/>
    <col min="8442" max="8442" width="52.42578125" style="710" bestFit="1" customWidth="1"/>
    <col min="8443" max="8443" width="2.85546875" style="710" customWidth="1"/>
    <col min="8444" max="8445" width="15.140625" style="710" customWidth="1"/>
    <col min="8446" max="8446" width="12.5703125" style="710" bestFit="1" customWidth="1"/>
    <col min="8447" max="8447" width="12.85546875" style="710" customWidth="1"/>
    <col min="8448" max="8448" width="12.42578125" style="710" customWidth="1"/>
    <col min="8449" max="8449" width="1" style="710" customWidth="1"/>
    <col min="8450" max="8450" width="11.42578125" style="710"/>
    <col min="8451" max="8451" width="12.42578125" style="710" bestFit="1" customWidth="1"/>
    <col min="8452" max="8695" width="11.42578125" style="710"/>
    <col min="8696" max="8696" width="7.7109375" style="710" customWidth="1"/>
    <col min="8697" max="8697" width="4.7109375" style="710" customWidth="1"/>
    <col min="8698" max="8698" width="52.42578125" style="710" bestFit="1" customWidth="1"/>
    <col min="8699" max="8699" width="2.85546875" style="710" customWidth="1"/>
    <col min="8700" max="8701" width="15.140625" style="710" customWidth="1"/>
    <col min="8702" max="8702" width="12.5703125" style="710" bestFit="1" customWidth="1"/>
    <col min="8703" max="8703" width="12.85546875" style="710" customWidth="1"/>
    <col min="8704" max="8704" width="12.42578125" style="710" customWidth="1"/>
    <col min="8705" max="8705" width="1" style="710" customWidth="1"/>
    <col min="8706" max="8706" width="11.42578125" style="710"/>
    <col min="8707" max="8707" width="12.42578125" style="710" bestFit="1" customWidth="1"/>
    <col min="8708" max="8951" width="11.42578125" style="710"/>
    <col min="8952" max="8952" width="7.7109375" style="710" customWidth="1"/>
    <col min="8953" max="8953" width="4.7109375" style="710" customWidth="1"/>
    <col min="8954" max="8954" width="52.42578125" style="710" bestFit="1" customWidth="1"/>
    <col min="8955" max="8955" width="2.85546875" style="710" customWidth="1"/>
    <col min="8956" max="8957" width="15.140625" style="710" customWidth="1"/>
    <col min="8958" max="8958" width="12.5703125" style="710" bestFit="1" customWidth="1"/>
    <col min="8959" max="8959" width="12.85546875" style="710" customWidth="1"/>
    <col min="8960" max="8960" width="12.42578125" style="710" customWidth="1"/>
    <col min="8961" max="8961" width="1" style="710" customWidth="1"/>
    <col min="8962" max="8962" width="11.42578125" style="710"/>
    <col min="8963" max="8963" width="12.42578125" style="710" bestFit="1" customWidth="1"/>
    <col min="8964" max="9207" width="11.42578125" style="710"/>
    <col min="9208" max="9208" width="7.7109375" style="710" customWidth="1"/>
    <col min="9209" max="9209" width="4.7109375" style="710" customWidth="1"/>
    <col min="9210" max="9210" width="52.42578125" style="710" bestFit="1" customWidth="1"/>
    <col min="9211" max="9211" width="2.85546875" style="710" customWidth="1"/>
    <col min="9212" max="9213" width="15.140625" style="710" customWidth="1"/>
    <col min="9214" max="9214" width="12.5703125" style="710" bestFit="1" customWidth="1"/>
    <col min="9215" max="9215" width="12.85546875" style="710" customWidth="1"/>
    <col min="9216" max="9216" width="12.42578125" style="710" customWidth="1"/>
    <col min="9217" max="9217" width="1" style="710" customWidth="1"/>
    <col min="9218" max="9218" width="11.42578125" style="710"/>
    <col min="9219" max="9219" width="12.42578125" style="710" bestFit="1" customWidth="1"/>
    <col min="9220" max="9463" width="11.42578125" style="710"/>
    <col min="9464" max="9464" width="7.7109375" style="710" customWidth="1"/>
    <col min="9465" max="9465" width="4.7109375" style="710" customWidth="1"/>
    <col min="9466" max="9466" width="52.42578125" style="710" bestFit="1" customWidth="1"/>
    <col min="9467" max="9467" width="2.85546875" style="710" customWidth="1"/>
    <col min="9468" max="9469" width="15.140625" style="710" customWidth="1"/>
    <col min="9470" max="9470" width="12.5703125" style="710" bestFit="1" customWidth="1"/>
    <col min="9471" max="9471" width="12.85546875" style="710" customWidth="1"/>
    <col min="9472" max="9472" width="12.42578125" style="710" customWidth="1"/>
    <col min="9473" max="9473" width="1" style="710" customWidth="1"/>
    <col min="9474" max="9474" width="11.42578125" style="710"/>
    <col min="9475" max="9475" width="12.42578125" style="710" bestFit="1" customWidth="1"/>
    <col min="9476" max="9719" width="11.42578125" style="710"/>
    <col min="9720" max="9720" width="7.7109375" style="710" customWidth="1"/>
    <col min="9721" max="9721" width="4.7109375" style="710" customWidth="1"/>
    <col min="9722" max="9722" width="52.42578125" style="710" bestFit="1" customWidth="1"/>
    <col min="9723" max="9723" width="2.85546875" style="710" customWidth="1"/>
    <col min="9724" max="9725" width="15.140625" style="710" customWidth="1"/>
    <col min="9726" max="9726" width="12.5703125" style="710" bestFit="1" customWidth="1"/>
    <col min="9727" max="9727" width="12.85546875" style="710" customWidth="1"/>
    <col min="9728" max="9728" width="12.42578125" style="710" customWidth="1"/>
    <col min="9729" max="9729" width="1" style="710" customWidth="1"/>
    <col min="9730" max="9730" width="11.42578125" style="710"/>
    <col min="9731" max="9731" width="12.42578125" style="710" bestFit="1" customWidth="1"/>
    <col min="9732" max="9975" width="11.42578125" style="710"/>
    <col min="9976" max="9976" width="7.7109375" style="710" customWidth="1"/>
    <col min="9977" max="9977" width="4.7109375" style="710" customWidth="1"/>
    <col min="9978" max="9978" width="52.42578125" style="710" bestFit="1" customWidth="1"/>
    <col min="9979" max="9979" width="2.85546875" style="710" customWidth="1"/>
    <col min="9980" max="9981" width="15.140625" style="710" customWidth="1"/>
    <col min="9982" max="9982" width="12.5703125" style="710" bestFit="1" customWidth="1"/>
    <col min="9983" max="9983" width="12.85546875" style="710" customWidth="1"/>
    <col min="9984" max="9984" width="12.42578125" style="710" customWidth="1"/>
    <col min="9985" max="9985" width="1" style="710" customWidth="1"/>
    <col min="9986" max="9986" width="11.42578125" style="710"/>
    <col min="9987" max="9987" width="12.42578125" style="710" bestFit="1" customWidth="1"/>
    <col min="9988" max="10231" width="11.42578125" style="710"/>
    <col min="10232" max="10232" width="7.7109375" style="710" customWidth="1"/>
    <col min="10233" max="10233" width="4.7109375" style="710" customWidth="1"/>
    <col min="10234" max="10234" width="52.42578125" style="710" bestFit="1" customWidth="1"/>
    <col min="10235" max="10235" width="2.85546875" style="710" customWidth="1"/>
    <col min="10236" max="10237" width="15.140625" style="710" customWidth="1"/>
    <col min="10238" max="10238" width="12.5703125" style="710" bestFit="1" customWidth="1"/>
    <col min="10239" max="10239" width="12.85546875" style="710" customWidth="1"/>
    <col min="10240" max="10240" width="12.42578125" style="710" customWidth="1"/>
    <col min="10241" max="10241" width="1" style="710" customWidth="1"/>
    <col min="10242" max="10242" width="11.42578125" style="710"/>
    <col min="10243" max="10243" width="12.42578125" style="710" bestFit="1" customWidth="1"/>
    <col min="10244" max="10487" width="11.42578125" style="710"/>
    <col min="10488" max="10488" width="7.7109375" style="710" customWidth="1"/>
    <col min="10489" max="10489" width="4.7109375" style="710" customWidth="1"/>
    <col min="10490" max="10490" width="52.42578125" style="710" bestFit="1" customWidth="1"/>
    <col min="10491" max="10491" width="2.85546875" style="710" customWidth="1"/>
    <col min="10492" max="10493" width="15.140625" style="710" customWidth="1"/>
    <col min="10494" max="10494" width="12.5703125" style="710" bestFit="1" customWidth="1"/>
    <col min="10495" max="10495" width="12.85546875" style="710" customWidth="1"/>
    <col min="10496" max="10496" width="12.42578125" style="710" customWidth="1"/>
    <col min="10497" max="10497" width="1" style="710" customWidth="1"/>
    <col min="10498" max="10498" width="11.42578125" style="710"/>
    <col min="10499" max="10499" width="12.42578125" style="710" bestFit="1" customWidth="1"/>
    <col min="10500" max="10743" width="11.42578125" style="710"/>
    <col min="10744" max="10744" width="7.7109375" style="710" customWidth="1"/>
    <col min="10745" max="10745" width="4.7109375" style="710" customWidth="1"/>
    <col min="10746" max="10746" width="52.42578125" style="710" bestFit="1" customWidth="1"/>
    <col min="10747" max="10747" width="2.85546875" style="710" customWidth="1"/>
    <col min="10748" max="10749" width="15.140625" style="710" customWidth="1"/>
    <col min="10750" max="10750" width="12.5703125" style="710" bestFit="1" customWidth="1"/>
    <col min="10751" max="10751" width="12.85546875" style="710" customWidth="1"/>
    <col min="10752" max="10752" width="12.42578125" style="710" customWidth="1"/>
    <col min="10753" max="10753" width="1" style="710" customWidth="1"/>
    <col min="10754" max="10754" width="11.42578125" style="710"/>
    <col min="10755" max="10755" width="12.42578125" style="710" bestFit="1" customWidth="1"/>
    <col min="10756" max="10999" width="11.42578125" style="710"/>
    <col min="11000" max="11000" width="7.7109375" style="710" customWidth="1"/>
    <col min="11001" max="11001" width="4.7109375" style="710" customWidth="1"/>
    <col min="11002" max="11002" width="52.42578125" style="710" bestFit="1" customWidth="1"/>
    <col min="11003" max="11003" width="2.85546875" style="710" customWidth="1"/>
    <col min="11004" max="11005" width="15.140625" style="710" customWidth="1"/>
    <col min="11006" max="11006" width="12.5703125" style="710" bestFit="1" customWidth="1"/>
    <col min="11007" max="11007" width="12.85546875" style="710" customWidth="1"/>
    <col min="11008" max="11008" width="12.42578125" style="710" customWidth="1"/>
    <col min="11009" max="11009" width="1" style="710" customWidth="1"/>
    <col min="11010" max="11010" width="11.42578125" style="710"/>
    <col min="11011" max="11011" width="12.42578125" style="710" bestFit="1" customWidth="1"/>
    <col min="11012" max="11255" width="11.42578125" style="710"/>
    <col min="11256" max="11256" width="7.7109375" style="710" customWidth="1"/>
    <col min="11257" max="11257" width="4.7109375" style="710" customWidth="1"/>
    <col min="11258" max="11258" width="52.42578125" style="710" bestFit="1" customWidth="1"/>
    <col min="11259" max="11259" width="2.85546875" style="710" customWidth="1"/>
    <col min="11260" max="11261" width="15.140625" style="710" customWidth="1"/>
    <col min="11262" max="11262" width="12.5703125" style="710" bestFit="1" customWidth="1"/>
    <col min="11263" max="11263" width="12.85546875" style="710" customWidth="1"/>
    <col min="11264" max="11264" width="12.42578125" style="710" customWidth="1"/>
    <col min="11265" max="11265" width="1" style="710" customWidth="1"/>
    <col min="11266" max="11266" width="11.42578125" style="710"/>
    <col min="11267" max="11267" width="12.42578125" style="710" bestFit="1" customWidth="1"/>
    <col min="11268" max="11511" width="11.42578125" style="710"/>
    <col min="11512" max="11512" width="7.7109375" style="710" customWidth="1"/>
    <col min="11513" max="11513" width="4.7109375" style="710" customWidth="1"/>
    <col min="11514" max="11514" width="52.42578125" style="710" bestFit="1" customWidth="1"/>
    <col min="11515" max="11515" width="2.85546875" style="710" customWidth="1"/>
    <col min="11516" max="11517" width="15.140625" style="710" customWidth="1"/>
    <col min="11518" max="11518" width="12.5703125" style="710" bestFit="1" customWidth="1"/>
    <col min="11519" max="11519" width="12.85546875" style="710" customWidth="1"/>
    <col min="11520" max="11520" width="12.42578125" style="710" customWidth="1"/>
    <col min="11521" max="11521" width="1" style="710" customWidth="1"/>
    <col min="11522" max="11522" width="11.42578125" style="710"/>
    <col min="11523" max="11523" width="12.42578125" style="710" bestFit="1" customWidth="1"/>
    <col min="11524" max="11767" width="11.42578125" style="710"/>
    <col min="11768" max="11768" width="7.7109375" style="710" customWidth="1"/>
    <col min="11769" max="11769" width="4.7109375" style="710" customWidth="1"/>
    <col min="11770" max="11770" width="52.42578125" style="710" bestFit="1" customWidth="1"/>
    <col min="11771" max="11771" width="2.85546875" style="710" customWidth="1"/>
    <col min="11772" max="11773" width="15.140625" style="710" customWidth="1"/>
    <col min="11774" max="11774" width="12.5703125" style="710" bestFit="1" customWidth="1"/>
    <col min="11775" max="11775" width="12.85546875" style="710" customWidth="1"/>
    <col min="11776" max="11776" width="12.42578125" style="710" customWidth="1"/>
    <col min="11777" max="11777" width="1" style="710" customWidth="1"/>
    <col min="11778" max="11778" width="11.42578125" style="710"/>
    <col min="11779" max="11779" width="12.42578125" style="710" bestFit="1" customWidth="1"/>
    <col min="11780" max="12023" width="11.42578125" style="710"/>
    <col min="12024" max="12024" width="7.7109375" style="710" customWidth="1"/>
    <col min="12025" max="12025" width="4.7109375" style="710" customWidth="1"/>
    <col min="12026" max="12026" width="52.42578125" style="710" bestFit="1" customWidth="1"/>
    <col min="12027" max="12027" width="2.85546875" style="710" customWidth="1"/>
    <col min="12028" max="12029" width="15.140625" style="710" customWidth="1"/>
    <col min="12030" max="12030" width="12.5703125" style="710" bestFit="1" customWidth="1"/>
    <col min="12031" max="12031" width="12.85546875" style="710" customWidth="1"/>
    <col min="12032" max="12032" width="12.42578125" style="710" customWidth="1"/>
    <col min="12033" max="12033" width="1" style="710" customWidth="1"/>
    <col min="12034" max="12034" width="11.42578125" style="710"/>
    <col min="12035" max="12035" width="12.42578125" style="710" bestFit="1" customWidth="1"/>
    <col min="12036" max="12279" width="11.42578125" style="710"/>
    <col min="12280" max="12280" width="7.7109375" style="710" customWidth="1"/>
    <col min="12281" max="12281" width="4.7109375" style="710" customWidth="1"/>
    <col min="12282" max="12282" width="52.42578125" style="710" bestFit="1" customWidth="1"/>
    <col min="12283" max="12283" width="2.85546875" style="710" customWidth="1"/>
    <col min="12284" max="12285" width="15.140625" style="710" customWidth="1"/>
    <col min="12286" max="12286" width="12.5703125" style="710" bestFit="1" customWidth="1"/>
    <col min="12287" max="12287" width="12.85546875" style="710" customWidth="1"/>
    <col min="12288" max="12288" width="12.42578125" style="710" customWidth="1"/>
    <col min="12289" max="12289" width="1" style="710" customWidth="1"/>
    <col min="12290" max="12290" width="11.42578125" style="710"/>
    <col min="12291" max="12291" width="12.42578125" style="710" bestFit="1" customWidth="1"/>
    <col min="12292" max="12535" width="11.42578125" style="710"/>
    <col min="12536" max="12536" width="7.7109375" style="710" customWidth="1"/>
    <col min="12537" max="12537" width="4.7109375" style="710" customWidth="1"/>
    <col min="12538" max="12538" width="52.42578125" style="710" bestFit="1" customWidth="1"/>
    <col min="12539" max="12539" width="2.85546875" style="710" customWidth="1"/>
    <col min="12540" max="12541" width="15.140625" style="710" customWidth="1"/>
    <col min="12542" max="12542" width="12.5703125" style="710" bestFit="1" customWidth="1"/>
    <col min="12543" max="12543" width="12.85546875" style="710" customWidth="1"/>
    <col min="12544" max="12544" width="12.42578125" style="710" customWidth="1"/>
    <col min="12545" max="12545" width="1" style="710" customWidth="1"/>
    <col min="12546" max="12546" width="11.42578125" style="710"/>
    <col min="12547" max="12547" width="12.42578125" style="710" bestFit="1" customWidth="1"/>
    <col min="12548" max="12791" width="11.42578125" style="710"/>
    <col min="12792" max="12792" width="7.7109375" style="710" customWidth="1"/>
    <col min="12793" max="12793" width="4.7109375" style="710" customWidth="1"/>
    <col min="12794" max="12794" width="52.42578125" style="710" bestFit="1" customWidth="1"/>
    <col min="12795" max="12795" width="2.85546875" style="710" customWidth="1"/>
    <col min="12796" max="12797" width="15.140625" style="710" customWidth="1"/>
    <col min="12798" max="12798" width="12.5703125" style="710" bestFit="1" customWidth="1"/>
    <col min="12799" max="12799" width="12.85546875" style="710" customWidth="1"/>
    <col min="12800" max="12800" width="12.42578125" style="710" customWidth="1"/>
    <col min="12801" max="12801" width="1" style="710" customWidth="1"/>
    <col min="12802" max="12802" width="11.42578125" style="710"/>
    <col min="12803" max="12803" width="12.42578125" style="710" bestFit="1" customWidth="1"/>
    <col min="12804" max="13047" width="11.42578125" style="710"/>
    <col min="13048" max="13048" width="7.7109375" style="710" customWidth="1"/>
    <col min="13049" max="13049" width="4.7109375" style="710" customWidth="1"/>
    <col min="13050" max="13050" width="52.42578125" style="710" bestFit="1" customWidth="1"/>
    <col min="13051" max="13051" width="2.85546875" style="710" customWidth="1"/>
    <col min="13052" max="13053" width="15.140625" style="710" customWidth="1"/>
    <col min="13054" max="13054" width="12.5703125" style="710" bestFit="1" customWidth="1"/>
    <col min="13055" max="13055" width="12.85546875" style="710" customWidth="1"/>
    <col min="13056" max="13056" width="12.42578125" style="710" customWidth="1"/>
    <col min="13057" max="13057" width="1" style="710" customWidth="1"/>
    <col min="13058" max="13058" width="11.42578125" style="710"/>
    <col min="13059" max="13059" width="12.42578125" style="710" bestFit="1" customWidth="1"/>
    <col min="13060" max="13303" width="11.42578125" style="710"/>
    <col min="13304" max="13304" width="7.7109375" style="710" customWidth="1"/>
    <col min="13305" max="13305" width="4.7109375" style="710" customWidth="1"/>
    <col min="13306" max="13306" width="52.42578125" style="710" bestFit="1" customWidth="1"/>
    <col min="13307" max="13307" width="2.85546875" style="710" customWidth="1"/>
    <col min="13308" max="13309" width="15.140625" style="710" customWidth="1"/>
    <col min="13310" max="13310" width="12.5703125" style="710" bestFit="1" customWidth="1"/>
    <col min="13311" max="13311" width="12.85546875" style="710" customWidth="1"/>
    <col min="13312" max="13312" width="12.42578125" style="710" customWidth="1"/>
    <col min="13313" max="13313" width="1" style="710" customWidth="1"/>
    <col min="13314" max="13314" width="11.42578125" style="710"/>
    <col min="13315" max="13315" width="12.42578125" style="710" bestFit="1" customWidth="1"/>
    <col min="13316" max="13559" width="11.42578125" style="710"/>
    <col min="13560" max="13560" width="7.7109375" style="710" customWidth="1"/>
    <col min="13561" max="13561" width="4.7109375" style="710" customWidth="1"/>
    <col min="13562" max="13562" width="52.42578125" style="710" bestFit="1" customWidth="1"/>
    <col min="13563" max="13563" width="2.85546875" style="710" customWidth="1"/>
    <col min="13564" max="13565" width="15.140625" style="710" customWidth="1"/>
    <col min="13566" max="13566" width="12.5703125" style="710" bestFit="1" customWidth="1"/>
    <col min="13567" max="13567" width="12.85546875" style="710" customWidth="1"/>
    <col min="13568" max="13568" width="12.42578125" style="710" customWidth="1"/>
    <col min="13569" max="13569" width="1" style="710" customWidth="1"/>
    <col min="13570" max="13570" width="11.42578125" style="710"/>
    <col min="13571" max="13571" width="12.42578125" style="710" bestFit="1" customWidth="1"/>
    <col min="13572" max="13815" width="11.42578125" style="710"/>
    <col min="13816" max="13816" width="7.7109375" style="710" customWidth="1"/>
    <col min="13817" max="13817" width="4.7109375" style="710" customWidth="1"/>
    <col min="13818" max="13818" width="52.42578125" style="710" bestFit="1" customWidth="1"/>
    <col min="13819" max="13819" width="2.85546875" style="710" customWidth="1"/>
    <col min="13820" max="13821" width="15.140625" style="710" customWidth="1"/>
    <col min="13822" max="13822" width="12.5703125" style="710" bestFit="1" customWidth="1"/>
    <col min="13823" max="13823" width="12.85546875" style="710" customWidth="1"/>
    <col min="13824" max="13824" width="12.42578125" style="710" customWidth="1"/>
    <col min="13825" max="13825" width="1" style="710" customWidth="1"/>
    <col min="13826" max="13826" width="11.42578125" style="710"/>
    <col min="13827" max="13827" width="12.42578125" style="710" bestFit="1" customWidth="1"/>
    <col min="13828" max="14071" width="11.42578125" style="710"/>
    <col min="14072" max="14072" width="7.7109375" style="710" customWidth="1"/>
    <col min="14073" max="14073" width="4.7109375" style="710" customWidth="1"/>
    <col min="14074" max="14074" width="52.42578125" style="710" bestFit="1" customWidth="1"/>
    <col min="14075" max="14075" width="2.85546875" style="710" customWidth="1"/>
    <col min="14076" max="14077" width="15.140625" style="710" customWidth="1"/>
    <col min="14078" max="14078" width="12.5703125" style="710" bestFit="1" customWidth="1"/>
    <col min="14079" max="14079" width="12.85546875" style="710" customWidth="1"/>
    <col min="14080" max="14080" width="12.42578125" style="710" customWidth="1"/>
    <col min="14081" max="14081" width="1" style="710" customWidth="1"/>
    <col min="14082" max="14082" width="11.42578125" style="710"/>
    <col min="14083" max="14083" width="12.42578125" style="710" bestFit="1" customWidth="1"/>
    <col min="14084" max="14327" width="11.42578125" style="710"/>
    <col min="14328" max="14328" width="7.7109375" style="710" customWidth="1"/>
    <col min="14329" max="14329" width="4.7109375" style="710" customWidth="1"/>
    <col min="14330" max="14330" width="52.42578125" style="710" bestFit="1" customWidth="1"/>
    <col min="14331" max="14331" width="2.85546875" style="710" customWidth="1"/>
    <col min="14332" max="14333" width="15.140625" style="710" customWidth="1"/>
    <col min="14334" max="14334" width="12.5703125" style="710" bestFit="1" customWidth="1"/>
    <col min="14335" max="14335" width="12.85546875" style="710" customWidth="1"/>
    <col min="14336" max="14336" width="12.42578125" style="710" customWidth="1"/>
    <col min="14337" max="14337" width="1" style="710" customWidth="1"/>
    <col min="14338" max="14338" width="11.42578125" style="710"/>
    <col min="14339" max="14339" width="12.42578125" style="710" bestFit="1" customWidth="1"/>
    <col min="14340" max="14583" width="11.42578125" style="710"/>
    <col min="14584" max="14584" width="7.7109375" style="710" customWidth="1"/>
    <col min="14585" max="14585" width="4.7109375" style="710" customWidth="1"/>
    <col min="14586" max="14586" width="52.42578125" style="710" bestFit="1" customWidth="1"/>
    <col min="14587" max="14587" width="2.85546875" style="710" customWidth="1"/>
    <col min="14588" max="14589" width="15.140625" style="710" customWidth="1"/>
    <col min="14590" max="14590" width="12.5703125" style="710" bestFit="1" customWidth="1"/>
    <col min="14591" max="14591" width="12.85546875" style="710" customWidth="1"/>
    <col min="14592" max="14592" width="12.42578125" style="710" customWidth="1"/>
    <col min="14593" max="14593" width="1" style="710" customWidth="1"/>
    <col min="14594" max="14594" width="11.42578125" style="710"/>
    <col min="14595" max="14595" width="12.42578125" style="710" bestFit="1" customWidth="1"/>
    <col min="14596" max="14839" width="11.42578125" style="710"/>
    <col min="14840" max="14840" width="7.7109375" style="710" customWidth="1"/>
    <col min="14841" max="14841" width="4.7109375" style="710" customWidth="1"/>
    <col min="14842" max="14842" width="52.42578125" style="710" bestFit="1" customWidth="1"/>
    <col min="14843" max="14843" width="2.85546875" style="710" customWidth="1"/>
    <col min="14844" max="14845" width="15.140625" style="710" customWidth="1"/>
    <col min="14846" max="14846" width="12.5703125" style="710" bestFit="1" customWidth="1"/>
    <col min="14847" max="14847" width="12.85546875" style="710" customWidth="1"/>
    <col min="14848" max="14848" width="12.42578125" style="710" customWidth="1"/>
    <col min="14849" max="14849" width="1" style="710" customWidth="1"/>
    <col min="14850" max="14850" width="11.42578125" style="710"/>
    <col min="14851" max="14851" width="12.42578125" style="710" bestFit="1" customWidth="1"/>
    <col min="14852" max="15095" width="11.42578125" style="710"/>
    <col min="15096" max="15096" width="7.7109375" style="710" customWidth="1"/>
    <col min="15097" max="15097" width="4.7109375" style="710" customWidth="1"/>
    <col min="15098" max="15098" width="52.42578125" style="710" bestFit="1" customWidth="1"/>
    <col min="15099" max="15099" width="2.85546875" style="710" customWidth="1"/>
    <col min="15100" max="15101" width="15.140625" style="710" customWidth="1"/>
    <col min="15102" max="15102" width="12.5703125" style="710" bestFit="1" customWidth="1"/>
    <col min="15103" max="15103" width="12.85546875" style="710" customWidth="1"/>
    <col min="15104" max="15104" width="12.42578125" style="710" customWidth="1"/>
    <col min="15105" max="15105" width="1" style="710" customWidth="1"/>
    <col min="15106" max="15106" width="11.42578125" style="710"/>
    <col min="15107" max="15107" width="12.42578125" style="710" bestFit="1" customWidth="1"/>
    <col min="15108" max="15351" width="11.42578125" style="710"/>
    <col min="15352" max="15352" width="7.7109375" style="710" customWidth="1"/>
    <col min="15353" max="15353" width="4.7109375" style="710" customWidth="1"/>
    <col min="15354" max="15354" width="52.42578125" style="710" bestFit="1" customWidth="1"/>
    <col min="15355" max="15355" width="2.85546875" style="710" customWidth="1"/>
    <col min="15356" max="15357" width="15.140625" style="710" customWidth="1"/>
    <col min="15358" max="15358" width="12.5703125" style="710" bestFit="1" customWidth="1"/>
    <col min="15359" max="15359" width="12.85546875" style="710" customWidth="1"/>
    <col min="15360" max="15360" width="12.42578125" style="710" customWidth="1"/>
    <col min="15361" max="15361" width="1" style="710" customWidth="1"/>
    <col min="15362" max="15362" width="11.42578125" style="710"/>
    <col min="15363" max="15363" width="12.42578125" style="710" bestFit="1" customWidth="1"/>
    <col min="15364" max="15607" width="11.42578125" style="710"/>
    <col min="15608" max="15608" width="7.7109375" style="710" customWidth="1"/>
    <col min="15609" max="15609" width="4.7109375" style="710" customWidth="1"/>
    <col min="15610" max="15610" width="52.42578125" style="710" bestFit="1" customWidth="1"/>
    <col min="15611" max="15611" width="2.85546875" style="710" customWidth="1"/>
    <col min="15612" max="15613" width="15.140625" style="710" customWidth="1"/>
    <col min="15614" max="15614" width="12.5703125" style="710" bestFit="1" customWidth="1"/>
    <col min="15615" max="15615" width="12.85546875" style="710" customWidth="1"/>
    <col min="15616" max="15616" width="12.42578125" style="710" customWidth="1"/>
    <col min="15617" max="15617" width="1" style="710" customWidth="1"/>
    <col min="15618" max="15618" width="11.42578125" style="710"/>
    <col min="15619" max="15619" width="12.42578125" style="710" bestFit="1" customWidth="1"/>
    <col min="15620" max="15863" width="11.42578125" style="710"/>
    <col min="15864" max="15864" width="7.7109375" style="710" customWidth="1"/>
    <col min="15865" max="15865" width="4.7109375" style="710" customWidth="1"/>
    <col min="15866" max="15866" width="52.42578125" style="710" bestFit="1" customWidth="1"/>
    <col min="15867" max="15867" width="2.85546875" style="710" customWidth="1"/>
    <col min="15868" max="15869" width="15.140625" style="710" customWidth="1"/>
    <col min="15870" max="15870" width="12.5703125" style="710" bestFit="1" customWidth="1"/>
    <col min="15871" max="15871" width="12.85546875" style="710" customWidth="1"/>
    <col min="15872" max="15872" width="12.42578125" style="710" customWidth="1"/>
    <col min="15873" max="15873" width="1" style="710" customWidth="1"/>
    <col min="15874" max="15874" width="11.42578125" style="710"/>
    <col min="15875" max="15875" width="12.42578125" style="710" bestFit="1" customWidth="1"/>
    <col min="15876" max="16119" width="11.42578125" style="710"/>
    <col min="16120" max="16120" width="7.7109375" style="710" customWidth="1"/>
    <col min="16121" max="16121" width="4.7109375" style="710" customWidth="1"/>
    <col min="16122" max="16122" width="52.42578125" style="710" bestFit="1" customWidth="1"/>
    <col min="16123" max="16123" width="2.85546875" style="710" customWidth="1"/>
    <col min="16124" max="16125" width="15.140625" style="710" customWidth="1"/>
    <col min="16126" max="16126" width="12.5703125" style="710" bestFit="1" customWidth="1"/>
    <col min="16127" max="16127" width="12.85546875" style="710" customWidth="1"/>
    <col min="16128" max="16128" width="12.42578125" style="710" customWidth="1"/>
    <col min="16129" max="16129" width="1" style="710" customWidth="1"/>
    <col min="16130" max="16130" width="11.42578125" style="710"/>
    <col min="16131" max="16131" width="12.42578125" style="710" bestFit="1" customWidth="1"/>
    <col min="16132" max="16384" width="11.42578125" style="710"/>
  </cols>
  <sheetData>
    <row r="1" spans="2:8" ht="18.75" x14ac:dyDescent="0.3">
      <c r="B1" s="1388" t="s">
        <v>148</v>
      </c>
      <c r="C1" s="1388"/>
      <c r="D1" s="1388"/>
      <c r="E1" s="1388"/>
      <c r="F1" s="1388"/>
      <c r="G1" s="1388"/>
      <c r="H1" s="947"/>
    </row>
    <row r="2" spans="2:8" ht="8.25" customHeight="1" x14ac:dyDescent="0.35">
      <c r="B2" s="815"/>
      <c r="C2" s="815"/>
      <c r="D2" s="1387"/>
      <c r="E2" s="1387"/>
      <c r="F2" s="1387"/>
      <c r="G2" s="25"/>
      <c r="H2" s="947"/>
    </row>
    <row r="3" spans="2:8" ht="20.25" customHeight="1" x14ac:dyDescent="0.3">
      <c r="B3" s="1400" t="s">
        <v>124</v>
      </c>
      <c r="C3" s="1400"/>
      <c r="D3" s="1400"/>
      <c r="E3" s="1400"/>
      <c r="F3" s="1400"/>
      <c r="G3" s="1400"/>
      <c r="H3" s="947"/>
    </row>
    <row r="4" spans="2:8" ht="15" customHeight="1" x14ac:dyDescent="0.3">
      <c r="B4" s="1347" t="s">
        <v>847</v>
      </c>
      <c r="C4" s="1347"/>
      <c r="D4" s="1347"/>
      <c r="E4" s="1347"/>
      <c r="F4" s="1347"/>
      <c r="G4" s="1347"/>
    </row>
    <row r="5" spans="2:8" ht="15" customHeight="1" x14ac:dyDescent="0.3">
      <c r="B5" s="1399" t="s">
        <v>11</v>
      </c>
      <c r="C5" s="1399"/>
      <c r="D5" s="1399"/>
      <c r="E5" s="1399"/>
      <c r="F5" s="1399"/>
      <c r="G5" s="1399"/>
    </row>
    <row r="6" spans="2:8" ht="10.5" customHeight="1" thickBot="1" x14ac:dyDescent="0.35">
      <c r="B6" s="1318"/>
      <c r="C6" s="1318"/>
      <c r="D6" s="1318"/>
      <c r="E6" s="1318"/>
      <c r="F6" s="26"/>
      <c r="G6" s="26"/>
    </row>
    <row r="7" spans="2:8" ht="13.5" customHeight="1" x14ac:dyDescent="0.3">
      <c r="B7" s="1389" t="s">
        <v>12</v>
      </c>
      <c r="C7" s="1390"/>
      <c r="D7" s="1390"/>
      <c r="E7" s="1391"/>
      <c r="F7" s="1397" t="s">
        <v>71</v>
      </c>
      <c r="G7" s="1395" t="s">
        <v>70</v>
      </c>
    </row>
    <row r="8" spans="2:8" ht="12.75" customHeight="1" thickBot="1" x14ac:dyDescent="0.35">
      <c r="B8" s="1392"/>
      <c r="C8" s="1393"/>
      <c r="D8" s="1393"/>
      <c r="E8" s="1394"/>
      <c r="F8" s="1398"/>
      <c r="G8" s="1396"/>
    </row>
    <row r="9" spans="2:8" ht="14.25" customHeight="1" x14ac:dyDescent="0.3">
      <c r="B9" s="977" t="s">
        <v>1</v>
      </c>
      <c r="C9" s="978"/>
      <c r="D9" s="978"/>
      <c r="E9" s="979"/>
      <c r="F9" s="1174"/>
      <c r="G9" s="1263"/>
    </row>
    <row r="10" spans="2:8" ht="14.25" customHeight="1" x14ac:dyDescent="0.3">
      <c r="B10" s="980"/>
      <c r="C10" s="964" t="s">
        <v>69</v>
      </c>
      <c r="D10" s="964"/>
      <c r="E10" s="981"/>
      <c r="F10" s="24"/>
      <c r="G10" s="1264"/>
    </row>
    <row r="11" spans="2:8" ht="14.25" customHeight="1" x14ac:dyDescent="0.3">
      <c r="B11" s="1322"/>
      <c r="C11" s="1323"/>
      <c r="D11" s="1323" t="s">
        <v>68</v>
      </c>
      <c r="E11" s="1323"/>
      <c r="F11" s="18">
        <v>0</v>
      </c>
      <c r="G11" s="21">
        <v>26378145</v>
      </c>
      <c r="H11" s="948"/>
    </row>
    <row r="12" spans="2:8" ht="14.25" customHeight="1" x14ac:dyDescent="0.3">
      <c r="B12" s="1322"/>
      <c r="C12" s="1323"/>
      <c r="D12" s="1323" t="s">
        <v>67</v>
      </c>
      <c r="E12" s="1323"/>
      <c r="F12" s="18">
        <v>96466</v>
      </c>
      <c r="G12" s="21">
        <v>0</v>
      </c>
      <c r="H12" s="948"/>
    </row>
    <row r="13" spans="2:8" ht="14.25" customHeight="1" x14ac:dyDescent="0.3">
      <c r="B13" s="1322"/>
      <c r="C13" s="1323"/>
      <c r="D13" s="1323" t="s">
        <v>577</v>
      </c>
      <c r="E13" s="1323"/>
      <c r="F13" s="18">
        <v>0</v>
      </c>
      <c r="G13" s="21">
        <v>0</v>
      </c>
      <c r="H13" s="948"/>
    </row>
    <row r="14" spans="2:8" ht="14.25" customHeight="1" x14ac:dyDescent="0.3">
      <c r="B14" s="1322"/>
      <c r="C14" s="1323"/>
      <c r="D14" s="1323" t="s">
        <v>578</v>
      </c>
      <c r="E14" s="1323"/>
      <c r="F14" s="18">
        <v>0</v>
      </c>
      <c r="G14" s="21">
        <v>0</v>
      </c>
      <c r="H14" s="948"/>
    </row>
    <row r="15" spans="2:8" ht="14.25" customHeight="1" x14ac:dyDescent="0.3">
      <c r="B15" s="1322"/>
      <c r="C15" s="1323"/>
      <c r="D15" s="1323" t="s">
        <v>579</v>
      </c>
      <c r="E15" s="1323"/>
      <c r="F15" s="18">
        <v>0</v>
      </c>
      <c r="G15" s="21">
        <v>0</v>
      </c>
      <c r="H15" s="948"/>
    </row>
    <row r="16" spans="2:8" ht="14.25" customHeight="1" x14ac:dyDescent="0.3">
      <c r="B16" s="1322"/>
      <c r="C16" s="1323"/>
      <c r="D16" s="1323" t="s">
        <v>580</v>
      </c>
      <c r="E16" s="1323"/>
      <c r="F16" s="18">
        <v>0</v>
      </c>
      <c r="G16" s="21">
        <v>0</v>
      </c>
      <c r="H16" s="948"/>
    </row>
    <row r="17" spans="2:8" ht="14.25" customHeight="1" x14ac:dyDescent="0.3">
      <c r="B17" s="1322"/>
      <c r="C17" s="1323"/>
      <c r="D17" s="1323" t="s">
        <v>66</v>
      </c>
      <c r="E17" s="1323"/>
      <c r="F17" s="18">
        <v>0</v>
      </c>
      <c r="G17" s="21">
        <v>0</v>
      </c>
    </row>
    <row r="18" spans="2:8" ht="14.25" customHeight="1" x14ac:dyDescent="0.3">
      <c r="B18" s="973"/>
      <c r="C18" s="974" t="s">
        <v>64</v>
      </c>
      <c r="D18" s="974"/>
      <c r="E18" s="861"/>
      <c r="F18" s="18"/>
      <c r="G18" s="22"/>
    </row>
    <row r="19" spans="2:8" ht="14.25" customHeight="1" x14ac:dyDescent="0.3">
      <c r="B19" s="1322"/>
      <c r="C19" s="1323"/>
      <c r="D19" s="1323" t="s">
        <v>63</v>
      </c>
      <c r="E19" s="1323"/>
      <c r="F19" s="18">
        <v>0</v>
      </c>
      <c r="G19" s="21">
        <v>14749053</v>
      </c>
    </row>
    <row r="20" spans="2:8" ht="14.25" customHeight="1" x14ac:dyDescent="0.3">
      <c r="B20" s="1322"/>
      <c r="C20" s="1323"/>
      <c r="D20" s="1323" t="s">
        <v>581</v>
      </c>
      <c r="E20" s="1323"/>
      <c r="F20" s="18">
        <v>47967875</v>
      </c>
      <c r="G20" s="21">
        <v>0</v>
      </c>
    </row>
    <row r="21" spans="2:8" ht="14.25" customHeight="1" x14ac:dyDescent="0.3">
      <c r="B21" s="1322"/>
      <c r="C21" s="1323"/>
      <c r="D21" s="1323" t="s">
        <v>528</v>
      </c>
      <c r="E21" s="1323"/>
      <c r="F21" s="18">
        <v>0</v>
      </c>
      <c r="G21" s="21">
        <v>0</v>
      </c>
      <c r="H21" s="948"/>
    </row>
    <row r="22" spans="2:8" ht="14.25" customHeight="1" x14ac:dyDescent="0.3">
      <c r="B22" s="1322"/>
      <c r="C22" s="1323"/>
      <c r="D22" s="1323" t="s">
        <v>62</v>
      </c>
      <c r="E22" s="1323"/>
      <c r="F22" s="18">
        <v>402850</v>
      </c>
      <c r="G22" s="21">
        <v>7500</v>
      </c>
      <c r="H22" s="948"/>
    </row>
    <row r="23" spans="2:8" ht="14.25" customHeight="1" x14ac:dyDescent="0.3">
      <c r="B23" s="1322"/>
      <c r="C23" s="1323"/>
      <c r="D23" s="1323" t="s">
        <v>61</v>
      </c>
      <c r="E23" s="1323"/>
      <c r="F23" s="18">
        <v>0</v>
      </c>
      <c r="G23" s="21">
        <v>0</v>
      </c>
      <c r="H23" s="948"/>
    </row>
    <row r="24" spans="2:8" ht="14.25" customHeight="1" x14ac:dyDescent="0.3">
      <c r="B24" s="1322"/>
      <c r="C24" s="1323"/>
      <c r="D24" s="1323" t="s">
        <v>260</v>
      </c>
      <c r="E24" s="1323"/>
      <c r="F24" s="18">
        <v>1879767</v>
      </c>
      <c r="G24" s="21">
        <v>417059</v>
      </c>
      <c r="H24" s="541"/>
    </row>
    <row r="25" spans="2:8" ht="14.25" customHeight="1" x14ac:dyDescent="0.3">
      <c r="B25" s="1322"/>
      <c r="C25" s="1323"/>
      <c r="D25" s="1323" t="s">
        <v>582</v>
      </c>
      <c r="E25" s="1323"/>
      <c r="F25" s="18">
        <v>0</v>
      </c>
      <c r="G25" s="21">
        <v>0</v>
      </c>
      <c r="H25" s="948"/>
    </row>
    <row r="26" spans="2:8" ht="14.25" customHeight="1" x14ac:dyDescent="0.3">
      <c r="B26" s="1322"/>
      <c r="C26" s="1323"/>
      <c r="D26" s="1323" t="s">
        <v>583</v>
      </c>
      <c r="E26" s="1323"/>
      <c r="F26" s="18">
        <v>3188235</v>
      </c>
      <c r="G26" s="21">
        <v>0</v>
      </c>
      <c r="H26" s="948"/>
    </row>
    <row r="27" spans="2:8" ht="14.25" customHeight="1" x14ac:dyDescent="0.3">
      <c r="B27" s="1322"/>
      <c r="C27" s="1323"/>
      <c r="D27" s="1323" t="s">
        <v>584</v>
      </c>
      <c r="E27" s="1323"/>
      <c r="F27" s="18">
        <v>0</v>
      </c>
      <c r="G27" s="21">
        <v>0</v>
      </c>
      <c r="H27" s="948"/>
    </row>
    <row r="28" spans="2:8" ht="14.25" customHeight="1" x14ac:dyDescent="0.3">
      <c r="B28" s="973" t="s">
        <v>2</v>
      </c>
      <c r="C28" s="974"/>
      <c r="D28" s="974"/>
      <c r="E28" s="861"/>
      <c r="F28" s="24"/>
      <c r="G28" s="1264"/>
    </row>
    <row r="29" spans="2:8" ht="14.25" customHeight="1" x14ac:dyDescent="0.3">
      <c r="B29" s="973"/>
      <c r="C29" s="974" t="s">
        <v>59</v>
      </c>
      <c r="D29" s="974"/>
      <c r="E29" s="861"/>
      <c r="F29" s="24"/>
      <c r="G29" s="1264"/>
    </row>
    <row r="30" spans="2:8" ht="14.25" customHeight="1" x14ac:dyDescent="0.3">
      <c r="B30" s="819"/>
      <c r="C30" s="820"/>
      <c r="D30" s="820" t="s">
        <v>58</v>
      </c>
      <c r="E30" s="1323"/>
      <c r="F30" s="18">
        <v>0</v>
      </c>
      <c r="G30" s="21">
        <v>5614028</v>
      </c>
    </row>
    <row r="31" spans="2:8" ht="14.25" customHeight="1" x14ac:dyDescent="0.3">
      <c r="B31" s="1322"/>
      <c r="C31" s="1323"/>
      <c r="D31" s="1323" t="s">
        <v>585</v>
      </c>
      <c r="E31" s="1323"/>
      <c r="F31" s="18">
        <v>0</v>
      </c>
      <c r="G31" s="21">
        <v>0</v>
      </c>
      <c r="H31" s="948"/>
    </row>
    <row r="32" spans="2:8" ht="14.25" customHeight="1" x14ac:dyDescent="0.3">
      <c r="B32" s="1322"/>
      <c r="C32" s="1323"/>
      <c r="D32" s="1323" t="s">
        <v>586</v>
      </c>
      <c r="E32" s="1323"/>
      <c r="F32" s="18">
        <v>0</v>
      </c>
      <c r="G32" s="21">
        <v>0</v>
      </c>
      <c r="H32" s="948"/>
    </row>
    <row r="33" spans="2:8" ht="14.25" customHeight="1" x14ac:dyDescent="0.3">
      <c r="B33" s="1322"/>
      <c r="C33" s="1323"/>
      <c r="D33" s="1323" t="s">
        <v>587</v>
      </c>
      <c r="E33" s="1323"/>
      <c r="F33" s="18">
        <v>0</v>
      </c>
      <c r="G33" s="21">
        <v>0</v>
      </c>
      <c r="H33" s="948"/>
    </row>
    <row r="34" spans="2:8" ht="14.25" customHeight="1" x14ac:dyDescent="0.3">
      <c r="B34" s="1322"/>
      <c r="C34" s="1323"/>
      <c r="D34" s="1323" t="s">
        <v>588</v>
      </c>
      <c r="E34" s="1323"/>
      <c r="F34" s="18">
        <v>0</v>
      </c>
      <c r="G34" s="21">
        <v>0</v>
      </c>
      <c r="H34" s="948"/>
    </row>
    <row r="35" spans="2:8" ht="14.25" customHeight="1" x14ac:dyDescent="0.3">
      <c r="B35" s="1322"/>
      <c r="C35" s="1323"/>
      <c r="D35" s="1323" t="s">
        <v>589</v>
      </c>
      <c r="E35" s="1323"/>
      <c r="F35" s="18">
        <v>0</v>
      </c>
      <c r="G35" s="21">
        <v>0</v>
      </c>
      <c r="H35" s="948"/>
    </row>
    <row r="36" spans="2:8" ht="14.25" customHeight="1" x14ac:dyDescent="0.3">
      <c r="B36" s="1322"/>
      <c r="C36" s="1323"/>
      <c r="D36" s="1323" t="s">
        <v>590</v>
      </c>
      <c r="E36" s="1323"/>
      <c r="F36" s="18">
        <v>0</v>
      </c>
      <c r="G36" s="21">
        <v>0</v>
      </c>
      <c r="H36" s="948"/>
    </row>
    <row r="37" spans="2:8" ht="14.25" customHeight="1" x14ac:dyDescent="0.3">
      <c r="B37" s="819"/>
      <c r="C37" s="820"/>
      <c r="D37" s="820" t="s">
        <v>57</v>
      </c>
      <c r="E37" s="1323"/>
      <c r="F37" s="18">
        <v>0</v>
      </c>
      <c r="G37" s="21">
        <v>171042</v>
      </c>
    </row>
    <row r="38" spans="2:8" ht="14.25" customHeight="1" x14ac:dyDescent="0.3">
      <c r="B38" s="973"/>
      <c r="C38" s="974" t="s">
        <v>55</v>
      </c>
      <c r="D38" s="974"/>
      <c r="E38" s="1319"/>
      <c r="F38" s="20"/>
      <c r="G38" s="22"/>
    </row>
    <row r="39" spans="2:8" ht="14.25" customHeight="1" x14ac:dyDescent="0.3">
      <c r="B39" s="1322"/>
      <c r="C39" s="1323"/>
      <c r="D39" s="1323" t="s">
        <v>591</v>
      </c>
      <c r="E39" s="1323"/>
      <c r="F39" s="18">
        <v>0</v>
      </c>
      <c r="G39" s="21">
        <v>0</v>
      </c>
      <c r="H39" s="948"/>
    </row>
    <row r="40" spans="2:8" ht="14.25" customHeight="1" x14ac:dyDescent="0.3">
      <c r="B40" s="819"/>
      <c r="C40" s="820"/>
      <c r="D40" s="820" t="s">
        <v>100</v>
      </c>
      <c r="E40" s="1323"/>
      <c r="F40" s="18">
        <v>0</v>
      </c>
      <c r="G40" s="21">
        <v>19611656</v>
      </c>
    </row>
    <row r="41" spans="2:8" ht="14.25" customHeight="1" x14ac:dyDescent="0.3">
      <c r="B41" s="1322"/>
      <c r="C41" s="1323"/>
      <c r="D41" s="1323" t="s">
        <v>592</v>
      </c>
      <c r="E41" s="1323"/>
      <c r="F41" s="18">
        <v>0</v>
      </c>
      <c r="G41" s="21">
        <v>0</v>
      </c>
      <c r="H41" s="948"/>
    </row>
    <row r="42" spans="2:8" ht="14.25" customHeight="1" x14ac:dyDescent="0.3">
      <c r="B42" s="1322"/>
      <c r="C42" s="1323"/>
      <c r="D42" s="1323" t="s">
        <v>593</v>
      </c>
      <c r="E42" s="1323"/>
      <c r="F42" s="18">
        <v>0</v>
      </c>
      <c r="G42" s="21">
        <v>0</v>
      </c>
      <c r="H42" s="948"/>
    </row>
    <row r="43" spans="2:8" ht="14.25" customHeight="1" x14ac:dyDescent="0.3">
      <c r="B43" s="819"/>
      <c r="C43" s="820"/>
      <c r="D43" s="820" t="s">
        <v>594</v>
      </c>
      <c r="E43" s="1323"/>
      <c r="F43" s="18">
        <v>11885834</v>
      </c>
      <c r="G43" s="21">
        <v>0</v>
      </c>
    </row>
    <row r="44" spans="2:8" ht="14.25" customHeight="1" x14ac:dyDescent="0.3">
      <c r="B44" s="1322"/>
      <c r="C44" s="1323"/>
      <c r="D44" s="1323" t="s">
        <v>595</v>
      </c>
      <c r="E44" s="1323"/>
      <c r="F44" s="18">
        <v>0</v>
      </c>
      <c r="G44" s="21">
        <v>0</v>
      </c>
      <c r="H44" s="948"/>
    </row>
    <row r="45" spans="2:8" ht="14.25" customHeight="1" x14ac:dyDescent="0.3">
      <c r="B45" s="973" t="s">
        <v>600</v>
      </c>
      <c r="C45" s="709"/>
      <c r="D45" s="974"/>
      <c r="E45" s="1323"/>
      <c r="F45" s="20"/>
      <c r="G45" s="22"/>
      <c r="H45" s="746"/>
    </row>
    <row r="46" spans="2:8" ht="14.25" customHeight="1" x14ac:dyDescent="0.3">
      <c r="B46" s="973"/>
      <c r="C46" s="974" t="s">
        <v>344</v>
      </c>
      <c r="D46" s="974"/>
      <c r="E46" s="1323"/>
      <c r="F46" s="20"/>
      <c r="G46" s="22"/>
      <c r="H46" s="746"/>
    </row>
    <row r="47" spans="2:8" ht="14.25" customHeight="1" x14ac:dyDescent="0.3">
      <c r="B47" s="1320"/>
      <c r="C47" s="1321"/>
      <c r="D47" s="1323" t="s">
        <v>345</v>
      </c>
      <c r="E47" s="1323"/>
      <c r="F47" s="18">
        <v>2561071</v>
      </c>
      <c r="G47" s="21">
        <v>0</v>
      </c>
      <c r="H47" s="746"/>
    </row>
    <row r="48" spans="2:8" ht="14.25" customHeight="1" x14ac:dyDescent="0.3">
      <c r="B48" s="1322"/>
      <c r="C48" s="1323"/>
      <c r="D48" s="1323" t="s">
        <v>500</v>
      </c>
      <c r="E48" s="1323"/>
      <c r="F48" s="18">
        <v>0</v>
      </c>
      <c r="G48" s="21">
        <v>0</v>
      </c>
      <c r="H48" s="948"/>
    </row>
    <row r="49" spans="1:9" ht="14.25" customHeight="1" x14ac:dyDescent="0.3">
      <c r="B49" s="1322"/>
      <c r="C49" s="1323"/>
      <c r="D49" s="1323" t="s">
        <v>501</v>
      </c>
      <c r="E49" s="1323"/>
      <c r="F49" s="18">
        <v>0</v>
      </c>
      <c r="G49" s="21">
        <v>0</v>
      </c>
      <c r="H49" s="948"/>
    </row>
    <row r="50" spans="1:9" ht="14.25" customHeight="1" x14ac:dyDescent="0.3">
      <c r="B50" s="973"/>
      <c r="C50" s="974" t="s">
        <v>99</v>
      </c>
      <c r="D50" s="974"/>
      <c r="E50" s="1323"/>
      <c r="F50" s="20"/>
      <c r="G50" s="22"/>
      <c r="H50" s="541"/>
    </row>
    <row r="51" spans="1:9" ht="14.25" customHeight="1" x14ac:dyDescent="0.3">
      <c r="B51" s="1322"/>
      <c r="C51" s="1323"/>
      <c r="D51" s="1323" t="s">
        <v>142</v>
      </c>
      <c r="E51" s="1323"/>
      <c r="F51" s="18">
        <v>865347</v>
      </c>
      <c r="G51" s="21">
        <v>0</v>
      </c>
      <c r="H51" s="541"/>
    </row>
    <row r="52" spans="1:9" ht="14.25" customHeight="1" x14ac:dyDescent="0.3">
      <c r="B52" s="1322"/>
      <c r="C52" s="1323"/>
      <c r="D52" s="1323" t="s">
        <v>261</v>
      </c>
      <c r="E52" s="1323"/>
      <c r="F52" s="18">
        <v>0</v>
      </c>
      <c r="G52" s="21">
        <v>1898962</v>
      </c>
      <c r="H52" s="946"/>
    </row>
    <row r="53" spans="1:9" ht="14.25" customHeight="1" x14ac:dyDescent="0.3">
      <c r="B53" s="1322"/>
      <c r="C53" s="1323"/>
      <c r="D53" s="1323" t="s">
        <v>596</v>
      </c>
      <c r="E53" s="1323"/>
      <c r="F53" s="18">
        <v>0</v>
      </c>
      <c r="G53" s="21">
        <v>0</v>
      </c>
      <c r="H53" s="948"/>
      <c r="I53" s="949"/>
    </row>
    <row r="54" spans="1:9" ht="14.25" customHeight="1" x14ac:dyDescent="0.3">
      <c r="B54" s="1322"/>
      <c r="C54" s="1323"/>
      <c r="D54" s="1323" t="s">
        <v>504</v>
      </c>
      <c r="E54" s="1323"/>
      <c r="F54" s="18">
        <v>0</v>
      </c>
      <c r="G54" s="21">
        <v>0</v>
      </c>
      <c r="H54" s="948"/>
    </row>
    <row r="55" spans="1:9" ht="14.25" customHeight="1" x14ac:dyDescent="0.3">
      <c r="B55" s="1322"/>
      <c r="C55" s="1323"/>
      <c r="D55" s="1323" t="s">
        <v>39</v>
      </c>
      <c r="E55" s="1323"/>
      <c r="F55" s="18">
        <v>0</v>
      </c>
      <c r="G55" s="21">
        <v>0</v>
      </c>
      <c r="H55" s="948"/>
    </row>
    <row r="56" spans="1:9" x14ac:dyDescent="0.3">
      <c r="B56" s="975"/>
      <c r="C56" s="1384" t="s">
        <v>597</v>
      </c>
      <c r="D56" s="1384"/>
      <c r="E56" s="1385"/>
      <c r="F56" s="20">
        <v>0</v>
      </c>
      <c r="G56" s="21">
        <v>0</v>
      </c>
      <c r="H56" s="948"/>
    </row>
    <row r="57" spans="1:9" ht="14.25" customHeight="1" x14ac:dyDescent="0.3">
      <c r="B57" s="1322"/>
      <c r="C57" s="1323"/>
      <c r="D57" s="1323" t="s">
        <v>598</v>
      </c>
      <c r="E57" s="1323"/>
      <c r="F57" s="18">
        <v>0</v>
      </c>
      <c r="G57" s="21">
        <v>0</v>
      </c>
      <c r="H57" s="948"/>
    </row>
    <row r="58" spans="1:9" ht="14.25" customHeight="1" x14ac:dyDescent="0.3">
      <c r="B58" s="1322"/>
      <c r="C58" s="1323"/>
      <c r="D58" s="1323" t="s">
        <v>599</v>
      </c>
      <c r="E58" s="1323"/>
      <c r="F58" s="18">
        <v>0</v>
      </c>
      <c r="G58" s="21">
        <v>0</v>
      </c>
      <c r="H58" s="948"/>
    </row>
    <row r="59" spans="1:9" ht="9" customHeight="1" thickBot="1" x14ac:dyDescent="0.35">
      <c r="B59" s="854"/>
      <c r="C59" s="853"/>
      <c r="D59" s="853"/>
      <c r="E59" s="853"/>
      <c r="F59" s="976"/>
      <c r="G59" s="1272"/>
      <c r="H59" s="948"/>
    </row>
    <row r="60" spans="1:9" ht="12" customHeight="1" x14ac:dyDescent="0.3">
      <c r="B60" s="721"/>
      <c r="C60" s="721"/>
      <c r="D60" s="721"/>
      <c r="E60" s="721"/>
      <c r="F60" s="710"/>
      <c r="G60" s="710"/>
      <c r="H60" s="946"/>
    </row>
    <row r="61" spans="1:9" ht="36" customHeight="1" x14ac:dyDescent="0.3">
      <c r="B61" s="1386" t="s">
        <v>398</v>
      </c>
      <c r="C61" s="1386"/>
      <c r="D61" s="1386"/>
      <c r="E61" s="1386"/>
      <c r="F61" s="1386"/>
      <c r="G61" s="1386"/>
      <c r="H61" s="940"/>
    </row>
    <row r="62" spans="1:9" s="738" customFormat="1" ht="31.5" customHeight="1" x14ac:dyDescent="0.3">
      <c r="A62" s="710"/>
      <c r="B62" s="712"/>
      <c r="C62" s="712"/>
      <c r="D62" s="711"/>
      <c r="E62" s="711"/>
      <c r="F62" s="736"/>
      <c r="G62" s="737"/>
    </row>
    <row r="63" spans="1:9" s="738" customFormat="1" x14ac:dyDescent="0.3">
      <c r="A63" s="710"/>
      <c r="B63" s="708"/>
      <c r="C63" s="708"/>
      <c r="D63" s="709"/>
      <c r="E63" s="709"/>
    </row>
    <row r="64" spans="1:9" s="738" customFormat="1" x14ac:dyDescent="0.3">
      <c r="A64" s="710"/>
      <c r="B64" s="710"/>
      <c r="C64" s="710"/>
      <c r="D64" s="710"/>
      <c r="E64" s="710"/>
    </row>
    <row r="65" spans="1:8" s="738" customFormat="1" x14ac:dyDescent="0.3">
      <c r="A65" s="710"/>
      <c r="B65" s="710"/>
      <c r="C65" s="710"/>
      <c r="D65" s="710"/>
      <c r="E65" s="710"/>
      <c r="H65" s="816"/>
    </row>
    <row r="66" spans="1:8" s="738" customFormat="1" x14ac:dyDescent="0.3">
      <c r="A66" s="710"/>
      <c r="B66" s="710"/>
      <c r="C66" s="710"/>
      <c r="D66" s="710"/>
      <c r="E66" s="710"/>
      <c r="F66" s="739"/>
      <c r="H66" s="710"/>
    </row>
    <row r="67" spans="1:8" s="738" customFormat="1" x14ac:dyDescent="0.3">
      <c r="A67" s="710"/>
      <c r="B67" s="710"/>
      <c r="C67" s="710"/>
      <c r="D67" s="710"/>
      <c r="E67" s="710"/>
      <c r="H67" s="710"/>
    </row>
    <row r="68" spans="1:8" s="738" customFormat="1" x14ac:dyDescent="0.3">
      <c r="A68" s="710"/>
      <c r="B68" s="710"/>
      <c r="C68" s="710"/>
      <c r="D68" s="710"/>
      <c r="E68" s="710"/>
      <c r="H68" s="710"/>
    </row>
    <row r="69" spans="1:8" s="738" customFormat="1" x14ac:dyDescent="0.3">
      <c r="A69" s="710"/>
      <c r="B69" s="710"/>
      <c r="C69" s="710"/>
      <c r="D69" s="710"/>
      <c r="E69" s="710"/>
      <c r="H69" s="710"/>
    </row>
    <row r="70" spans="1:8" s="816" customFormat="1" x14ac:dyDescent="0.3">
      <c r="B70" s="708"/>
      <c r="C70" s="708"/>
      <c r="D70" s="710"/>
      <c r="E70" s="710"/>
      <c r="F70" s="27"/>
      <c r="G70" s="27"/>
      <c r="H70" s="710"/>
    </row>
    <row r="71" spans="1:8" x14ac:dyDescent="0.3">
      <c r="B71" s="709"/>
      <c r="C71" s="709"/>
    </row>
  </sheetData>
  <mergeCells count="10">
    <mergeCell ref="B1:G1"/>
    <mergeCell ref="B4:G4"/>
    <mergeCell ref="B7:E8"/>
    <mergeCell ref="F7:F8"/>
    <mergeCell ref="G7:G8"/>
    <mergeCell ref="B5:G5"/>
    <mergeCell ref="B3:G3"/>
    <mergeCell ref="C56:E56"/>
    <mergeCell ref="B61:G61"/>
    <mergeCell ref="D2:F2"/>
  </mergeCells>
  <pageMargins left="0.6692913385826772" right="0" top="0.59055118110236227" bottom="0.19685039370078741" header="0.15748031496062992" footer="0.19685039370078741"/>
  <pageSetup scale="65" fitToWidth="0" orientation="portrait" copies="2" r:id="rId1"/>
  <headerFooter alignWithMargins="0">
    <oddFooter xml:space="preserve">&amp;R 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M47"/>
  <sheetViews>
    <sheetView showGridLines="0" zoomScale="70" zoomScaleNormal="70" zoomScalePageLayoutView="70" workbookViewId="0"/>
  </sheetViews>
  <sheetFormatPr baseColWidth="10" defaultColWidth="11.42578125" defaultRowHeight="15" x14ac:dyDescent="0.25"/>
  <cols>
    <col min="1" max="1" width="0.85546875" style="725" customWidth="1"/>
    <col min="2" max="2" width="5.42578125" style="725" customWidth="1"/>
    <col min="3" max="3" width="63.28515625" style="725" customWidth="1"/>
    <col min="4" max="8" width="19.85546875" style="725" customWidth="1"/>
    <col min="9" max="9" width="3.140625" style="725" customWidth="1"/>
    <col min="10" max="16384" width="11.42578125" style="725"/>
  </cols>
  <sheetData>
    <row r="1" spans="2:9" ht="30.75" customHeight="1" x14ac:dyDescent="0.35">
      <c r="C1" s="1401" t="s">
        <v>148</v>
      </c>
      <c r="D1" s="1401"/>
      <c r="E1" s="1401"/>
      <c r="F1" s="1401"/>
      <c r="G1" s="1401"/>
      <c r="H1" s="1401"/>
      <c r="I1" s="1324"/>
    </row>
    <row r="2" spans="2:9" ht="30" customHeight="1" x14ac:dyDescent="0.35">
      <c r="C2" s="1402" t="s">
        <v>119</v>
      </c>
      <c r="D2" s="1402"/>
      <c r="E2" s="1402"/>
      <c r="F2" s="1402"/>
      <c r="G2" s="1402"/>
      <c r="H2" s="1402"/>
      <c r="I2" s="1325"/>
    </row>
    <row r="3" spans="2:9" ht="30" customHeight="1" x14ac:dyDescent="0.35">
      <c r="C3" s="1402" t="s">
        <v>847</v>
      </c>
      <c r="D3" s="1402"/>
      <c r="E3" s="1402"/>
      <c r="F3" s="1402"/>
      <c r="G3" s="1402"/>
      <c r="H3" s="1402"/>
      <c r="I3" s="1325"/>
    </row>
    <row r="4" spans="2:9" ht="30" customHeight="1" x14ac:dyDescent="0.35">
      <c r="C4" s="1402" t="s">
        <v>11</v>
      </c>
      <c r="D4" s="1402"/>
      <c r="E4" s="1402"/>
      <c r="F4" s="1402"/>
      <c r="G4" s="1402"/>
      <c r="H4" s="1402"/>
      <c r="I4" s="1325"/>
    </row>
    <row r="5" spans="2:9" ht="28.5" customHeight="1" x14ac:dyDescent="0.25">
      <c r="C5" s="768"/>
      <c r="D5" s="768"/>
      <c r="E5" s="768"/>
      <c r="F5" s="768"/>
      <c r="G5" s="768"/>
      <c r="H5" s="729"/>
      <c r="I5" s="729"/>
    </row>
    <row r="6" spans="2:9" ht="63" customHeight="1" x14ac:dyDescent="0.25">
      <c r="B6" s="997"/>
      <c r="C6" s="1071" t="s">
        <v>12</v>
      </c>
      <c r="D6" s="1312" t="s">
        <v>527</v>
      </c>
      <c r="E6" s="1312" t="s">
        <v>118</v>
      </c>
      <c r="F6" s="1312" t="s">
        <v>117</v>
      </c>
      <c r="G6" s="1312" t="s">
        <v>116</v>
      </c>
      <c r="H6" s="1312" t="s">
        <v>115</v>
      </c>
      <c r="I6" s="1327"/>
    </row>
    <row r="7" spans="2:9" ht="15.75" x14ac:dyDescent="0.25">
      <c r="B7" s="998"/>
      <c r="C7" s="999"/>
      <c r="D7" s="731"/>
      <c r="E7" s="731"/>
      <c r="F7" s="731"/>
      <c r="G7" s="731"/>
      <c r="H7" s="731"/>
      <c r="I7" s="876"/>
    </row>
    <row r="8" spans="2:9" ht="34.5" customHeight="1" x14ac:dyDescent="0.25">
      <c r="B8" s="1070" t="s">
        <v>1</v>
      </c>
      <c r="C8" s="1001"/>
      <c r="D8" s="1010">
        <v>332993365</v>
      </c>
      <c r="E8" s="1010">
        <v>426968979</v>
      </c>
      <c r="F8" s="1010">
        <v>438952415</v>
      </c>
      <c r="G8" s="1010">
        <v>321009929</v>
      </c>
      <c r="H8" s="1010">
        <v>-11983436</v>
      </c>
      <c r="I8" s="1328"/>
    </row>
    <row r="9" spans="2:9" ht="34.5" customHeight="1" x14ac:dyDescent="0.3">
      <c r="B9" s="1002"/>
      <c r="C9" s="1069" t="s">
        <v>69</v>
      </c>
      <c r="D9" s="1011"/>
      <c r="E9" s="1011"/>
      <c r="F9" s="1011"/>
      <c r="G9" s="1011"/>
      <c r="H9" s="1011"/>
      <c r="I9" s="1329"/>
    </row>
    <row r="10" spans="2:9" ht="34.5" customHeight="1" x14ac:dyDescent="0.3">
      <c r="B10" s="1002"/>
      <c r="C10" s="1003" t="s">
        <v>68</v>
      </c>
      <c r="D10" s="1012">
        <v>48410707</v>
      </c>
      <c r="E10" s="1012">
        <v>308354218</v>
      </c>
      <c r="F10" s="1012">
        <v>281976073</v>
      </c>
      <c r="G10" s="1012">
        <v>74788852</v>
      </c>
      <c r="H10" s="1012">
        <v>26378145</v>
      </c>
      <c r="I10" s="1330"/>
    </row>
    <row r="11" spans="2:9" ht="34.5" customHeight="1" x14ac:dyDescent="0.3">
      <c r="B11" s="1002"/>
      <c r="C11" s="1004" t="s">
        <v>67</v>
      </c>
      <c r="D11" s="1012">
        <v>965663</v>
      </c>
      <c r="E11" s="1012">
        <v>2864671</v>
      </c>
      <c r="F11" s="1012">
        <v>2961137</v>
      </c>
      <c r="G11" s="1012">
        <v>869197</v>
      </c>
      <c r="H11" s="1012">
        <v>-96466</v>
      </c>
      <c r="I11" s="1330"/>
    </row>
    <row r="12" spans="2:9" ht="34.5" customHeight="1" x14ac:dyDescent="0.3">
      <c r="B12" s="1002"/>
      <c r="C12" s="1004" t="s">
        <v>577</v>
      </c>
      <c r="D12" s="1012">
        <v>0</v>
      </c>
      <c r="E12" s="1012">
        <v>0</v>
      </c>
      <c r="F12" s="1012">
        <v>0</v>
      </c>
      <c r="G12" s="1012">
        <v>0</v>
      </c>
      <c r="H12" s="1012">
        <v>0</v>
      </c>
      <c r="I12" s="1330"/>
    </row>
    <row r="13" spans="2:9" ht="34.5" customHeight="1" x14ac:dyDescent="0.3">
      <c r="B13" s="1002"/>
      <c r="C13" s="1004" t="s">
        <v>578</v>
      </c>
      <c r="D13" s="1012">
        <v>0</v>
      </c>
      <c r="E13" s="1012">
        <v>0</v>
      </c>
      <c r="F13" s="1012">
        <v>0</v>
      </c>
      <c r="G13" s="1012">
        <v>0</v>
      </c>
      <c r="H13" s="1012">
        <v>0</v>
      </c>
      <c r="I13" s="1330"/>
    </row>
    <row r="14" spans="2:9" ht="34.5" customHeight="1" x14ac:dyDescent="0.3">
      <c r="B14" s="1002"/>
      <c r="C14" s="1004" t="s">
        <v>579</v>
      </c>
      <c r="D14" s="1012">
        <v>0</v>
      </c>
      <c r="E14" s="1012">
        <v>0</v>
      </c>
      <c r="F14" s="1012">
        <v>0</v>
      </c>
      <c r="G14" s="1012">
        <v>0</v>
      </c>
      <c r="H14" s="1012">
        <v>0</v>
      </c>
      <c r="I14" s="1330"/>
    </row>
    <row r="15" spans="2:9" ht="34.5" customHeight="1" x14ac:dyDescent="0.3">
      <c r="B15" s="1002"/>
      <c r="C15" s="1004" t="s">
        <v>580</v>
      </c>
      <c r="D15" s="1012">
        <v>0</v>
      </c>
      <c r="E15" s="1012">
        <v>0</v>
      </c>
      <c r="F15" s="1012">
        <v>0</v>
      </c>
      <c r="G15" s="1012">
        <v>0</v>
      </c>
      <c r="H15" s="1012">
        <v>0</v>
      </c>
      <c r="I15" s="1330"/>
    </row>
    <row r="16" spans="2:9" ht="34.5" customHeight="1" x14ac:dyDescent="0.3">
      <c r="B16" s="1002"/>
      <c r="C16" s="1004" t="s">
        <v>66</v>
      </c>
      <c r="D16" s="1013">
        <v>294500</v>
      </c>
      <c r="E16" s="1013">
        <v>0</v>
      </c>
      <c r="F16" s="1013">
        <v>0</v>
      </c>
      <c r="G16" s="1013">
        <v>294500</v>
      </c>
      <c r="H16" s="1013">
        <v>0</v>
      </c>
      <c r="I16" s="1331"/>
    </row>
    <row r="17" spans="2:9" ht="17.25" hidden="1" x14ac:dyDescent="0.3">
      <c r="B17" s="1005"/>
      <c r="C17" s="1006" t="s">
        <v>5</v>
      </c>
      <c r="D17" s="1014">
        <v>49670870</v>
      </c>
      <c r="E17" s="1014">
        <v>311218889</v>
      </c>
      <c r="F17" s="1014">
        <v>284937210</v>
      </c>
      <c r="G17" s="1014">
        <v>75952549</v>
      </c>
      <c r="H17" s="1014">
        <v>26281679</v>
      </c>
      <c r="I17" s="1332"/>
    </row>
    <row r="18" spans="2:9" ht="34.5" customHeight="1" x14ac:dyDescent="0.3">
      <c r="B18" s="1002"/>
      <c r="C18" s="1069" t="s">
        <v>64</v>
      </c>
      <c r="D18" s="1013"/>
      <c r="E18" s="1013"/>
      <c r="F18" s="1013"/>
      <c r="G18" s="1013"/>
      <c r="H18" s="1013"/>
      <c r="I18" s="1331"/>
    </row>
    <row r="19" spans="2:9" ht="34.5" customHeight="1" x14ac:dyDescent="0.3">
      <c r="B19" s="1002"/>
      <c r="C19" s="1007" t="s">
        <v>63</v>
      </c>
      <c r="D19" s="1012">
        <v>75939229</v>
      </c>
      <c r="E19" s="1012">
        <v>15118075</v>
      </c>
      <c r="F19" s="1012">
        <v>369022</v>
      </c>
      <c r="G19" s="1012">
        <v>90688282</v>
      </c>
      <c r="H19" s="1012">
        <v>14749053</v>
      </c>
      <c r="I19" s="1330"/>
    </row>
    <row r="20" spans="2:9" ht="34.5" customHeight="1" x14ac:dyDescent="0.3">
      <c r="B20" s="1002"/>
      <c r="C20" s="1007" t="s">
        <v>581</v>
      </c>
      <c r="D20" s="1012">
        <v>217679240</v>
      </c>
      <c r="E20" s="1012">
        <v>99036035</v>
      </c>
      <c r="F20" s="1012">
        <v>147003910</v>
      </c>
      <c r="G20" s="1012">
        <v>169711365</v>
      </c>
      <c r="H20" s="1012">
        <v>-47967875</v>
      </c>
      <c r="I20" s="1330"/>
    </row>
    <row r="21" spans="2:9" ht="34.5" customHeight="1" x14ac:dyDescent="0.3">
      <c r="B21" s="1002"/>
      <c r="C21" s="1007" t="s">
        <v>528</v>
      </c>
      <c r="D21" s="1012">
        <v>5382092</v>
      </c>
      <c r="E21" s="1012">
        <v>0</v>
      </c>
      <c r="F21" s="1012">
        <v>0</v>
      </c>
      <c r="G21" s="1012">
        <v>5382092</v>
      </c>
      <c r="H21" s="1012">
        <v>0</v>
      </c>
      <c r="I21" s="1330"/>
    </row>
    <row r="22" spans="2:9" ht="34.5" customHeight="1" x14ac:dyDescent="0.3">
      <c r="B22" s="1002"/>
      <c r="C22" s="1007" t="s">
        <v>62</v>
      </c>
      <c r="D22" s="1012">
        <v>5004506</v>
      </c>
      <c r="E22" s="1012">
        <v>7500</v>
      </c>
      <c r="F22" s="1012">
        <v>402850</v>
      </c>
      <c r="G22" s="1012">
        <v>4609156</v>
      </c>
      <c r="H22" s="1012">
        <v>-395350</v>
      </c>
      <c r="I22" s="1330"/>
    </row>
    <row r="23" spans="2:9" ht="34.5" customHeight="1" x14ac:dyDescent="0.3">
      <c r="B23" s="1002"/>
      <c r="C23" s="1007" t="s">
        <v>61</v>
      </c>
      <c r="D23" s="1012">
        <v>6302047</v>
      </c>
      <c r="E23" s="1012">
        <v>0</v>
      </c>
      <c r="F23" s="1012">
        <v>0</v>
      </c>
      <c r="G23" s="1012">
        <v>6302047</v>
      </c>
      <c r="H23" s="1012">
        <v>0</v>
      </c>
      <c r="I23" s="1330"/>
    </row>
    <row r="24" spans="2:9" ht="34.5" customHeight="1" x14ac:dyDescent="0.3">
      <c r="B24" s="1002"/>
      <c r="C24" s="1007" t="s">
        <v>260</v>
      </c>
      <c r="D24" s="1012">
        <v>-3468783</v>
      </c>
      <c r="E24" s="1012">
        <v>417059</v>
      </c>
      <c r="F24" s="1012">
        <v>1879767</v>
      </c>
      <c r="G24" s="1012">
        <v>-4931491</v>
      </c>
      <c r="H24" s="1012">
        <v>-1462708</v>
      </c>
      <c r="I24" s="1330"/>
    </row>
    <row r="25" spans="2:9" ht="34.5" customHeight="1" x14ac:dyDescent="0.3">
      <c r="B25" s="1002"/>
      <c r="C25" s="1007" t="s">
        <v>582</v>
      </c>
      <c r="D25" s="1012">
        <v>0</v>
      </c>
      <c r="E25" s="1012">
        <v>0</v>
      </c>
      <c r="F25" s="1012">
        <v>0</v>
      </c>
      <c r="G25" s="1012">
        <v>0</v>
      </c>
      <c r="H25" s="1012">
        <v>0</v>
      </c>
      <c r="I25" s="1330"/>
    </row>
    <row r="26" spans="2:9" ht="34.5" customHeight="1" x14ac:dyDescent="0.3">
      <c r="B26" s="1002"/>
      <c r="C26" s="1007" t="s">
        <v>583</v>
      </c>
      <c r="D26" s="1012">
        <v>-23515836</v>
      </c>
      <c r="E26" s="1012">
        <v>1171421</v>
      </c>
      <c r="F26" s="1012">
        <v>4359656</v>
      </c>
      <c r="G26" s="1013">
        <v>-26704071</v>
      </c>
      <c r="H26" s="1013">
        <v>-3188235</v>
      </c>
      <c r="I26" s="1331"/>
    </row>
    <row r="27" spans="2:9" ht="34.5" customHeight="1" x14ac:dyDescent="0.3">
      <c r="B27" s="1002"/>
      <c r="C27" s="1007" t="s">
        <v>584</v>
      </c>
      <c r="D27" s="1012">
        <v>0</v>
      </c>
      <c r="E27" s="1012">
        <v>0</v>
      </c>
      <c r="F27" s="1012">
        <v>0</v>
      </c>
      <c r="G27" s="1012">
        <v>0</v>
      </c>
      <c r="H27" s="1012">
        <v>0</v>
      </c>
      <c r="I27" s="1330"/>
    </row>
    <row r="28" spans="2:9" ht="17.25" hidden="1" x14ac:dyDescent="0.3">
      <c r="B28" s="1005"/>
      <c r="C28" s="1006" t="s">
        <v>9</v>
      </c>
      <c r="D28" s="1015">
        <v>283322495</v>
      </c>
      <c r="E28" s="1015">
        <v>115750090</v>
      </c>
      <c r="F28" s="1015">
        <v>154015205</v>
      </c>
      <c r="G28" s="1015">
        <v>245057380</v>
      </c>
      <c r="H28" s="1015">
        <v>-38265115</v>
      </c>
      <c r="I28" s="1333"/>
    </row>
    <row r="29" spans="2:9" ht="17.25" x14ac:dyDescent="0.3">
      <c r="B29" s="1008"/>
      <c r="C29" s="1009"/>
      <c r="D29" s="828"/>
      <c r="E29" s="828"/>
      <c r="F29" s="828"/>
      <c r="G29" s="828"/>
      <c r="H29" s="828"/>
      <c r="I29" s="1334"/>
    </row>
    <row r="30" spans="2:9" x14ac:dyDescent="0.25">
      <c r="C30" s="1274"/>
      <c r="D30" s="1274"/>
      <c r="E30" s="1274"/>
      <c r="F30" s="706"/>
      <c r="G30" s="41"/>
    </row>
    <row r="31" spans="2:9" s="1016" customFormat="1" ht="59.25" customHeight="1" x14ac:dyDescent="0.25">
      <c r="C31" s="1403" t="s">
        <v>398</v>
      </c>
      <c r="D31" s="1403"/>
      <c r="E31" s="1403"/>
      <c r="F31" s="1403"/>
      <c r="G31" s="1403"/>
      <c r="H31" s="1403"/>
      <c r="I31" s="1326"/>
    </row>
    <row r="32" spans="2:9" s="1016" customFormat="1" ht="15.75" x14ac:dyDescent="0.25">
      <c r="C32" s="1281"/>
      <c r="D32" s="1281"/>
      <c r="E32" s="1281"/>
      <c r="F32" s="1281"/>
      <c r="G32" s="1281"/>
      <c r="H32" s="1281"/>
      <c r="I32" s="1326"/>
    </row>
    <row r="33" spans="3:13" s="1016" customFormat="1" ht="15.75" x14ac:dyDescent="0.25">
      <c r="C33" s="1281"/>
      <c r="D33" s="1281"/>
      <c r="E33" s="1281"/>
      <c r="F33" s="1281"/>
      <c r="G33" s="1281"/>
      <c r="H33" s="1281"/>
      <c r="I33" s="1326"/>
    </row>
    <row r="34" spans="3:13" s="1016" customFormat="1" ht="15.75" x14ac:dyDescent="0.25">
      <c r="C34" s="1281"/>
      <c r="D34" s="1281"/>
      <c r="E34" s="1281"/>
      <c r="F34" s="1281"/>
      <c r="G34" s="1281"/>
      <c r="H34" s="1281"/>
      <c r="I34" s="1326"/>
    </row>
    <row r="35" spans="3:13" s="1016" customFormat="1" ht="15.75" x14ac:dyDescent="0.25">
      <c r="C35" s="1281"/>
      <c r="D35" s="1281"/>
      <c r="E35" s="1281"/>
      <c r="F35" s="1281"/>
      <c r="G35" s="1281"/>
      <c r="H35" s="1281"/>
      <c r="I35" s="1326"/>
    </row>
    <row r="36" spans="3:13" x14ac:dyDescent="0.25">
      <c r="C36" s="1274"/>
      <c r="D36" s="1274"/>
      <c r="E36" s="1274"/>
      <c r="F36" s="706"/>
      <c r="G36" s="41"/>
    </row>
    <row r="38" spans="3:13" s="743" customFormat="1" ht="16.5" x14ac:dyDescent="0.3">
      <c r="D38" s="744"/>
      <c r="E38" s="744"/>
      <c r="F38" s="744"/>
      <c r="G38" s="35"/>
      <c r="H38" s="35"/>
      <c r="I38" s="35"/>
      <c r="J38" s="27"/>
      <c r="L38" s="725"/>
      <c r="M38" s="725"/>
    </row>
    <row r="39" spans="3:13" ht="16.5" x14ac:dyDescent="0.3">
      <c r="C39" s="710"/>
      <c r="D39" s="712"/>
      <c r="E39" s="711"/>
      <c r="F39" s="711"/>
      <c r="G39" s="4"/>
      <c r="H39" s="4"/>
      <c r="I39" s="4"/>
      <c r="J39" s="944"/>
    </row>
    <row r="40" spans="3:13" ht="16.5" x14ac:dyDescent="0.3">
      <c r="C40" s="710"/>
      <c r="D40" s="708"/>
      <c r="E40" s="709"/>
      <c r="F40" s="709"/>
      <c r="G40" s="2"/>
      <c r="H40" s="2"/>
      <c r="I40" s="2"/>
    </row>
    <row r="41" spans="3:13" ht="16.5" x14ac:dyDescent="0.3">
      <c r="C41" s="710"/>
      <c r="D41" s="710"/>
      <c r="E41" s="710"/>
      <c r="F41" s="710"/>
      <c r="G41" s="3"/>
      <c r="H41" s="3"/>
      <c r="I41" s="3"/>
    </row>
    <row r="42" spans="3:13" ht="16.5" x14ac:dyDescent="0.3">
      <c r="C42" s="710"/>
      <c r="D42" s="710"/>
      <c r="E42" s="710"/>
      <c r="F42" s="710"/>
      <c r="G42" s="746"/>
      <c r="H42" s="747"/>
      <c r="I42" s="747"/>
      <c r="L42" s="748"/>
      <c r="M42" s="748"/>
    </row>
    <row r="43" spans="3:13" ht="16.5" x14ac:dyDescent="0.3">
      <c r="C43" s="710"/>
      <c r="D43" s="710"/>
      <c r="E43" s="710"/>
      <c r="F43" s="710"/>
      <c r="G43" s="746"/>
      <c r="H43" s="747"/>
      <c r="I43" s="747"/>
      <c r="L43" s="743"/>
      <c r="M43" s="743"/>
    </row>
    <row r="44" spans="3:13" ht="16.5" x14ac:dyDescent="0.3">
      <c r="C44" s="710"/>
      <c r="D44" s="710"/>
      <c r="E44" s="710"/>
      <c r="F44" s="710"/>
      <c r="G44" s="746"/>
      <c r="H44" s="747"/>
      <c r="I44" s="747"/>
      <c r="L44" s="743"/>
      <c r="M44" s="743"/>
    </row>
    <row r="45" spans="3:13" ht="16.5" x14ac:dyDescent="0.3">
      <c r="C45" s="710"/>
      <c r="D45" s="710"/>
      <c r="E45" s="710"/>
      <c r="F45" s="710"/>
      <c r="G45" s="746"/>
      <c r="H45" s="747"/>
      <c r="I45" s="747"/>
      <c r="L45" s="743"/>
      <c r="M45" s="743"/>
    </row>
    <row r="46" spans="3:13" ht="16.5" x14ac:dyDescent="0.3">
      <c r="C46" s="710"/>
      <c r="D46" s="710"/>
      <c r="E46" s="710"/>
      <c r="F46" s="710"/>
      <c r="G46" s="746"/>
      <c r="H46" s="747"/>
      <c r="I46" s="747"/>
      <c r="L46" s="743"/>
      <c r="M46" s="743"/>
    </row>
    <row r="47" spans="3:13" s="748" customFormat="1" ht="16.5" x14ac:dyDescent="0.3">
      <c r="D47" s="749"/>
      <c r="E47" s="743"/>
      <c r="F47" s="743"/>
      <c r="G47" s="19"/>
      <c r="H47" s="19"/>
      <c r="I47" s="19"/>
      <c r="J47" s="27"/>
      <c r="L47" s="743"/>
      <c r="M47" s="743"/>
    </row>
  </sheetData>
  <mergeCells count="5">
    <mergeCell ref="C1:H1"/>
    <mergeCell ref="C2:H2"/>
    <mergeCell ref="C3:H3"/>
    <mergeCell ref="C4:H4"/>
    <mergeCell ref="C31:H31"/>
  </mergeCells>
  <printOptions horizontalCentered="1"/>
  <pageMargins left="7.874015748031496E-2" right="0.43307086614173229" top="0.62992125984251968" bottom="0.31496062992125984" header="0.31496062992125984" footer="0.31496062992125984"/>
  <pageSetup scale="58" fitToHeight="0" orientation="portrait" horizontalDpi="1200" verticalDpi="1200" copies="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N59"/>
  <sheetViews>
    <sheetView showGridLines="0" zoomScaleNormal="100" zoomScaleSheetLayoutView="70" zoomScalePageLayoutView="70" workbookViewId="0">
      <selection sqref="A1:G1"/>
    </sheetView>
  </sheetViews>
  <sheetFormatPr baseColWidth="10" defaultColWidth="11.42578125" defaultRowHeight="15" x14ac:dyDescent="0.25"/>
  <cols>
    <col min="1" max="1" width="7.42578125" style="725" customWidth="1"/>
    <col min="2" max="2" width="15.28515625" style="725" customWidth="1"/>
    <col min="3" max="3" width="54.85546875" style="725" customWidth="1"/>
    <col min="4" max="4" width="21.7109375" style="725" customWidth="1"/>
    <col min="5" max="5" width="20.85546875" style="725" customWidth="1"/>
    <col min="6" max="6" width="23.42578125" style="725" customWidth="1"/>
    <col min="7" max="7" width="21.42578125" style="725" customWidth="1"/>
    <col min="8" max="8" width="6.85546875" style="738" bestFit="1" customWidth="1"/>
    <col min="9" max="9" width="6.42578125" style="725" customWidth="1"/>
    <col min="10" max="16384" width="11.42578125" style="725"/>
  </cols>
  <sheetData>
    <row r="1" spans="1:9" ht="20.25" customHeight="1" x14ac:dyDescent="0.35">
      <c r="A1" s="1407" t="s">
        <v>148</v>
      </c>
      <c r="B1" s="1407"/>
      <c r="C1" s="1407"/>
      <c r="D1" s="1407"/>
      <c r="E1" s="1407"/>
      <c r="F1" s="1407"/>
      <c r="G1" s="1407"/>
      <c r="H1" s="1255"/>
    </row>
    <row r="2" spans="1:9" ht="15.75" x14ac:dyDescent="0.25">
      <c r="C2" s="730"/>
      <c r="D2" s="730"/>
      <c r="E2" s="730"/>
      <c r="F2" s="730"/>
      <c r="G2" s="730"/>
      <c r="H2" s="936"/>
      <c r="I2" s="730"/>
    </row>
    <row r="3" spans="1:9" ht="18.75" customHeight="1" x14ac:dyDescent="0.25">
      <c r="A3" s="1405" t="s">
        <v>123</v>
      </c>
      <c r="B3" s="1405"/>
      <c r="C3" s="1405"/>
      <c r="D3" s="1405"/>
      <c r="E3" s="1405"/>
      <c r="F3" s="1405"/>
      <c r="G3" s="1405"/>
      <c r="H3" s="725"/>
    </row>
    <row r="4" spans="1:9" ht="22.5" customHeight="1" x14ac:dyDescent="0.25">
      <c r="A4" s="1405" t="s">
        <v>847</v>
      </c>
      <c r="B4" s="1405"/>
      <c r="C4" s="1405"/>
      <c r="D4" s="1405"/>
      <c r="E4" s="1405"/>
      <c r="F4" s="1405"/>
      <c r="G4" s="1405"/>
      <c r="H4" s="725"/>
    </row>
    <row r="5" spans="1:9" ht="21.75" customHeight="1" x14ac:dyDescent="0.3">
      <c r="A5" s="1406" t="s">
        <v>11</v>
      </c>
      <c r="B5" s="1406"/>
      <c r="C5" s="1406"/>
      <c r="D5" s="1406"/>
      <c r="E5" s="1406"/>
      <c r="F5" s="1406"/>
      <c r="G5" s="1406"/>
      <c r="H5" s="725"/>
    </row>
    <row r="6" spans="1:9" ht="24.75" customHeight="1" x14ac:dyDescent="0.3">
      <c r="A6" s="1106"/>
      <c r="B6" s="1106"/>
      <c r="C6" s="1282"/>
      <c r="D6" s="1282"/>
      <c r="E6" s="1282"/>
      <c r="F6" s="1282"/>
      <c r="G6" s="1282"/>
      <c r="H6" s="729"/>
      <c r="I6" s="729"/>
    </row>
    <row r="7" spans="1:9" ht="39.75" customHeight="1" x14ac:dyDescent="0.3">
      <c r="A7" s="1411" t="s">
        <v>122</v>
      </c>
      <c r="B7" s="1412"/>
      <c r="C7" s="1413"/>
      <c r="D7" s="1107" t="s">
        <v>121</v>
      </c>
      <c r="E7" s="1107" t="s">
        <v>120</v>
      </c>
      <c r="F7" s="1107" t="s">
        <v>527</v>
      </c>
      <c r="G7" s="1107" t="s">
        <v>116</v>
      </c>
      <c r="H7" s="937"/>
    </row>
    <row r="8" spans="1:9" ht="15.75" x14ac:dyDescent="0.25">
      <c r="A8" s="1000"/>
      <c r="B8" s="822"/>
      <c r="C8" s="1314"/>
      <c r="D8" s="1018"/>
      <c r="E8" s="1018"/>
      <c r="F8" s="1018"/>
      <c r="G8" s="1019"/>
      <c r="H8" s="729"/>
    </row>
    <row r="9" spans="1:9" ht="19.5" customHeight="1" x14ac:dyDescent="0.25">
      <c r="A9" s="1108" t="s">
        <v>660</v>
      </c>
      <c r="B9" s="1109"/>
      <c r="C9" s="999"/>
      <c r="D9" s="731"/>
      <c r="E9" s="731"/>
      <c r="F9" s="731"/>
      <c r="G9" s="731"/>
      <c r="H9" s="729"/>
    </row>
    <row r="10" spans="1:9" ht="21" customHeight="1" x14ac:dyDescent="0.25">
      <c r="A10" s="1408" t="s">
        <v>661</v>
      </c>
      <c r="B10" s="1409"/>
      <c r="C10" s="1410"/>
      <c r="D10" s="731"/>
      <c r="E10" s="731"/>
      <c r="F10" s="731"/>
      <c r="G10" s="731"/>
      <c r="H10" s="729"/>
    </row>
    <row r="11" spans="1:9" ht="21" customHeight="1" x14ac:dyDescent="0.25">
      <c r="A11" s="1110"/>
      <c r="B11" s="1111" t="s">
        <v>662</v>
      </c>
      <c r="C11" s="999"/>
      <c r="D11" s="731"/>
      <c r="E11" s="731"/>
      <c r="F11" s="731"/>
      <c r="G11" s="731"/>
      <c r="H11" s="729"/>
    </row>
    <row r="12" spans="1:9" ht="21" customHeight="1" x14ac:dyDescent="0.25">
      <c r="A12" s="1110"/>
      <c r="B12" s="1109"/>
      <c r="C12" s="1112" t="s">
        <v>663</v>
      </c>
      <c r="D12" s="1113" t="s">
        <v>673</v>
      </c>
      <c r="E12" s="1113" t="s">
        <v>674</v>
      </c>
      <c r="F12" s="1114">
        <v>0</v>
      </c>
      <c r="G12" s="1114">
        <v>0</v>
      </c>
      <c r="H12" s="729"/>
    </row>
    <row r="13" spans="1:9" ht="21" customHeight="1" x14ac:dyDescent="0.25">
      <c r="A13" s="1110"/>
      <c r="B13" s="1109"/>
      <c r="C13" s="1112" t="s">
        <v>664</v>
      </c>
      <c r="D13" s="1113" t="s">
        <v>673</v>
      </c>
      <c r="E13" s="1113" t="s">
        <v>674</v>
      </c>
      <c r="F13" s="1114">
        <v>0</v>
      </c>
      <c r="G13" s="1114">
        <v>0</v>
      </c>
      <c r="H13" s="729"/>
    </row>
    <row r="14" spans="1:9" ht="21" customHeight="1" x14ac:dyDescent="0.25">
      <c r="A14" s="1110"/>
      <c r="B14" s="1111"/>
      <c r="C14" s="1112" t="s">
        <v>665</v>
      </c>
      <c r="D14" s="1113" t="s">
        <v>673</v>
      </c>
      <c r="E14" s="1113" t="s">
        <v>674</v>
      </c>
      <c r="F14" s="1114">
        <v>0</v>
      </c>
      <c r="G14" s="1114">
        <v>0</v>
      </c>
      <c r="H14" s="729"/>
    </row>
    <row r="15" spans="1:9" ht="21" customHeight="1" x14ac:dyDescent="0.25">
      <c r="A15" s="1110"/>
      <c r="B15" s="1111"/>
      <c r="C15" s="1112"/>
      <c r="D15" s="731"/>
      <c r="E15" s="731"/>
      <c r="F15" s="731"/>
      <c r="G15" s="731"/>
      <c r="H15" s="729"/>
    </row>
    <row r="16" spans="1:9" ht="21" customHeight="1" x14ac:dyDescent="0.25">
      <c r="A16" s="1110"/>
      <c r="B16" s="1111" t="s">
        <v>666</v>
      </c>
      <c r="C16" s="1112"/>
      <c r="D16" s="731"/>
      <c r="E16" s="731"/>
      <c r="F16" s="731"/>
      <c r="G16" s="731"/>
      <c r="H16" s="729"/>
    </row>
    <row r="17" spans="1:8" ht="21" customHeight="1" x14ac:dyDescent="0.25">
      <c r="A17" s="1110"/>
      <c r="B17" s="1111"/>
      <c r="C17" s="1112" t="s">
        <v>667</v>
      </c>
      <c r="D17" s="1113" t="s">
        <v>673</v>
      </c>
      <c r="E17" s="1113" t="s">
        <v>674</v>
      </c>
      <c r="F17" s="1114">
        <v>0</v>
      </c>
      <c r="G17" s="1114">
        <v>0</v>
      </c>
      <c r="H17" s="729"/>
    </row>
    <row r="18" spans="1:8" ht="21" customHeight="1" x14ac:dyDescent="0.25">
      <c r="A18" s="1110"/>
      <c r="B18" s="1111"/>
      <c r="C18" s="1112" t="s">
        <v>668</v>
      </c>
      <c r="D18" s="1113" t="s">
        <v>673</v>
      </c>
      <c r="E18" s="1113" t="s">
        <v>674</v>
      </c>
      <c r="F18" s="1114">
        <v>0</v>
      </c>
      <c r="G18" s="1114">
        <v>0</v>
      </c>
      <c r="H18" s="729"/>
    </row>
    <row r="19" spans="1:8" ht="21" customHeight="1" x14ac:dyDescent="0.25">
      <c r="A19" s="1110"/>
      <c r="B19" s="1111"/>
      <c r="C19" s="1112" t="s">
        <v>664</v>
      </c>
      <c r="D19" s="1113" t="s">
        <v>673</v>
      </c>
      <c r="E19" s="1113" t="s">
        <v>674</v>
      </c>
      <c r="F19" s="1114">
        <v>0</v>
      </c>
      <c r="G19" s="1114">
        <v>0</v>
      </c>
      <c r="H19" s="729"/>
    </row>
    <row r="20" spans="1:8" ht="21" customHeight="1" x14ac:dyDescent="0.25">
      <c r="A20" s="1110"/>
      <c r="B20" s="1111"/>
      <c r="C20" s="1112" t="s">
        <v>665</v>
      </c>
      <c r="D20" s="1113" t="s">
        <v>673</v>
      </c>
      <c r="E20" s="1113" t="s">
        <v>674</v>
      </c>
      <c r="F20" s="1114">
        <v>0</v>
      </c>
      <c r="G20" s="1114">
        <v>0</v>
      </c>
      <c r="H20" s="729"/>
    </row>
    <row r="21" spans="1:8" ht="21" customHeight="1" x14ac:dyDescent="0.25">
      <c r="A21" s="1110"/>
      <c r="B21" s="1111"/>
      <c r="C21" s="1112"/>
      <c r="D21" s="731"/>
      <c r="E21" s="731"/>
      <c r="F21" s="1114"/>
      <c r="G21" s="1114"/>
      <c r="H21" s="729"/>
    </row>
    <row r="22" spans="1:8" ht="21" customHeight="1" x14ac:dyDescent="0.25">
      <c r="A22" s="1110"/>
      <c r="B22" s="1111" t="s">
        <v>669</v>
      </c>
      <c r="C22" s="1112"/>
      <c r="D22" s="731"/>
      <c r="E22" s="731"/>
      <c r="F22" s="1115">
        <v>0</v>
      </c>
      <c r="G22" s="1115">
        <v>0</v>
      </c>
      <c r="H22" s="729"/>
    </row>
    <row r="23" spans="1:8" ht="21" customHeight="1" x14ac:dyDescent="0.25">
      <c r="A23" s="1110"/>
      <c r="B23" s="1111"/>
      <c r="C23" s="1112"/>
      <c r="D23" s="731"/>
      <c r="E23" s="731"/>
      <c r="F23" s="731"/>
      <c r="G23" s="731"/>
      <c r="H23" s="729"/>
    </row>
    <row r="24" spans="1:8" ht="21" customHeight="1" x14ac:dyDescent="0.25">
      <c r="A24" s="1408" t="s">
        <v>670</v>
      </c>
      <c r="B24" s="1409"/>
      <c r="C24" s="1410"/>
      <c r="D24" s="731"/>
      <c r="E24" s="731"/>
      <c r="F24" s="731"/>
      <c r="G24" s="731"/>
      <c r="H24" s="729"/>
    </row>
    <row r="25" spans="1:8" ht="21" customHeight="1" x14ac:dyDescent="0.25">
      <c r="A25" s="1110"/>
      <c r="B25" s="1111" t="s">
        <v>662</v>
      </c>
      <c r="C25" s="1112"/>
      <c r="D25" s="731"/>
      <c r="E25" s="731"/>
      <c r="F25" s="731"/>
      <c r="G25" s="731"/>
      <c r="H25" s="729"/>
    </row>
    <row r="26" spans="1:8" ht="21" customHeight="1" x14ac:dyDescent="0.25">
      <c r="A26" s="1110"/>
      <c r="B26" s="1111"/>
      <c r="C26" s="1112" t="s">
        <v>663</v>
      </c>
      <c r="D26" s="1113" t="s">
        <v>673</v>
      </c>
      <c r="E26" s="1113" t="s">
        <v>674</v>
      </c>
      <c r="F26" s="1114">
        <v>0</v>
      </c>
      <c r="G26" s="1114">
        <v>0</v>
      </c>
      <c r="H26" s="729"/>
    </row>
    <row r="27" spans="1:8" ht="21" customHeight="1" x14ac:dyDescent="0.25">
      <c r="A27" s="1110"/>
      <c r="B27" s="1111"/>
      <c r="C27" s="1112" t="s">
        <v>664</v>
      </c>
      <c r="D27" s="1113" t="s">
        <v>673</v>
      </c>
      <c r="E27" s="1113" t="s">
        <v>674</v>
      </c>
      <c r="F27" s="1114">
        <v>0</v>
      </c>
      <c r="G27" s="1114">
        <v>0</v>
      </c>
      <c r="H27" s="729"/>
    </row>
    <row r="28" spans="1:8" ht="21" customHeight="1" x14ac:dyDescent="0.25">
      <c r="A28" s="1110"/>
      <c r="B28" s="1111"/>
      <c r="C28" s="1112" t="s">
        <v>665</v>
      </c>
      <c r="D28" s="1113" t="s">
        <v>673</v>
      </c>
      <c r="E28" s="1113" t="s">
        <v>674</v>
      </c>
      <c r="F28" s="1114">
        <v>0</v>
      </c>
      <c r="G28" s="1114">
        <v>0</v>
      </c>
      <c r="H28" s="729"/>
    </row>
    <row r="29" spans="1:8" ht="21" customHeight="1" x14ac:dyDescent="0.25">
      <c r="A29" s="1110"/>
      <c r="B29" s="1111"/>
      <c r="C29" s="1112"/>
      <c r="D29" s="731"/>
      <c r="E29" s="731"/>
      <c r="F29" s="731"/>
      <c r="G29" s="731"/>
      <c r="H29" s="729"/>
    </row>
    <row r="30" spans="1:8" ht="21" customHeight="1" x14ac:dyDescent="0.25">
      <c r="A30" s="1110"/>
      <c r="B30" s="1111" t="s">
        <v>671</v>
      </c>
      <c r="C30" s="1112"/>
      <c r="D30" s="731"/>
      <c r="E30" s="731"/>
      <c r="F30" s="731"/>
      <c r="G30" s="731"/>
      <c r="H30" s="729"/>
    </row>
    <row r="31" spans="1:8" ht="21" customHeight="1" x14ac:dyDescent="0.25">
      <c r="A31" s="1110"/>
      <c r="B31" s="1111"/>
      <c r="C31" s="1112" t="s">
        <v>667</v>
      </c>
      <c r="D31" s="1113" t="s">
        <v>673</v>
      </c>
      <c r="E31" s="1113" t="s">
        <v>674</v>
      </c>
      <c r="F31" s="1114">
        <v>0</v>
      </c>
      <c r="G31" s="1114">
        <v>0</v>
      </c>
      <c r="H31" s="729"/>
    </row>
    <row r="32" spans="1:8" ht="21" customHeight="1" x14ac:dyDescent="0.25">
      <c r="A32" s="1110"/>
      <c r="B32" s="1111"/>
      <c r="C32" s="1112" t="s">
        <v>668</v>
      </c>
      <c r="D32" s="1113" t="s">
        <v>673</v>
      </c>
      <c r="E32" s="1113" t="s">
        <v>674</v>
      </c>
      <c r="F32" s="1114">
        <v>0</v>
      </c>
      <c r="G32" s="1114">
        <v>0</v>
      </c>
      <c r="H32" s="729"/>
    </row>
    <row r="33" spans="1:11" ht="21" customHeight="1" x14ac:dyDescent="0.25">
      <c r="A33" s="1110"/>
      <c r="B33" s="1111"/>
      <c r="C33" s="1112" t="s">
        <v>664</v>
      </c>
      <c r="D33" s="1113" t="s">
        <v>673</v>
      </c>
      <c r="E33" s="1113" t="s">
        <v>674</v>
      </c>
      <c r="F33" s="1114">
        <v>0</v>
      </c>
      <c r="G33" s="1114">
        <v>0</v>
      </c>
      <c r="H33" s="729"/>
    </row>
    <row r="34" spans="1:11" ht="21" customHeight="1" x14ac:dyDescent="0.25">
      <c r="A34" s="1110"/>
      <c r="B34" s="1111"/>
      <c r="C34" s="1112" t="s">
        <v>665</v>
      </c>
      <c r="D34" s="1113" t="s">
        <v>673</v>
      </c>
      <c r="E34" s="1113" t="s">
        <v>674</v>
      </c>
      <c r="F34" s="1114">
        <v>0</v>
      </c>
      <c r="G34" s="1114">
        <v>0</v>
      </c>
      <c r="H34" s="729"/>
    </row>
    <row r="35" spans="1:11" ht="21" customHeight="1" x14ac:dyDescent="0.25">
      <c r="A35" s="1110"/>
      <c r="B35" s="1111"/>
      <c r="C35" s="1112"/>
      <c r="D35" s="731"/>
      <c r="E35" s="731"/>
      <c r="F35" s="731"/>
      <c r="G35" s="731"/>
      <c r="H35" s="729"/>
    </row>
    <row r="36" spans="1:11" ht="21" customHeight="1" x14ac:dyDescent="0.25">
      <c r="A36" s="1110"/>
      <c r="B36" s="1111" t="s">
        <v>672</v>
      </c>
      <c r="C36" s="1112"/>
      <c r="D36" s="731"/>
      <c r="E36" s="731"/>
      <c r="F36" s="1115">
        <v>0</v>
      </c>
      <c r="G36" s="1115">
        <v>0</v>
      </c>
      <c r="H36" s="729"/>
    </row>
    <row r="37" spans="1:11" ht="21" customHeight="1" x14ac:dyDescent="0.25">
      <c r="A37" s="1108" t="s">
        <v>675</v>
      </c>
      <c r="B37" s="1116"/>
      <c r="C37" s="999"/>
      <c r="D37" s="731"/>
      <c r="E37" s="731"/>
      <c r="F37" s="1117">
        <v>162807935</v>
      </c>
      <c r="G37" s="1117">
        <v>149297043</v>
      </c>
      <c r="H37" s="38"/>
    </row>
    <row r="38" spans="1:11" ht="21" customHeight="1" x14ac:dyDescent="0.25">
      <c r="A38" s="1108"/>
      <c r="B38" s="1116"/>
      <c r="C38" s="999"/>
      <c r="D38" s="731"/>
      <c r="E38" s="731"/>
      <c r="F38" s="731"/>
      <c r="G38" s="731"/>
      <c r="H38" s="729"/>
    </row>
    <row r="39" spans="1:11" ht="21" customHeight="1" x14ac:dyDescent="0.25">
      <c r="A39" s="1108" t="s">
        <v>676</v>
      </c>
      <c r="B39" s="1116"/>
      <c r="C39" s="1118"/>
      <c r="D39" s="1113" t="s">
        <v>673</v>
      </c>
      <c r="E39" s="1113" t="s">
        <v>674</v>
      </c>
      <c r="F39" s="1119">
        <v>162807935</v>
      </c>
      <c r="G39" s="1119">
        <v>149297043</v>
      </c>
    </row>
    <row r="40" spans="1:11" ht="15.75" x14ac:dyDescent="0.25">
      <c r="A40" s="1120"/>
      <c r="B40" s="1121"/>
      <c r="C40" s="1122"/>
      <c r="D40" s="828"/>
      <c r="E40" s="828"/>
      <c r="F40" s="828"/>
      <c r="G40" s="828"/>
    </row>
    <row r="41" spans="1:11" x14ac:dyDescent="0.25">
      <c r="C41" s="733"/>
      <c r="D41" s="938"/>
      <c r="E41" s="938"/>
      <c r="H41" s="38"/>
      <c r="J41" s="939"/>
      <c r="K41" s="939"/>
    </row>
    <row r="42" spans="1:11" x14ac:dyDescent="0.25">
      <c r="C42" s="733"/>
      <c r="D42" s="938"/>
      <c r="E42" s="938"/>
      <c r="F42" s="939"/>
      <c r="G42" s="939"/>
      <c r="H42" s="38"/>
    </row>
    <row r="43" spans="1:11" x14ac:dyDescent="0.25">
      <c r="C43" s="733"/>
      <c r="D43" s="938"/>
      <c r="E43" s="938"/>
      <c r="F43" s="939"/>
      <c r="G43" s="939"/>
      <c r="H43" s="38"/>
    </row>
    <row r="44" spans="1:11" ht="15.75" x14ac:dyDescent="0.25">
      <c r="A44" s="1404" t="s">
        <v>398</v>
      </c>
      <c r="B44" s="1404"/>
      <c r="C44" s="1404"/>
      <c r="D44" s="1404"/>
      <c r="E44" s="1404"/>
      <c r="F44" s="1404"/>
      <c r="G44" s="1404"/>
    </row>
    <row r="45" spans="1:11" x14ac:dyDescent="0.25">
      <c r="A45" s="1274"/>
      <c r="B45" s="1274"/>
      <c r="C45" s="1274"/>
      <c r="D45" s="1274"/>
      <c r="E45" s="1274"/>
      <c r="F45" s="1274"/>
      <c r="G45" s="1274"/>
    </row>
    <row r="46" spans="1:11" x14ac:dyDescent="0.25">
      <c r="A46" s="1274"/>
      <c r="B46" s="1274"/>
      <c r="C46" s="1274"/>
      <c r="D46" s="1274"/>
      <c r="E46" s="1274"/>
      <c r="F46" s="1274"/>
      <c r="G46" s="1274"/>
    </row>
    <row r="47" spans="1:11" x14ac:dyDescent="0.25">
      <c r="A47" s="1274"/>
      <c r="B47" s="1274"/>
      <c r="C47" s="1274"/>
      <c r="D47" s="1274"/>
      <c r="E47" s="1274"/>
      <c r="F47" s="1274"/>
      <c r="G47" s="1274"/>
    </row>
    <row r="48" spans="1:11" x14ac:dyDescent="0.25">
      <c r="A48" s="1274"/>
      <c r="B48" s="1274"/>
      <c r="C48" s="1274"/>
      <c r="D48" s="1274"/>
      <c r="E48" s="1274"/>
      <c r="F48" s="1274"/>
      <c r="G48" s="1274"/>
    </row>
    <row r="50" spans="3:14" s="743" customFormat="1" ht="16.5" x14ac:dyDescent="0.3">
      <c r="D50" s="744"/>
      <c r="E50" s="744"/>
      <c r="F50" s="744"/>
      <c r="G50" s="35"/>
      <c r="H50" s="940"/>
      <c r="I50" s="941"/>
      <c r="J50" s="942"/>
      <c r="K50" s="27"/>
      <c r="M50" s="725"/>
      <c r="N50" s="725"/>
    </row>
    <row r="51" spans="3:14" ht="16.5" x14ac:dyDescent="0.3">
      <c r="C51" s="710"/>
      <c r="D51" s="712"/>
      <c r="E51" s="711"/>
      <c r="F51" s="711"/>
      <c r="G51" s="4"/>
      <c r="H51" s="4"/>
      <c r="I51" s="745"/>
      <c r="J51" s="943"/>
      <c r="K51" s="944"/>
    </row>
    <row r="52" spans="3:14" ht="16.5" x14ac:dyDescent="0.3">
      <c r="C52" s="710"/>
      <c r="D52" s="708"/>
      <c r="E52" s="709"/>
      <c r="F52" s="709"/>
      <c r="G52" s="2"/>
      <c r="H52" s="2"/>
      <c r="I52" s="745"/>
    </row>
    <row r="53" spans="3:14" ht="16.5" x14ac:dyDescent="0.3">
      <c r="C53" s="710"/>
      <c r="D53" s="710"/>
      <c r="E53" s="710"/>
      <c r="F53" s="710"/>
      <c r="G53" s="3"/>
      <c r="H53" s="3"/>
      <c r="I53" s="745"/>
    </row>
    <row r="54" spans="3:14" ht="16.5" x14ac:dyDescent="0.3">
      <c r="C54" s="710"/>
      <c r="D54" s="710"/>
      <c r="E54" s="710"/>
      <c r="F54" s="710"/>
      <c r="G54" s="746"/>
      <c r="H54" s="747"/>
      <c r="I54" s="745"/>
      <c r="M54" s="748"/>
      <c r="N54" s="748"/>
    </row>
    <row r="55" spans="3:14" ht="16.5" x14ac:dyDescent="0.3">
      <c r="C55" s="710"/>
      <c r="D55" s="710"/>
      <c r="E55" s="710"/>
      <c r="F55" s="710"/>
      <c r="G55" s="746"/>
      <c r="H55" s="747"/>
      <c r="I55" s="745"/>
      <c r="J55" s="623"/>
      <c r="M55" s="743"/>
      <c r="N55" s="743"/>
    </row>
    <row r="56" spans="3:14" ht="16.5" x14ac:dyDescent="0.3">
      <c r="C56" s="710"/>
      <c r="D56" s="710"/>
      <c r="E56" s="710"/>
      <c r="F56" s="710"/>
      <c r="G56" s="746"/>
      <c r="H56" s="747"/>
      <c r="I56" s="745"/>
      <c r="M56" s="743"/>
      <c r="N56" s="743"/>
    </row>
    <row r="57" spans="3:14" ht="16.5" x14ac:dyDescent="0.3">
      <c r="C57" s="710"/>
      <c r="D57" s="710"/>
      <c r="E57" s="710"/>
      <c r="F57" s="710"/>
      <c r="G57" s="746"/>
      <c r="H57" s="747"/>
      <c r="I57" s="745"/>
      <c r="M57" s="743"/>
      <c r="N57" s="743"/>
    </row>
    <row r="58" spans="3:14" ht="16.5" x14ac:dyDescent="0.3">
      <c r="C58" s="710"/>
      <c r="D58" s="710"/>
      <c r="E58" s="710"/>
      <c r="F58" s="710"/>
      <c r="G58" s="746"/>
      <c r="H58" s="747"/>
      <c r="I58" s="745"/>
      <c r="M58" s="743"/>
      <c r="N58" s="743"/>
    </row>
    <row r="59" spans="3:14" s="748" customFormat="1" ht="16.5" x14ac:dyDescent="0.3">
      <c r="D59" s="749"/>
      <c r="E59" s="743"/>
      <c r="F59" s="743"/>
      <c r="G59" s="19"/>
      <c r="H59" s="351"/>
      <c r="I59" s="945"/>
      <c r="J59" s="27"/>
      <c r="K59" s="27"/>
      <c r="M59" s="743"/>
      <c r="N59" s="743"/>
    </row>
  </sheetData>
  <mergeCells count="8">
    <mergeCell ref="A44:G44"/>
    <mergeCell ref="A3:G3"/>
    <mergeCell ref="A4:G4"/>
    <mergeCell ref="A5:G5"/>
    <mergeCell ref="A1:G1"/>
    <mergeCell ref="A10:C10"/>
    <mergeCell ref="A24:C24"/>
    <mergeCell ref="A7:C7"/>
  </mergeCells>
  <printOptions horizontalCentered="1"/>
  <pageMargins left="0.39370078740157483" right="0.35433070866141736" top="0.98425196850393704" bottom="0.31496062992125984" header="0.31496062992125984" footer="0.31496062992125984"/>
  <pageSetup scale="59" orientation="portrait" copies="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K68"/>
  <sheetViews>
    <sheetView showGridLines="0" zoomScale="70" zoomScaleNormal="70" zoomScaleSheetLayoutView="80" zoomScalePageLayoutView="70" workbookViewId="0">
      <selection activeCell="F18" sqref="F18"/>
    </sheetView>
  </sheetViews>
  <sheetFormatPr baseColWidth="10" defaultRowHeight="14.25" x14ac:dyDescent="0.2"/>
  <cols>
    <col min="1" max="1" width="2" style="863" customWidth="1"/>
    <col min="2" max="2" width="71.5703125" style="863" customWidth="1"/>
    <col min="3" max="3" width="3.140625" style="863" customWidth="1"/>
    <col min="4" max="4" width="20.85546875" style="863" customWidth="1"/>
    <col min="5" max="5" width="25.85546875" style="863" customWidth="1"/>
    <col min="6" max="6" width="17.85546875" style="863" customWidth="1"/>
    <col min="7" max="7" width="22.42578125" style="863" customWidth="1"/>
    <col min="8" max="8" width="20.28515625" style="863" customWidth="1"/>
    <col min="9" max="10" width="15.140625" style="863" customWidth="1"/>
    <col min="11" max="251" width="11.42578125" style="863"/>
    <col min="252" max="252" width="3.28515625" style="863" customWidth="1"/>
    <col min="253" max="253" width="59" style="863" customWidth="1"/>
    <col min="254" max="254" width="14.5703125" style="863" customWidth="1"/>
    <col min="255" max="255" width="4.140625" style="863" customWidth="1"/>
    <col min="256" max="256" width="14.5703125" style="863" customWidth="1"/>
    <col min="257" max="257" width="4.140625" style="863" customWidth="1"/>
    <col min="258" max="258" width="14.5703125" style="863" customWidth="1"/>
    <col min="259" max="259" width="4.140625" style="863" customWidth="1"/>
    <col min="260" max="260" width="14.5703125" style="863" customWidth="1"/>
    <col min="261" max="261" width="4.140625" style="863" customWidth="1"/>
    <col min="262" max="262" width="14.5703125" style="863" customWidth="1"/>
    <col min="263" max="263" width="4.140625" style="863" customWidth="1"/>
    <col min="264" max="264" width="14.5703125" style="863" customWidth="1"/>
    <col min="265" max="265" width="4.5703125" style="863" customWidth="1"/>
    <col min="266" max="507" width="11.42578125" style="863"/>
    <col min="508" max="508" width="3.28515625" style="863" customWidth="1"/>
    <col min="509" max="509" width="59" style="863" customWidth="1"/>
    <col min="510" max="510" width="14.5703125" style="863" customWidth="1"/>
    <col min="511" max="511" width="4.140625" style="863" customWidth="1"/>
    <col min="512" max="512" width="14.5703125" style="863" customWidth="1"/>
    <col min="513" max="513" width="4.140625" style="863" customWidth="1"/>
    <col min="514" max="514" width="14.5703125" style="863" customWidth="1"/>
    <col min="515" max="515" width="4.140625" style="863" customWidth="1"/>
    <col min="516" max="516" width="14.5703125" style="863" customWidth="1"/>
    <col min="517" max="517" width="4.140625" style="863" customWidth="1"/>
    <col min="518" max="518" width="14.5703125" style="863" customWidth="1"/>
    <col min="519" max="519" width="4.140625" style="863" customWidth="1"/>
    <col min="520" max="520" width="14.5703125" style="863" customWidth="1"/>
    <col min="521" max="521" width="4.5703125" style="863" customWidth="1"/>
    <col min="522" max="763" width="11.42578125" style="863"/>
    <col min="764" max="764" width="3.28515625" style="863" customWidth="1"/>
    <col min="765" max="765" width="59" style="863" customWidth="1"/>
    <col min="766" max="766" width="14.5703125" style="863" customWidth="1"/>
    <col min="767" max="767" width="4.140625" style="863" customWidth="1"/>
    <col min="768" max="768" width="14.5703125" style="863" customWidth="1"/>
    <col min="769" max="769" width="4.140625" style="863" customWidth="1"/>
    <col min="770" max="770" width="14.5703125" style="863" customWidth="1"/>
    <col min="771" max="771" width="4.140625" style="863" customWidth="1"/>
    <col min="772" max="772" width="14.5703125" style="863" customWidth="1"/>
    <col min="773" max="773" width="4.140625" style="863" customWidth="1"/>
    <col min="774" max="774" width="14.5703125" style="863" customWidth="1"/>
    <col min="775" max="775" width="4.140625" style="863" customWidth="1"/>
    <col min="776" max="776" width="14.5703125" style="863" customWidth="1"/>
    <col min="777" max="777" width="4.5703125" style="863" customWidth="1"/>
    <col min="778" max="1019" width="11.42578125" style="863"/>
    <col min="1020" max="1020" width="3.28515625" style="863" customWidth="1"/>
    <col min="1021" max="1021" width="59" style="863" customWidth="1"/>
    <col min="1022" max="1022" width="14.5703125" style="863" customWidth="1"/>
    <col min="1023" max="1023" width="4.140625" style="863" customWidth="1"/>
    <col min="1024" max="1024" width="14.5703125" style="863" customWidth="1"/>
    <col min="1025" max="1025" width="4.140625" style="863" customWidth="1"/>
    <col min="1026" max="1026" width="14.5703125" style="863" customWidth="1"/>
    <col min="1027" max="1027" width="4.140625" style="863" customWidth="1"/>
    <col min="1028" max="1028" width="14.5703125" style="863" customWidth="1"/>
    <col min="1029" max="1029" width="4.140625" style="863" customWidth="1"/>
    <col min="1030" max="1030" width="14.5703125" style="863" customWidth="1"/>
    <col min="1031" max="1031" width="4.140625" style="863" customWidth="1"/>
    <col min="1032" max="1032" width="14.5703125" style="863" customWidth="1"/>
    <col min="1033" max="1033" width="4.5703125" style="863" customWidth="1"/>
    <col min="1034" max="1275" width="11.42578125" style="863"/>
    <col min="1276" max="1276" width="3.28515625" style="863" customWidth="1"/>
    <col min="1277" max="1277" width="59" style="863" customWidth="1"/>
    <col min="1278" max="1278" width="14.5703125" style="863" customWidth="1"/>
    <col min="1279" max="1279" width="4.140625" style="863" customWidth="1"/>
    <col min="1280" max="1280" width="14.5703125" style="863" customWidth="1"/>
    <col min="1281" max="1281" width="4.140625" style="863" customWidth="1"/>
    <col min="1282" max="1282" width="14.5703125" style="863" customWidth="1"/>
    <col min="1283" max="1283" width="4.140625" style="863" customWidth="1"/>
    <col min="1284" max="1284" width="14.5703125" style="863" customWidth="1"/>
    <col min="1285" max="1285" width="4.140625" style="863" customWidth="1"/>
    <col min="1286" max="1286" width="14.5703125" style="863" customWidth="1"/>
    <col min="1287" max="1287" width="4.140625" style="863" customWidth="1"/>
    <col min="1288" max="1288" width="14.5703125" style="863" customWidth="1"/>
    <col min="1289" max="1289" width="4.5703125" style="863" customWidth="1"/>
    <col min="1290" max="1531" width="11.42578125" style="863"/>
    <col min="1532" max="1532" width="3.28515625" style="863" customWidth="1"/>
    <col min="1533" max="1533" width="59" style="863" customWidth="1"/>
    <col min="1534" max="1534" width="14.5703125" style="863" customWidth="1"/>
    <col min="1535" max="1535" width="4.140625" style="863" customWidth="1"/>
    <col min="1536" max="1536" width="14.5703125" style="863" customWidth="1"/>
    <col min="1537" max="1537" width="4.140625" style="863" customWidth="1"/>
    <col min="1538" max="1538" width="14.5703125" style="863" customWidth="1"/>
    <col min="1539" max="1539" width="4.140625" style="863" customWidth="1"/>
    <col min="1540" max="1540" width="14.5703125" style="863" customWidth="1"/>
    <col min="1541" max="1541" width="4.140625" style="863" customWidth="1"/>
    <col min="1542" max="1542" width="14.5703125" style="863" customWidth="1"/>
    <col min="1543" max="1543" width="4.140625" style="863" customWidth="1"/>
    <col min="1544" max="1544" width="14.5703125" style="863" customWidth="1"/>
    <col min="1545" max="1545" width="4.5703125" style="863" customWidth="1"/>
    <col min="1546" max="1787" width="11.42578125" style="863"/>
    <col min="1788" max="1788" width="3.28515625" style="863" customWidth="1"/>
    <col min="1789" max="1789" width="59" style="863" customWidth="1"/>
    <col min="1790" max="1790" width="14.5703125" style="863" customWidth="1"/>
    <col min="1791" max="1791" width="4.140625" style="863" customWidth="1"/>
    <col min="1792" max="1792" width="14.5703125" style="863" customWidth="1"/>
    <col min="1793" max="1793" width="4.140625" style="863" customWidth="1"/>
    <col min="1794" max="1794" width="14.5703125" style="863" customWidth="1"/>
    <col min="1795" max="1795" width="4.140625" style="863" customWidth="1"/>
    <col min="1796" max="1796" width="14.5703125" style="863" customWidth="1"/>
    <col min="1797" max="1797" width="4.140625" style="863" customWidth="1"/>
    <col min="1798" max="1798" width="14.5703125" style="863" customWidth="1"/>
    <col min="1799" max="1799" width="4.140625" style="863" customWidth="1"/>
    <col min="1800" max="1800" width="14.5703125" style="863" customWidth="1"/>
    <col min="1801" max="1801" width="4.5703125" style="863" customWidth="1"/>
    <col min="1802" max="2043" width="11.42578125" style="863"/>
    <col min="2044" max="2044" width="3.28515625" style="863" customWidth="1"/>
    <col min="2045" max="2045" width="59" style="863" customWidth="1"/>
    <col min="2046" max="2046" width="14.5703125" style="863" customWidth="1"/>
    <col min="2047" max="2047" width="4.140625" style="863" customWidth="1"/>
    <col min="2048" max="2048" width="14.5703125" style="863" customWidth="1"/>
    <col min="2049" max="2049" width="4.140625" style="863" customWidth="1"/>
    <col min="2050" max="2050" width="14.5703125" style="863" customWidth="1"/>
    <col min="2051" max="2051" width="4.140625" style="863" customWidth="1"/>
    <col min="2052" max="2052" width="14.5703125" style="863" customWidth="1"/>
    <col min="2053" max="2053" width="4.140625" style="863" customWidth="1"/>
    <col min="2054" max="2054" width="14.5703125" style="863" customWidth="1"/>
    <col min="2055" max="2055" width="4.140625" style="863" customWidth="1"/>
    <col min="2056" max="2056" width="14.5703125" style="863" customWidth="1"/>
    <col min="2057" max="2057" width="4.5703125" style="863" customWidth="1"/>
    <col min="2058" max="2299" width="11.42578125" style="863"/>
    <col min="2300" max="2300" width="3.28515625" style="863" customWidth="1"/>
    <col min="2301" max="2301" width="59" style="863" customWidth="1"/>
    <col min="2302" max="2302" width="14.5703125" style="863" customWidth="1"/>
    <col min="2303" max="2303" width="4.140625" style="863" customWidth="1"/>
    <col min="2304" max="2304" width="14.5703125" style="863" customWidth="1"/>
    <col min="2305" max="2305" width="4.140625" style="863" customWidth="1"/>
    <col min="2306" max="2306" width="14.5703125" style="863" customWidth="1"/>
    <col min="2307" max="2307" width="4.140625" style="863" customWidth="1"/>
    <col min="2308" max="2308" width="14.5703125" style="863" customWidth="1"/>
    <col min="2309" max="2309" width="4.140625" style="863" customWidth="1"/>
    <col min="2310" max="2310" width="14.5703125" style="863" customWidth="1"/>
    <col min="2311" max="2311" width="4.140625" style="863" customWidth="1"/>
    <col min="2312" max="2312" width="14.5703125" style="863" customWidth="1"/>
    <col min="2313" max="2313" width="4.5703125" style="863" customWidth="1"/>
    <col min="2314" max="2555" width="11.42578125" style="863"/>
    <col min="2556" max="2556" width="3.28515625" style="863" customWidth="1"/>
    <col min="2557" max="2557" width="59" style="863" customWidth="1"/>
    <col min="2558" max="2558" width="14.5703125" style="863" customWidth="1"/>
    <col min="2559" max="2559" width="4.140625" style="863" customWidth="1"/>
    <col min="2560" max="2560" width="14.5703125" style="863" customWidth="1"/>
    <col min="2561" max="2561" width="4.140625" style="863" customWidth="1"/>
    <col min="2562" max="2562" width="14.5703125" style="863" customWidth="1"/>
    <col min="2563" max="2563" width="4.140625" style="863" customWidth="1"/>
    <col min="2564" max="2564" width="14.5703125" style="863" customWidth="1"/>
    <col min="2565" max="2565" width="4.140625" style="863" customWidth="1"/>
    <col min="2566" max="2566" width="14.5703125" style="863" customWidth="1"/>
    <col min="2567" max="2567" width="4.140625" style="863" customWidth="1"/>
    <col min="2568" max="2568" width="14.5703125" style="863" customWidth="1"/>
    <col min="2569" max="2569" width="4.5703125" style="863" customWidth="1"/>
    <col min="2570" max="2811" width="11.42578125" style="863"/>
    <col min="2812" max="2812" width="3.28515625" style="863" customWidth="1"/>
    <col min="2813" max="2813" width="59" style="863" customWidth="1"/>
    <col min="2814" max="2814" width="14.5703125" style="863" customWidth="1"/>
    <col min="2815" max="2815" width="4.140625" style="863" customWidth="1"/>
    <col min="2816" max="2816" width="14.5703125" style="863" customWidth="1"/>
    <col min="2817" max="2817" width="4.140625" style="863" customWidth="1"/>
    <col min="2818" max="2818" width="14.5703125" style="863" customWidth="1"/>
    <col min="2819" max="2819" width="4.140625" style="863" customWidth="1"/>
    <col min="2820" max="2820" width="14.5703125" style="863" customWidth="1"/>
    <col min="2821" max="2821" width="4.140625" style="863" customWidth="1"/>
    <col min="2822" max="2822" width="14.5703125" style="863" customWidth="1"/>
    <col min="2823" max="2823" width="4.140625" style="863" customWidth="1"/>
    <col min="2824" max="2824" width="14.5703125" style="863" customWidth="1"/>
    <col min="2825" max="2825" width="4.5703125" style="863" customWidth="1"/>
    <col min="2826" max="3067" width="11.42578125" style="863"/>
    <col min="3068" max="3068" width="3.28515625" style="863" customWidth="1"/>
    <col min="3069" max="3069" width="59" style="863" customWidth="1"/>
    <col min="3070" max="3070" width="14.5703125" style="863" customWidth="1"/>
    <col min="3071" max="3071" width="4.140625" style="863" customWidth="1"/>
    <col min="3072" max="3072" width="14.5703125" style="863" customWidth="1"/>
    <col min="3073" max="3073" width="4.140625" style="863" customWidth="1"/>
    <col min="3074" max="3074" width="14.5703125" style="863" customWidth="1"/>
    <col min="3075" max="3075" width="4.140625" style="863" customWidth="1"/>
    <col min="3076" max="3076" width="14.5703125" style="863" customWidth="1"/>
    <col min="3077" max="3077" width="4.140625" style="863" customWidth="1"/>
    <col min="3078" max="3078" width="14.5703125" style="863" customWidth="1"/>
    <col min="3079" max="3079" width="4.140625" style="863" customWidth="1"/>
    <col min="3080" max="3080" width="14.5703125" style="863" customWidth="1"/>
    <col min="3081" max="3081" width="4.5703125" style="863" customWidth="1"/>
    <col min="3082" max="3323" width="11.42578125" style="863"/>
    <col min="3324" max="3324" width="3.28515625" style="863" customWidth="1"/>
    <col min="3325" max="3325" width="59" style="863" customWidth="1"/>
    <col min="3326" max="3326" width="14.5703125" style="863" customWidth="1"/>
    <col min="3327" max="3327" width="4.140625" style="863" customWidth="1"/>
    <col min="3328" max="3328" width="14.5703125" style="863" customWidth="1"/>
    <col min="3329" max="3329" width="4.140625" style="863" customWidth="1"/>
    <col min="3330" max="3330" width="14.5703125" style="863" customWidth="1"/>
    <col min="3331" max="3331" width="4.140625" style="863" customWidth="1"/>
    <col min="3332" max="3332" width="14.5703125" style="863" customWidth="1"/>
    <col min="3333" max="3333" width="4.140625" style="863" customWidth="1"/>
    <col min="3334" max="3334" width="14.5703125" style="863" customWidth="1"/>
    <col min="3335" max="3335" width="4.140625" style="863" customWidth="1"/>
    <col min="3336" max="3336" width="14.5703125" style="863" customWidth="1"/>
    <col min="3337" max="3337" width="4.5703125" style="863" customWidth="1"/>
    <col min="3338" max="3579" width="11.42578125" style="863"/>
    <col min="3580" max="3580" width="3.28515625" style="863" customWidth="1"/>
    <col min="3581" max="3581" width="59" style="863" customWidth="1"/>
    <col min="3582" max="3582" width="14.5703125" style="863" customWidth="1"/>
    <col min="3583" max="3583" width="4.140625" style="863" customWidth="1"/>
    <col min="3584" max="3584" width="14.5703125" style="863" customWidth="1"/>
    <col min="3585" max="3585" width="4.140625" style="863" customWidth="1"/>
    <col min="3586" max="3586" width="14.5703125" style="863" customWidth="1"/>
    <col min="3587" max="3587" width="4.140625" style="863" customWidth="1"/>
    <col min="3588" max="3588" width="14.5703125" style="863" customWidth="1"/>
    <col min="3589" max="3589" width="4.140625" style="863" customWidth="1"/>
    <col min="3590" max="3590" width="14.5703125" style="863" customWidth="1"/>
    <col min="3591" max="3591" width="4.140625" style="863" customWidth="1"/>
    <col min="3592" max="3592" width="14.5703125" style="863" customWidth="1"/>
    <col min="3593" max="3593" width="4.5703125" style="863" customWidth="1"/>
    <col min="3594" max="3835" width="11.42578125" style="863"/>
    <col min="3836" max="3836" width="3.28515625" style="863" customWidth="1"/>
    <col min="3837" max="3837" width="59" style="863" customWidth="1"/>
    <col min="3838" max="3838" width="14.5703125" style="863" customWidth="1"/>
    <col min="3839" max="3839" width="4.140625" style="863" customWidth="1"/>
    <col min="3840" max="3840" width="14.5703125" style="863" customWidth="1"/>
    <col min="3841" max="3841" width="4.140625" style="863" customWidth="1"/>
    <col min="3842" max="3842" width="14.5703125" style="863" customWidth="1"/>
    <col min="3843" max="3843" width="4.140625" style="863" customWidth="1"/>
    <col min="3844" max="3844" width="14.5703125" style="863" customWidth="1"/>
    <col min="3845" max="3845" width="4.140625" style="863" customWidth="1"/>
    <col min="3846" max="3846" width="14.5703125" style="863" customWidth="1"/>
    <col min="3847" max="3847" width="4.140625" style="863" customWidth="1"/>
    <col min="3848" max="3848" width="14.5703125" style="863" customWidth="1"/>
    <col min="3849" max="3849" width="4.5703125" style="863" customWidth="1"/>
    <col min="3850" max="4091" width="11.42578125" style="863"/>
    <col min="4092" max="4092" width="3.28515625" style="863" customWidth="1"/>
    <col min="4093" max="4093" width="59" style="863" customWidth="1"/>
    <col min="4094" max="4094" width="14.5703125" style="863" customWidth="1"/>
    <col min="4095" max="4095" width="4.140625" style="863" customWidth="1"/>
    <col min="4096" max="4096" width="14.5703125" style="863" customWidth="1"/>
    <col min="4097" max="4097" width="4.140625" style="863" customWidth="1"/>
    <col min="4098" max="4098" width="14.5703125" style="863" customWidth="1"/>
    <col min="4099" max="4099" width="4.140625" style="863" customWidth="1"/>
    <col min="4100" max="4100" width="14.5703125" style="863" customWidth="1"/>
    <col min="4101" max="4101" width="4.140625" style="863" customWidth="1"/>
    <col min="4102" max="4102" width="14.5703125" style="863" customWidth="1"/>
    <col min="4103" max="4103" width="4.140625" style="863" customWidth="1"/>
    <col min="4104" max="4104" width="14.5703125" style="863" customWidth="1"/>
    <col min="4105" max="4105" width="4.5703125" style="863" customWidth="1"/>
    <col min="4106" max="4347" width="11.42578125" style="863"/>
    <col min="4348" max="4348" width="3.28515625" style="863" customWidth="1"/>
    <col min="4349" max="4349" width="59" style="863" customWidth="1"/>
    <col min="4350" max="4350" width="14.5703125" style="863" customWidth="1"/>
    <col min="4351" max="4351" width="4.140625" style="863" customWidth="1"/>
    <col min="4352" max="4352" width="14.5703125" style="863" customWidth="1"/>
    <col min="4353" max="4353" width="4.140625" style="863" customWidth="1"/>
    <col min="4354" max="4354" width="14.5703125" style="863" customWidth="1"/>
    <col min="4355" max="4355" width="4.140625" style="863" customWidth="1"/>
    <col min="4356" max="4356" width="14.5703125" style="863" customWidth="1"/>
    <col min="4357" max="4357" width="4.140625" style="863" customWidth="1"/>
    <col min="4358" max="4358" width="14.5703125" style="863" customWidth="1"/>
    <col min="4359" max="4359" width="4.140625" style="863" customWidth="1"/>
    <col min="4360" max="4360" width="14.5703125" style="863" customWidth="1"/>
    <col min="4361" max="4361" width="4.5703125" style="863" customWidth="1"/>
    <col min="4362" max="4603" width="11.42578125" style="863"/>
    <col min="4604" max="4604" width="3.28515625" style="863" customWidth="1"/>
    <col min="4605" max="4605" width="59" style="863" customWidth="1"/>
    <col min="4606" max="4606" width="14.5703125" style="863" customWidth="1"/>
    <col min="4607" max="4607" width="4.140625" style="863" customWidth="1"/>
    <col min="4608" max="4608" width="14.5703125" style="863" customWidth="1"/>
    <col min="4609" max="4609" width="4.140625" style="863" customWidth="1"/>
    <col min="4610" max="4610" width="14.5703125" style="863" customWidth="1"/>
    <col min="4611" max="4611" width="4.140625" style="863" customWidth="1"/>
    <col min="4612" max="4612" width="14.5703125" style="863" customWidth="1"/>
    <col min="4613" max="4613" width="4.140625" style="863" customWidth="1"/>
    <col min="4614" max="4614" width="14.5703125" style="863" customWidth="1"/>
    <col min="4615" max="4615" width="4.140625" style="863" customWidth="1"/>
    <col min="4616" max="4616" width="14.5703125" style="863" customWidth="1"/>
    <col min="4617" max="4617" width="4.5703125" style="863" customWidth="1"/>
    <col min="4618" max="4859" width="11.42578125" style="863"/>
    <col min="4860" max="4860" width="3.28515625" style="863" customWidth="1"/>
    <col min="4861" max="4861" width="59" style="863" customWidth="1"/>
    <col min="4862" max="4862" width="14.5703125" style="863" customWidth="1"/>
    <col min="4863" max="4863" width="4.140625" style="863" customWidth="1"/>
    <col min="4864" max="4864" width="14.5703125" style="863" customWidth="1"/>
    <col min="4865" max="4865" width="4.140625" style="863" customWidth="1"/>
    <col min="4866" max="4866" width="14.5703125" style="863" customWidth="1"/>
    <col min="4867" max="4867" width="4.140625" style="863" customWidth="1"/>
    <col min="4868" max="4868" width="14.5703125" style="863" customWidth="1"/>
    <col min="4869" max="4869" width="4.140625" style="863" customWidth="1"/>
    <col min="4870" max="4870" width="14.5703125" style="863" customWidth="1"/>
    <col min="4871" max="4871" width="4.140625" style="863" customWidth="1"/>
    <col min="4872" max="4872" width="14.5703125" style="863" customWidth="1"/>
    <col min="4873" max="4873" width="4.5703125" style="863" customWidth="1"/>
    <col min="4874" max="5115" width="11.42578125" style="863"/>
    <col min="5116" max="5116" width="3.28515625" style="863" customWidth="1"/>
    <col min="5117" max="5117" width="59" style="863" customWidth="1"/>
    <col min="5118" max="5118" width="14.5703125" style="863" customWidth="1"/>
    <col min="5119" max="5119" width="4.140625" style="863" customWidth="1"/>
    <col min="5120" max="5120" width="14.5703125" style="863" customWidth="1"/>
    <col min="5121" max="5121" width="4.140625" style="863" customWidth="1"/>
    <col min="5122" max="5122" width="14.5703125" style="863" customWidth="1"/>
    <col min="5123" max="5123" width="4.140625" style="863" customWidth="1"/>
    <col min="5124" max="5124" width="14.5703125" style="863" customWidth="1"/>
    <col min="5125" max="5125" width="4.140625" style="863" customWidth="1"/>
    <col min="5126" max="5126" width="14.5703125" style="863" customWidth="1"/>
    <col min="5127" max="5127" width="4.140625" style="863" customWidth="1"/>
    <col min="5128" max="5128" width="14.5703125" style="863" customWidth="1"/>
    <col min="5129" max="5129" width="4.5703125" style="863" customWidth="1"/>
    <col min="5130" max="5371" width="11.42578125" style="863"/>
    <col min="5372" max="5372" width="3.28515625" style="863" customWidth="1"/>
    <col min="5373" max="5373" width="59" style="863" customWidth="1"/>
    <col min="5374" max="5374" width="14.5703125" style="863" customWidth="1"/>
    <col min="5375" max="5375" width="4.140625" style="863" customWidth="1"/>
    <col min="5376" max="5376" width="14.5703125" style="863" customWidth="1"/>
    <col min="5377" max="5377" width="4.140625" style="863" customWidth="1"/>
    <col min="5378" max="5378" width="14.5703125" style="863" customWidth="1"/>
    <col min="5379" max="5379" width="4.140625" style="863" customWidth="1"/>
    <col min="5380" max="5380" width="14.5703125" style="863" customWidth="1"/>
    <col min="5381" max="5381" width="4.140625" style="863" customWidth="1"/>
    <col min="5382" max="5382" width="14.5703125" style="863" customWidth="1"/>
    <col min="5383" max="5383" width="4.140625" style="863" customWidth="1"/>
    <col min="5384" max="5384" width="14.5703125" style="863" customWidth="1"/>
    <col min="5385" max="5385" width="4.5703125" style="863" customWidth="1"/>
    <col min="5386" max="5627" width="11.42578125" style="863"/>
    <col min="5628" max="5628" width="3.28515625" style="863" customWidth="1"/>
    <col min="5629" max="5629" width="59" style="863" customWidth="1"/>
    <col min="5630" max="5630" width="14.5703125" style="863" customWidth="1"/>
    <col min="5631" max="5631" width="4.140625" style="863" customWidth="1"/>
    <col min="5632" max="5632" width="14.5703125" style="863" customWidth="1"/>
    <col min="5633" max="5633" width="4.140625" style="863" customWidth="1"/>
    <col min="5634" max="5634" width="14.5703125" style="863" customWidth="1"/>
    <col min="5635" max="5635" width="4.140625" style="863" customWidth="1"/>
    <col min="5636" max="5636" width="14.5703125" style="863" customWidth="1"/>
    <col min="5637" max="5637" width="4.140625" style="863" customWidth="1"/>
    <col min="5638" max="5638" width="14.5703125" style="863" customWidth="1"/>
    <col min="5639" max="5639" width="4.140625" style="863" customWidth="1"/>
    <col min="5640" max="5640" width="14.5703125" style="863" customWidth="1"/>
    <col min="5641" max="5641" width="4.5703125" style="863" customWidth="1"/>
    <col min="5642" max="5883" width="11.42578125" style="863"/>
    <col min="5884" max="5884" width="3.28515625" style="863" customWidth="1"/>
    <col min="5885" max="5885" width="59" style="863" customWidth="1"/>
    <col min="5886" max="5886" width="14.5703125" style="863" customWidth="1"/>
    <col min="5887" max="5887" width="4.140625" style="863" customWidth="1"/>
    <col min="5888" max="5888" width="14.5703125" style="863" customWidth="1"/>
    <col min="5889" max="5889" width="4.140625" style="863" customWidth="1"/>
    <col min="5890" max="5890" width="14.5703125" style="863" customWidth="1"/>
    <col min="5891" max="5891" width="4.140625" style="863" customWidth="1"/>
    <col min="5892" max="5892" width="14.5703125" style="863" customWidth="1"/>
    <col min="5893" max="5893" width="4.140625" style="863" customWidth="1"/>
    <col min="5894" max="5894" width="14.5703125" style="863" customWidth="1"/>
    <col min="5895" max="5895" width="4.140625" style="863" customWidth="1"/>
    <col min="5896" max="5896" width="14.5703125" style="863" customWidth="1"/>
    <col min="5897" max="5897" width="4.5703125" style="863" customWidth="1"/>
    <col min="5898" max="6139" width="11.42578125" style="863"/>
    <col min="6140" max="6140" width="3.28515625" style="863" customWidth="1"/>
    <col min="6141" max="6141" width="59" style="863" customWidth="1"/>
    <col min="6142" max="6142" width="14.5703125" style="863" customWidth="1"/>
    <col min="6143" max="6143" width="4.140625" style="863" customWidth="1"/>
    <col min="6144" max="6144" width="14.5703125" style="863" customWidth="1"/>
    <col min="6145" max="6145" width="4.140625" style="863" customWidth="1"/>
    <col min="6146" max="6146" width="14.5703125" style="863" customWidth="1"/>
    <col min="6147" max="6147" width="4.140625" style="863" customWidth="1"/>
    <col min="6148" max="6148" width="14.5703125" style="863" customWidth="1"/>
    <col min="6149" max="6149" width="4.140625" style="863" customWidth="1"/>
    <col min="6150" max="6150" width="14.5703125" style="863" customWidth="1"/>
    <col min="6151" max="6151" width="4.140625" style="863" customWidth="1"/>
    <col min="6152" max="6152" width="14.5703125" style="863" customWidth="1"/>
    <col min="6153" max="6153" width="4.5703125" style="863" customWidth="1"/>
    <col min="6154" max="6395" width="11.42578125" style="863"/>
    <col min="6396" max="6396" width="3.28515625" style="863" customWidth="1"/>
    <col min="6397" max="6397" width="59" style="863" customWidth="1"/>
    <col min="6398" max="6398" width="14.5703125" style="863" customWidth="1"/>
    <col min="6399" max="6399" width="4.140625" style="863" customWidth="1"/>
    <col min="6400" max="6400" width="14.5703125" style="863" customWidth="1"/>
    <col min="6401" max="6401" width="4.140625" style="863" customWidth="1"/>
    <col min="6402" max="6402" width="14.5703125" style="863" customWidth="1"/>
    <col min="6403" max="6403" width="4.140625" style="863" customWidth="1"/>
    <col min="6404" max="6404" width="14.5703125" style="863" customWidth="1"/>
    <col min="6405" max="6405" width="4.140625" style="863" customWidth="1"/>
    <col min="6406" max="6406" width="14.5703125" style="863" customWidth="1"/>
    <col min="6407" max="6407" width="4.140625" style="863" customWidth="1"/>
    <col min="6408" max="6408" width="14.5703125" style="863" customWidth="1"/>
    <col min="6409" max="6409" width="4.5703125" style="863" customWidth="1"/>
    <col min="6410" max="6651" width="11.42578125" style="863"/>
    <col min="6652" max="6652" width="3.28515625" style="863" customWidth="1"/>
    <col min="6653" max="6653" width="59" style="863" customWidth="1"/>
    <col min="6654" max="6654" width="14.5703125" style="863" customWidth="1"/>
    <col min="6655" max="6655" width="4.140625" style="863" customWidth="1"/>
    <col min="6656" max="6656" width="14.5703125" style="863" customWidth="1"/>
    <col min="6657" max="6657" width="4.140625" style="863" customWidth="1"/>
    <col min="6658" max="6658" width="14.5703125" style="863" customWidth="1"/>
    <col min="6659" max="6659" width="4.140625" style="863" customWidth="1"/>
    <col min="6660" max="6660" width="14.5703125" style="863" customWidth="1"/>
    <col min="6661" max="6661" width="4.140625" style="863" customWidth="1"/>
    <col min="6662" max="6662" width="14.5703125" style="863" customWidth="1"/>
    <col min="6663" max="6663" width="4.140625" style="863" customWidth="1"/>
    <col min="6664" max="6664" width="14.5703125" style="863" customWidth="1"/>
    <col min="6665" max="6665" width="4.5703125" style="863" customWidth="1"/>
    <col min="6666" max="6907" width="11.42578125" style="863"/>
    <col min="6908" max="6908" width="3.28515625" style="863" customWidth="1"/>
    <col min="6909" max="6909" width="59" style="863" customWidth="1"/>
    <col min="6910" max="6910" width="14.5703125" style="863" customWidth="1"/>
    <col min="6911" max="6911" width="4.140625" style="863" customWidth="1"/>
    <col min="6912" max="6912" width="14.5703125" style="863" customWidth="1"/>
    <col min="6913" max="6913" width="4.140625" style="863" customWidth="1"/>
    <col min="6914" max="6914" width="14.5703125" style="863" customWidth="1"/>
    <col min="6915" max="6915" width="4.140625" style="863" customWidth="1"/>
    <col min="6916" max="6916" width="14.5703125" style="863" customWidth="1"/>
    <col min="6917" max="6917" width="4.140625" style="863" customWidth="1"/>
    <col min="6918" max="6918" width="14.5703125" style="863" customWidth="1"/>
    <col min="6919" max="6919" width="4.140625" style="863" customWidth="1"/>
    <col min="6920" max="6920" width="14.5703125" style="863" customWidth="1"/>
    <col min="6921" max="6921" width="4.5703125" style="863" customWidth="1"/>
    <col min="6922" max="7163" width="11.42578125" style="863"/>
    <col min="7164" max="7164" width="3.28515625" style="863" customWidth="1"/>
    <col min="7165" max="7165" width="59" style="863" customWidth="1"/>
    <col min="7166" max="7166" width="14.5703125" style="863" customWidth="1"/>
    <col min="7167" max="7167" width="4.140625" style="863" customWidth="1"/>
    <col min="7168" max="7168" width="14.5703125" style="863" customWidth="1"/>
    <col min="7169" max="7169" width="4.140625" style="863" customWidth="1"/>
    <col min="7170" max="7170" width="14.5703125" style="863" customWidth="1"/>
    <col min="7171" max="7171" width="4.140625" style="863" customWidth="1"/>
    <col min="7172" max="7172" width="14.5703125" style="863" customWidth="1"/>
    <col min="7173" max="7173" width="4.140625" style="863" customWidth="1"/>
    <col min="7174" max="7174" width="14.5703125" style="863" customWidth="1"/>
    <col min="7175" max="7175" width="4.140625" style="863" customWidth="1"/>
    <col min="7176" max="7176" width="14.5703125" style="863" customWidth="1"/>
    <col min="7177" max="7177" width="4.5703125" style="863" customWidth="1"/>
    <col min="7178" max="7419" width="11.42578125" style="863"/>
    <col min="7420" max="7420" width="3.28515625" style="863" customWidth="1"/>
    <col min="7421" max="7421" width="59" style="863" customWidth="1"/>
    <col min="7422" max="7422" width="14.5703125" style="863" customWidth="1"/>
    <col min="7423" max="7423" width="4.140625" style="863" customWidth="1"/>
    <col min="7424" max="7424" width="14.5703125" style="863" customWidth="1"/>
    <col min="7425" max="7425" width="4.140625" style="863" customWidth="1"/>
    <col min="7426" max="7426" width="14.5703125" style="863" customWidth="1"/>
    <col min="7427" max="7427" width="4.140625" style="863" customWidth="1"/>
    <col min="7428" max="7428" width="14.5703125" style="863" customWidth="1"/>
    <col min="7429" max="7429" width="4.140625" style="863" customWidth="1"/>
    <col min="7430" max="7430" width="14.5703125" style="863" customWidth="1"/>
    <col min="7431" max="7431" width="4.140625" style="863" customWidth="1"/>
    <col min="7432" max="7432" width="14.5703125" style="863" customWidth="1"/>
    <col min="7433" max="7433" width="4.5703125" style="863" customWidth="1"/>
    <col min="7434" max="7675" width="11.42578125" style="863"/>
    <col min="7676" max="7676" width="3.28515625" style="863" customWidth="1"/>
    <col min="7677" max="7677" width="59" style="863" customWidth="1"/>
    <col min="7678" max="7678" width="14.5703125" style="863" customWidth="1"/>
    <col min="7679" max="7679" width="4.140625" style="863" customWidth="1"/>
    <col min="7680" max="7680" width="14.5703125" style="863" customWidth="1"/>
    <col min="7681" max="7681" width="4.140625" style="863" customWidth="1"/>
    <col min="7682" max="7682" width="14.5703125" style="863" customWidth="1"/>
    <col min="7683" max="7683" width="4.140625" style="863" customWidth="1"/>
    <col min="7684" max="7684" width="14.5703125" style="863" customWidth="1"/>
    <col min="7685" max="7685" width="4.140625" style="863" customWidth="1"/>
    <col min="7686" max="7686" width="14.5703125" style="863" customWidth="1"/>
    <col min="7687" max="7687" width="4.140625" style="863" customWidth="1"/>
    <col min="7688" max="7688" width="14.5703125" style="863" customWidth="1"/>
    <col min="7689" max="7689" width="4.5703125" style="863" customWidth="1"/>
    <col min="7690" max="7931" width="11.42578125" style="863"/>
    <col min="7932" max="7932" width="3.28515625" style="863" customWidth="1"/>
    <col min="7933" max="7933" width="59" style="863" customWidth="1"/>
    <col min="7934" max="7934" width="14.5703125" style="863" customWidth="1"/>
    <col min="7935" max="7935" width="4.140625" style="863" customWidth="1"/>
    <col min="7936" max="7936" width="14.5703125" style="863" customWidth="1"/>
    <col min="7937" max="7937" width="4.140625" style="863" customWidth="1"/>
    <col min="7938" max="7938" width="14.5703125" style="863" customWidth="1"/>
    <col min="7939" max="7939" width="4.140625" style="863" customWidth="1"/>
    <col min="7940" max="7940" width="14.5703125" style="863" customWidth="1"/>
    <col min="7941" max="7941" width="4.140625" style="863" customWidth="1"/>
    <col min="7942" max="7942" width="14.5703125" style="863" customWidth="1"/>
    <col min="7943" max="7943" width="4.140625" style="863" customWidth="1"/>
    <col min="7944" max="7944" width="14.5703125" style="863" customWidth="1"/>
    <col min="7945" max="7945" width="4.5703125" style="863" customWidth="1"/>
    <col min="7946" max="8187" width="11.42578125" style="863"/>
    <col min="8188" max="8188" width="3.28515625" style="863" customWidth="1"/>
    <col min="8189" max="8189" width="59" style="863" customWidth="1"/>
    <col min="8190" max="8190" width="14.5703125" style="863" customWidth="1"/>
    <col min="8191" max="8191" width="4.140625" style="863" customWidth="1"/>
    <col min="8192" max="8192" width="14.5703125" style="863" customWidth="1"/>
    <col min="8193" max="8193" width="4.140625" style="863" customWidth="1"/>
    <col min="8194" max="8194" width="14.5703125" style="863" customWidth="1"/>
    <col min="8195" max="8195" width="4.140625" style="863" customWidth="1"/>
    <col min="8196" max="8196" width="14.5703125" style="863" customWidth="1"/>
    <col min="8197" max="8197" width="4.140625" style="863" customWidth="1"/>
    <col min="8198" max="8198" width="14.5703125" style="863" customWidth="1"/>
    <col min="8199" max="8199" width="4.140625" style="863" customWidth="1"/>
    <col min="8200" max="8200" width="14.5703125" style="863" customWidth="1"/>
    <col min="8201" max="8201" width="4.5703125" style="863" customWidth="1"/>
    <col min="8202" max="8443" width="11.42578125" style="863"/>
    <col min="8444" max="8444" width="3.28515625" style="863" customWidth="1"/>
    <col min="8445" max="8445" width="59" style="863" customWidth="1"/>
    <col min="8446" max="8446" width="14.5703125" style="863" customWidth="1"/>
    <col min="8447" max="8447" width="4.140625" style="863" customWidth="1"/>
    <col min="8448" max="8448" width="14.5703125" style="863" customWidth="1"/>
    <col min="8449" max="8449" width="4.140625" style="863" customWidth="1"/>
    <col min="8450" max="8450" width="14.5703125" style="863" customWidth="1"/>
    <col min="8451" max="8451" width="4.140625" style="863" customWidth="1"/>
    <col min="8452" max="8452" width="14.5703125" style="863" customWidth="1"/>
    <col min="8453" max="8453" width="4.140625" style="863" customWidth="1"/>
    <col min="8454" max="8454" width="14.5703125" style="863" customWidth="1"/>
    <col min="8455" max="8455" width="4.140625" style="863" customWidth="1"/>
    <col min="8456" max="8456" width="14.5703125" style="863" customWidth="1"/>
    <col min="8457" max="8457" width="4.5703125" style="863" customWidth="1"/>
    <col min="8458" max="8699" width="11.42578125" style="863"/>
    <col min="8700" max="8700" width="3.28515625" style="863" customWidth="1"/>
    <col min="8701" max="8701" width="59" style="863" customWidth="1"/>
    <col min="8702" max="8702" width="14.5703125" style="863" customWidth="1"/>
    <col min="8703" max="8703" width="4.140625" style="863" customWidth="1"/>
    <col min="8704" max="8704" width="14.5703125" style="863" customWidth="1"/>
    <col min="8705" max="8705" width="4.140625" style="863" customWidth="1"/>
    <col min="8706" max="8706" width="14.5703125" style="863" customWidth="1"/>
    <col min="8707" max="8707" width="4.140625" style="863" customWidth="1"/>
    <col min="8708" max="8708" width="14.5703125" style="863" customWidth="1"/>
    <col min="8709" max="8709" width="4.140625" style="863" customWidth="1"/>
    <col min="8710" max="8710" width="14.5703125" style="863" customWidth="1"/>
    <col min="8711" max="8711" width="4.140625" style="863" customWidth="1"/>
    <col min="8712" max="8712" width="14.5703125" style="863" customWidth="1"/>
    <col min="8713" max="8713" width="4.5703125" style="863" customWidth="1"/>
    <col min="8714" max="8955" width="11.42578125" style="863"/>
    <col min="8956" max="8956" width="3.28515625" style="863" customWidth="1"/>
    <col min="8957" max="8957" width="59" style="863" customWidth="1"/>
    <col min="8958" max="8958" width="14.5703125" style="863" customWidth="1"/>
    <col min="8959" max="8959" width="4.140625" style="863" customWidth="1"/>
    <col min="8960" max="8960" width="14.5703125" style="863" customWidth="1"/>
    <col min="8961" max="8961" width="4.140625" style="863" customWidth="1"/>
    <col min="8962" max="8962" width="14.5703125" style="863" customWidth="1"/>
    <col min="8963" max="8963" width="4.140625" style="863" customWidth="1"/>
    <col min="8964" max="8964" width="14.5703125" style="863" customWidth="1"/>
    <col min="8965" max="8965" width="4.140625" style="863" customWidth="1"/>
    <col min="8966" max="8966" width="14.5703125" style="863" customWidth="1"/>
    <col min="8967" max="8967" width="4.140625" style="863" customWidth="1"/>
    <col min="8968" max="8968" width="14.5703125" style="863" customWidth="1"/>
    <col min="8969" max="8969" width="4.5703125" style="863" customWidth="1"/>
    <col min="8970" max="9211" width="11.42578125" style="863"/>
    <col min="9212" max="9212" width="3.28515625" style="863" customWidth="1"/>
    <col min="9213" max="9213" width="59" style="863" customWidth="1"/>
    <col min="9214" max="9214" width="14.5703125" style="863" customWidth="1"/>
    <col min="9215" max="9215" width="4.140625" style="863" customWidth="1"/>
    <col min="9216" max="9216" width="14.5703125" style="863" customWidth="1"/>
    <col min="9217" max="9217" width="4.140625" style="863" customWidth="1"/>
    <col min="9218" max="9218" width="14.5703125" style="863" customWidth="1"/>
    <col min="9219" max="9219" width="4.140625" style="863" customWidth="1"/>
    <col min="9220" max="9220" width="14.5703125" style="863" customWidth="1"/>
    <col min="9221" max="9221" width="4.140625" style="863" customWidth="1"/>
    <col min="9222" max="9222" width="14.5703125" style="863" customWidth="1"/>
    <col min="9223" max="9223" width="4.140625" style="863" customWidth="1"/>
    <col min="9224" max="9224" width="14.5703125" style="863" customWidth="1"/>
    <col min="9225" max="9225" width="4.5703125" style="863" customWidth="1"/>
    <col min="9226" max="9467" width="11.42578125" style="863"/>
    <col min="9468" max="9468" width="3.28515625" style="863" customWidth="1"/>
    <col min="9469" max="9469" width="59" style="863" customWidth="1"/>
    <col min="9470" max="9470" width="14.5703125" style="863" customWidth="1"/>
    <col min="9471" max="9471" width="4.140625" style="863" customWidth="1"/>
    <col min="9472" max="9472" width="14.5703125" style="863" customWidth="1"/>
    <col min="9473" max="9473" width="4.140625" style="863" customWidth="1"/>
    <col min="9474" max="9474" width="14.5703125" style="863" customWidth="1"/>
    <col min="9475" max="9475" width="4.140625" style="863" customWidth="1"/>
    <col min="9476" max="9476" width="14.5703125" style="863" customWidth="1"/>
    <col min="9477" max="9477" width="4.140625" style="863" customWidth="1"/>
    <col min="9478" max="9478" width="14.5703125" style="863" customWidth="1"/>
    <col min="9479" max="9479" width="4.140625" style="863" customWidth="1"/>
    <col min="9480" max="9480" width="14.5703125" style="863" customWidth="1"/>
    <col min="9481" max="9481" width="4.5703125" style="863" customWidth="1"/>
    <col min="9482" max="9723" width="11.42578125" style="863"/>
    <col min="9724" max="9724" width="3.28515625" style="863" customWidth="1"/>
    <col min="9725" max="9725" width="59" style="863" customWidth="1"/>
    <col min="9726" max="9726" width="14.5703125" style="863" customWidth="1"/>
    <col min="9727" max="9727" width="4.140625" style="863" customWidth="1"/>
    <col min="9728" max="9728" width="14.5703125" style="863" customWidth="1"/>
    <col min="9729" max="9729" width="4.140625" style="863" customWidth="1"/>
    <col min="9730" max="9730" width="14.5703125" style="863" customWidth="1"/>
    <col min="9731" max="9731" width="4.140625" style="863" customWidth="1"/>
    <col min="9732" max="9732" width="14.5703125" style="863" customWidth="1"/>
    <col min="9733" max="9733" width="4.140625" style="863" customWidth="1"/>
    <col min="9734" max="9734" width="14.5703125" style="863" customWidth="1"/>
    <col min="9735" max="9735" width="4.140625" style="863" customWidth="1"/>
    <col min="9736" max="9736" width="14.5703125" style="863" customWidth="1"/>
    <col min="9737" max="9737" width="4.5703125" style="863" customWidth="1"/>
    <col min="9738" max="9979" width="11.42578125" style="863"/>
    <col min="9980" max="9980" width="3.28515625" style="863" customWidth="1"/>
    <col min="9981" max="9981" width="59" style="863" customWidth="1"/>
    <col min="9982" max="9982" width="14.5703125" style="863" customWidth="1"/>
    <col min="9983" max="9983" width="4.140625" style="863" customWidth="1"/>
    <col min="9984" max="9984" width="14.5703125" style="863" customWidth="1"/>
    <col min="9985" max="9985" width="4.140625" style="863" customWidth="1"/>
    <col min="9986" max="9986" width="14.5703125" style="863" customWidth="1"/>
    <col min="9987" max="9987" width="4.140625" style="863" customWidth="1"/>
    <col min="9988" max="9988" width="14.5703125" style="863" customWidth="1"/>
    <col min="9989" max="9989" width="4.140625" style="863" customWidth="1"/>
    <col min="9990" max="9990" width="14.5703125" style="863" customWidth="1"/>
    <col min="9991" max="9991" width="4.140625" style="863" customWidth="1"/>
    <col min="9992" max="9992" width="14.5703125" style="863" customWidth="1"/>
    <col min="9993" max="9993" width="4.5703125" style="863" customWidth="1"/>
    <col min="9994" max="10235" width="11.42578125" style="863"/>
    <col min="10236" max="10236" width="3.28515625" style="863" customWidth="1"/>
    <col min="10237" max="10237" width="59" style="863" customWidth="1"/>
    <col min="10238" max="10238" width="14.5703125" style="863" customWidth="1"/>
    <col min="10239" max="10239" width="4.140625" style="863" customWidth="1"/>
    <col min="10240" max="10240" width="14.5703125" style="863" customWidth="1"/>
    <col min="10241" max="10241" width="4.140625" style="863" customWidth="1"/>
    <col min="10242" max="10242" width="14.5703125" style="863" customWidth="1"/>
    <col min="10243" max="10243" width="4.140625" style="863" customWidth="1"/>
    <col min="10244" max="10244" width="14.5703125" style="863" customWidth="1"/>
    <col min="10245" max="10245" width="4.140625" style="863" customWidth="1"/>
    <col min="10246" max="10246" width="14.5703125" style="863" customWidth="1"/>
    <col min="10247" max="10247" width="4.140625" style="863" customWidth="1"/>
    <col min="10248" max="10248" width="14.5703125" style="863" customWidth="1"/>
    <col min="10249" max="10249" width="4.5703125" style="863" customWidth="1"/>
    <col min="10250" max="10491" width="11.42578125" style="863"/>
    <col min="10492" max="10492" width="3.28515625" style="863" customWidth="1"/>
    <col min="10493" max="10493" width="59" style="863" customWidth="1"/>
    <col min="10494" max="10494" width="14.5703125" style="863" customWidth="1"/>
    <col min="10495" max="10495" width="4.140625" style="863" customWidth="1"/>
    <col min="10496" max="10496" width="14.5703125" style="863" customWidth="1"/>
    <col min="10497" max="10497" width="4.140625" style="863" customWidth="1"/>
    <col min="10498" max="10498" width="14.5703125" style="863" customWidth="1"/>
    <col min="10499" max="10499" width="4.140625" style="863" customWidth="1"/>
    <col min="10500" max="10500" width="14.5703125" style="863" customWidth="1"/>
    <col min="10501" max="10501" width="4.140625" style="863" customWidth="1"/>
    <col min="10502" max="10502" width="14.5703125" style="863" customWidth="1"/>
    <col min="10503" max="10503" width="4.140625" style="863" customWidth="1"/>
    <col min="10504" max="10504" width="14.5703125" style="863" customWidth="1"/>
    <col min="10505" max="10505" width="4.5703125" style="863" customWidth="1"/>
    <col min="10506" max="10747" width="11.42578125" style="863"/>
    <col min="10748" max="10748" width="3.28515625" style="863" customWidth="1"/>
    <col min="10749" max="10749" width="59" style="863" customWidth="1"/>
    <col min="10750" max="10750" width="14.5703125" style="863" customWidth="1"/>
    <col min="10751" max="10751" width="4.140625" style="863" customWidth="1"/>
    <col min="10752" max="10752" width="14.5703125" style="863" customWidth="1"/>
    <col min="10753" max="10753" width="4.140625" style="863" customWidth="1"/>
    <col min="10754" max="10754" width="14.5703125" style="863" customWidth="1"/>
    <col min="10755" max="10755" width="4.140625" style="863" customWidth="1"/>
    <col min="10756" max="10756" width="14.5703125" style="863" customWidth="1"/>
    <col min="10757" max="10757" width="4.140625" style="863" customWidth="1"/>
    <col min="10758" max="10758" width="14.5703125" style="863" customWidth="1"/>
    <col min="10759" max="10759" width="4.140625" style="863" customWidth="1"/>
    <col min="10760" max="10760" width="14.5703125" style="863" customWidth="1"/>
    <col min="10761" max="10761" width="4.5703125" style="863" customWidth="1"/>
    <col min="10762" max="11003" width="11.42578125" style="863"/>
    <col min="11004" max="11004" width="3.28515625" style="863" customWidth="1"/>
    <col min="11005" max="11005" width="59" style="863" customWidth="1"/>
    <col min="11006" max="11006" width="14.5703125" style="863" customWidth="1"/>
    <col min="11007" max="11007" width="4.140625" style="863" customWidth="1"/>
    <col min="11008" max="11008" width="14.5703125" style="863" customWidth="1"/>
    <col min="11009" max="11009" width="4.140625" style="863" customWidth="1"/>
    <col min="11010" max="11010" width="14.5703125" style="863" customWidth="1"/>
    <col min="11011" max="11011" width="4.140625" style="863" customWidth="1"/>
    <col min="11012" max="11012" width="14.5703125" style="863" customWidth="1"/>
    <col min="11013" max="11013" width="4.140625" style="863" customWidth="1"/>
    <col min="11014" max="11014" width="14.5703125" style="863" customWidth="1"/>
    <col min="11015" max="11015" width="4.140625" style="863" customWidth="1"/>
    <col min="11016" max="11016" width="14.5703125" style="863" customWidth="1"/>
    <col min="11017" max="11017" width="4.5703125" style="863" customWidth="1"/>
    <col min="11018" max="11259" width="11.42578125" style="863"/>
    <col min="11260" max="11260" width="3.28515625" style="863" customWidth="1"/>
    <col min="11261" max="11261" width="59" style="863" customWidth="1"/>
    <col min="11262" max="11262" width="14.5703125" style="863" customWidth="1"/>
    <col min="11263" max="11263" width="4.140625" style="863" customWidth="1"/>
    <col min="11264" max="11264" width="14.5703125" style="863" customWidth="1"/>
    <col min="11265" max="11265" width="4.140625" style="863" customWidth="1"/>
    <col min="11266" max="11266" width="14.5703125" style="863" customWidth="1"/>
    <col min="11267" max="11267" width="4.140625" style="863" customWidth="1"/>
    <col min="11268" max="11268" width="14.5703125" style="863" customWidth="1"/>
    <col min="11269" max="11269" width="4.140625" style="863" customWidth="1"/>
    <col min="11270" max="11270" width="14.5703125" style="863" customWidth="1"/>
    <col min="11271" max="11271" width="4.140625" style="863" customWidth="1"/>
    <col min="11272" max="11272" width="14.5703125" style="863" customWidth="1"/>
    <col min="11273" max="11273" width="4.5703125" style="863" customWidth="1"/>
    <col min="11274" max="11515" width="11.42578125" style="863"/>
    <col min="11516" max="11516" width="3.28515625" style="863" customWidth="1"/>
    <col min="11517" max="11517" width="59" style="863" customWidth="1"/>
    <col min="11518" max="11518" width="14.5703125" style="863" customWidth="1"/>
    <col min="11519" max="11519" width="4.140625" style="863" customWidth="1"/>
    <col min="11520" max="11520" width="14.5703125" style="863" customWidth="1"/>
    <col min="11521" max="11521" width="4.140625" style="863" customWidth="1"/>
    <col min="11522" max="11522" width="14.5703125" style="863" customWidth="1"/>
    <col min="11523" max="11523" width="4.140625" style="863" customWidth="1"/>
    <col min="11524" max="11524" width="14.5703125" style="863" customWidth="1"/>
    <col min="11525" max="11525" width="4.140625" style="863" customWidth="1"/>
    <col min="11526" max="11526" width="14.5703125" style="863" customWidth="1"/>
    <col min="11527" max="11527" width="4.140625" style="863" customWidth="1"/>
    <col min="11528" max="11528" width="14.5703125" style="863" customWidth="1"/>
    <col min="11529" max="11529" width="4.5703125" style="863" customWidth="1"/>
    <col min="11530" max="11771" width="11.42578125" style="863"/>
    <col min="11772" max="11772" width="3.28515625" style="863" customWidth="1"/>
    <col min="11773" max="11773" width="59" style="863" customWidth="1"/>
    <col min="11774" max="11774" width="14.5703125" style="863" customWidth="1"/>
    <col min="11775" max="11775" width="4.140625" style="863" customWidth="1"/>
    <col min="11776" max="11776" width="14.5703125" style="863" customWidth="1"/>
    <col min="11777" max="11777" width="4.140625" style="863" customWidth="1"/>
    <col min="11778" max="11778" width="14.5703125" style="863" customWidth="1"/>
    <col min="11779" max="11779" width="4.140625" style="863" customWidth="1"/>
    <col min="11780" max="11780" width="14.5703125" style="863" customWidth="1"/>
    <col min="11781" max="11781" width="4.140625" style="863" customWidth="1"/>
    <col min="11782" max="11782" width="14.5703125" style="863" customWidth="1"/>
    <col min="11783" max="11783" width="4.140625" style="863" customWidth="1"/>
    <col min="11784" max="11784" width="14.5703125" style="863" customWidth="1"/>
    <col min="11785" max="11785" width="4.5703125" style="863" customWidth="1"/>
    <col min="11786" max="12027" width="11.42578125" style="863"/>
    <col min="12028" max="12028" width="3.28515625" style="863" customWidth="1"/>
    <col min="12029" max="12029" width="59" style="863" customWidth="1"/>
    <col min="12030" max="12030" width="14.5703125" style="863" customWidth="1"/>
    <col min="12031" max="12031" width="4.140625" style="863" customWidth="1"/>
    <col min="12032" max="12032" width="14.5703125" style="863" customWidth="1"/>
    <col min="12033" max="12033" width="4.140625" style="863" customWidth="1"/>
    <col min="12034" max="12034" width="14.5703125" style="863" customWidth="1"/>
    <col min="12035" max="12035" width="4.140625" style="863" customWidth="1"/>
    <col min="12036" max="12036" width="14.5703125" style="863" customWidth="1"/>
    <col min="12037" max="12037" width="4.140625" style="863" customWidth="1"/>
    <col min="12038" max="12038" width="14.5703125" style="863" customWidth="1"/>
    <col min="12039" max="12039" width="4.140625" style="863" customWidth="1"/>
    <col min="12040" max="12040" width="14.5703125" style="863" customWidth="1"/>
    <col min="12041" max="12041" width="4.5703125" style="863" customWidth="1"/>
    <col min="12042" max="12283" width="11.42578125" style="863"/>
    <col min="12284" max="12284" width="3.28515625" style="863" customWidth="1"/>
    <col min="12285" max="12285" width="59" style="863" customWidth="1"/>
    <col min="12286" max="12286" width="14.5703125" style="863" customWidth="1"/>
    <col min="12287" max="12287" width="4.140625" style="863" customWidth="1"/>
    <col min="12288" max="12288" width="14.5703125" style="863" customWidth="1"/>
    <col min="12289" max="12289" width="4.140625" style="863" customWidth="1"/>
    <col min="12290" max="12290" width="14.5703125" style="863" customWidth="1"/>
    <col min="12291" max="12291" width="4.140625" style="863" customWidth="1"/>
    <col min="12292" max="12292" width="14.5703125" style="863" customWidth="1"/>
    <col min="12293" max="12293" width="4.140625" style="863" customWidth="1"/>
    <col min="12294" max="12294" width="14.5703125" style="863" customWidth="1"/>
    <col min="12295" max="12295" width="4.140625" style="863" customWidth="1"/>
    <col min="12296" max="12296" width="14.5703125" style="863" customWidth="1"/>
    <col min="12297" max="12297" width="4.5703125" style="863" customWidth="1"/>
    <col min="12298" max="12539" width="11.42578125" style="863"/>
    <col min="12540" max="12540" width="3.28515625" style="863" customWidth="1"/>
    <col min="12541" max="12541" width="59" style="863" customWidth="1"/>
    <col min="12542" max="12542" width="14.5703125" style="863" customWidth="1"/>
    <col min="12543" max="12543" width="4.140625" style="863" customWidth="1"/>
    <col min="12544" max="12544" width="14.5703125" style="863" customWidth="1"/>
    <col min="12545" max="12545" width="4.140625" style="863" customWidth="1"/>
    <col min="12546" max="12546" width="14.5703125" style="863" customWidth="1"/>
    <col min="12547" max="12547" width="4.140625" style="863" customWidth="1"/>
    <col min="12548" max="12548" width="14.5703125" style="863" customWidth="1"/>
    <col min="12549" max="12549" width="4.140625" style="863" customWidth="1"/>
    <col min="12550" max="12550" width="14.5703125" style="863" customWidth="1"/>
    <col min="12551" max="12551" width="4.140625" style="863" customWidth="1"/>
    <col min="12552" max="12552" width="14.5703125" style="863" customWidth="1"/>
    <col min="12553" max="12553" width="4.5703125" style="863" customWidth="1"/>
    <col min="12554" max="12795" width="11.42578125" style="863"/>
    <col min="12796" max="12796" width="3.28515625" style="863" customWidth="1"/>
    <col min="12797" max="12797" width="59" style="863" customWidth="1"/>
    <col min="12798" max="12798" width="14.5703125" style="863" customWidth="1"/>
    <col min="12799" max="12799" width="4.140625" style="863" customWidth="1"/>
    <col min="12800" max="12800" width="14.5703125" style="863" customWidth="1"/>
    <col min="12801" max="12801" width="4.140625" style="863" customWidth="1"/>
    <col min="12802" max="12802" width="14.5703125" style="863" customWidth="1"/>
    <col min="12803" max="12803" width="4.140625" style="863" customWidth="1"/>
    <col min="12804" max="12804" width="14.5703125" style="863" customWidth="1"/>
    <col min="12805" max="12805" width="4.140625" style="863" customWidth="1"/>
    <col min="12806" max="12806" width="14.5703125" style="863" customWidth="1"/>
    <col min="12807" max="12807" width="4.140625" style="863" customWidth="1"/>
    <col min="12808" max="12808" width="14.5703125" style="863" customWidth="1"/>
    <col min="12809" max="12809" width="4.5703125" style="863" customWidth="1"/>
    <col min="12810" max="13051" width="11.42578125" style="863"/>
    <col min="13052" max="13052" width="3.28515625" style="863" customWidth="1"/>
    <col min="13053" max="13053" width="59" style="863" customWidth="1"/>
    <col min="13054" max="13054" width="14.5703125" style="863" customWidth="1"/>
    <col min="13055" max="13055" width="4.140625" style="863" customWidth="1"/>
    <col min="13056" max="13056" width="14.5703125" style="863" customWidth="1"/>
    <col min="13057" max="13057" width="4.140625" style="863" customWidth="1"/>
    <col min="13058" max="13058" width="14.5703125" style="863" customWidth="1"/>
    <col min="13059" max="13059" width="4.140625" style="863" customWidth="1"/>
    <col min="13060" max="13060" width="14.5703125" style="863" customWidth="1"/>
    <col min="13061" max="13061" width="4.140625" style="863" customWidth="1"/>
    <col min="13062" max="13062" width="14.5703125" style="863" customWidth="1"/>
    <col min="13063" max="13063" width="4.140625" style="863" customWidth="1"/>
    <col min="13064" max="13064" width="14.5703125" style="863" customWidth="1"/>
    <col min="13065" max="13065" width="4.5703125" style="863" customWidth="1"/>
    <col min="13066" max="13307" width="11.42578125" style="863"/>
    <col min="13308" max="13308" width="3.28515625" style="863" customWidth="1"/>
    <col min="13309" max="13309" width="59" style="863" customWidth="1"/>
    <col min="13310" max="13310" width="14.5703125" style="863" customWidth="1"/>
    <col min="13311" max="13311" width="4.140625" style="863" customWidth="1"/>
    <col min="13312" max="13312" width="14.5703125" style="863" customWidth="1"/>
    <col min="13313" max="13313" width="4.140625" style="863" customWidth="1"/>
    <col min="13314" max="13314" width="14.5703125" style="863" customWidth="1"/>
    <col min="13315" max="13315" width="4.140625" style="863" customWidth="1"/>
    <col min="13316" max="13316" width="14.5703125" style="863" customWidth="1"/>
    <col min="13317" max="13317" width="4.140625" style="863" customWidth="1"/>
    <col min="13318" max="13318" width="14.5703125" style="863" customWidth="1"/>
    <col min="13319" max="13319" width="4.140625" style="863" customWidth="1"/>
    <col min="13320" max="13320" width="14.5703125" style="863" customWidth="1"/>
    <col min="13321" max="13321" width="4.5703125" style="863" customWidth="1"/>
    <col min="13322" max="13563" width="11.42578125" style="863"/>
    <col min="13564" max="13564" width="3.28515625" style="863" customWidth="1"/>
    <col min="13565" max="13565" width="59" style="863" customWidth="1"/>
    <col min="13566" max="13566" width="14.5703125" style="863" customWidth="1"/>
    <col min="13567" max="13567" width="4.140625" style="863" customWidth="1"/>
    <col min="13568" max="13568" width="14.5703125" style="863" customWidth="1"/>
    <col min="13569" max="13569" width="4.140625" style="863" customWidth="1"/>
    <col min="13570" max="13570" width="14.5703125" style="863" customWidth="1"/>
    <col min="13571" max="13571" width="4.140625" style="863" customWidth="1"/>
    <col min="13572" max="13572" width="14.5703125" style="863" customWidth="1"/>
    <col min="13573" max="13573" width="4.140625" style="863" customWidth="1"/>
    <col min="13574" max="13574" width="14.5703125" style="863" customWidth="1"/>
    <col min="13575" max="13575" width="4.140625" style="863" customWidth="1"/>
    <col min="13576" max="13576" width="14.5703125" style="863" customWidth="1"/>
    <col min="13577" max="13577" width="4.5703125" style="863" customWidth="1"/>
    <col min="13578" max="13819" width="11.42578125" style="863"/>
    <col min="13820" max="13820" width="3.28515625" style="863" customWidth="1"/>
    <col min="13821" max="13821" width="59" style="863" customWidth="1"/>
    <col min="13822" max="13822" width="14.5703125" style="863" customWidth="1"/>
    <col min="13823" max="13823" width="4.140625" style="863" customWidth="1"/>
    <col min="13824" max="13824" width="14.5703125" style="863" customWidth="1"/>
    <col min="13825" max="13825" width="4.140625" style="863" customWidth="1"/>
    <col min="13826" max="13826" width="14.5703125" style="863" customWidth="1"/>
    <col min="13827" max="13827" width="4.140625" style="863" customWidth="1"/>
    <col min="13828" max="13828" width="14.5703125" style="863" customWidth="1"/>
    <col min="13829" max="13829" width="4.140625" style="863" customWidth="1"/>
    <col min="13830" max="13830" width="14.5703125" style="863" customWidth="1"/>
    <col min="13831" max="13831" width="4.140625" style="863" customWidth="1"/>
    <col min="13832" max="13832" width="14.5703125" style="863" customWidth="1"/>
    <col min="13833" max="13833" width="4.5703125" style="863" customWidth="1"/>
    <col min="13834" max="14075" width="11.42578125" style="863"/>
    <col min="14076" max="14076" width="3.28515625" style="863" customWidth="1"/>
    <col min="14077" max="14077" width="59" style="863" customWidth="1"/>
    <col min="14078" max="14078" width="14.5703125" style="863" customWidth="1"/>
    <col min="14079" max="14079" width="4.140625" style="863" customWidth="1"/>
    <col min="14080" max="14080" width="14.5703125" style="863" customWidth="1"/>
    <col min="14081" max="14081" width="4.140625" style="863" customWidth="1"/>
    <col min="14082" max="14082" width="14.5703125" style="863" customWidth="1"/>
    <col min="14083" max="14083" width="4.140625" style="863" customWidth="1"/>
    <col min="14084" max="14084" width="14.5703125" style="863" customWidth="1"/>
    <col min="14085" max="14085" width="4.140625" style="863" customWidth="1"/>
    <col min="14086" max="14086" width="14.5703125" style="863" customWidth="1"/>
    <col min="14087" max="14087" width="4.140625" style="863" customWidth="1"/>
    <col min="14088" max="14088" width="14.5703125" style="863" customWidth="1"/>
    <col min="14089" max="14089" width="4.5703125" style="863" customWidth="1"/>
    <col min="14090" max="14331" width="11.42578125" style="863"/>
    <col min="14332" max="14332" width="3.28515625" style="863" customWidth="1"/>
    <col min="14333" max="14333" width="59" style="863" customWidth="1"/>
    <col min="14334" max="14334" width="14.5703125" style="863" customWidth="1"/>
    <col min="14335" max="14335" width="4.140625" style="863" customWidth="1"/>
    <col min="14336" max="14336" width="14.5703125" style="863" customWidth="1"/>
    <col min="14337" max="14337" width="4.140625" style="863" customWidth="1"/>
    <col min="14338" max="14338" width="14.5703125" style="863" customWidth="1"/>
    <col min="14339" max="14339" width="4.140625" style="863" customWidth="1"/>
    <col min="14340" max="14340" width="14.5703125" style="863" customWidth="1"/>
    <col min="14341" max="14341" width="4.140625" style="863" customWidth="1"/>
    <col min="14342" max="14342" width="14.5703125" style="863" customWidth="1"/>
    <col min="14343" max="14343" width="4.140625" style="863" customWidth="1"/>
    <col min="14344" max="14344" width="14.5703125" style="863" customWidth="1"/>
    <col min="14345" max="14345" width="4.5703125" style="863" customWidth="1"/>
    <col min="14346" max="14587" width="11.42578125" style="863"/>
    <col min="14588" max="14588" width="3.28515625" style="863" customWidth="1"/>
    <col min="14589" max="14589" width="59" style="863" customWidth="1"/>
    <col min="14590" max="14590" width="14.5703125" style="863" customWidth="1"/>
    <col min="14591" max="14591" width="4.140625" style="863" customWidth="1"/>
    <col min="14592" max="14592" width="14.5703125" style="863" customWidth="1"/>
    <col min="14593" max="14593" width="4.140625" style="863" customWidth="1"/>
    <col min="14594" max="14594" width="14.5703125" style="863" customWidth="1"/>
    <col min="14595" max="14595" width="4.140625" style="863" customWidth="1"/>
    <col min="14596" max="14596" width="14.5703125" style="863" customWidth="1"/>
    <col min="14597" max="14597" width="4.140625" style="863" customWidth="1"/>
    <col min="14598" max="14598" width="14.5703125" style="863" customWidth="1"/>
    <col min="14599" max="14599" width="4.140625" style="863" customWidth="1"/>
    <col min="14600" max="14600" width="14.5703125" style="863" customWidth="1"/>
    <col min="14601" max="14601" width="4.5703125" style="863" customWidth="1"/>
    <col min="14602" max="14843" width="11.42578125" style="863"/>
    <col min="14844" max="14844" width="3.28515625" style="863" customWidth="1"/>
    <col min="14845" max="14845" width="59" style="863" customWidth="1"/>
    <col min="14846" max="14846" width="14.5703125" style="863" customWidth="1"/>
    <col min="14847" max="14847" width="4.140625" style="863" customWidth="1"/>
    <col min="14848" max="14848" width="14.5703125" style="863" customWidth="1"/>
    <col min="14849" max="14849" width="4.140625" style="863" customWidth="1"/>
    <col min="14850" max="14850" width="14.5703125" style="863" customWidth="1"/>
    <col min="14851" max="14851" width="4.140625" style="863" customWidth="1"/>
    <col min="14852" max="14852" width="14.5703125" style="863" customWidth="1"/>
    <col min="14853" max="14853" width="4.140625" style="863" customWidth="1"/>
    <col min="14854" max="14854" width="14.5703125" style="863" customWidth="1"/>
    <col min="14855" max="14855" width="4.140625" style="863" customWidth="1"/>
    <col min="14856" max="14856" width="14.5703125" style="863" customWidth="1"/>
    <col min="14857" max="14857" width="4.5703125" style="863" customWidth="1"/>
    <col min="14858" max="15099" width="11.42578125" style="863"/>
    <col min="15100" max="15100" width="3.28515625" style="863" customWidth="1"/>
    <col min="15101" max="15101" width="59" style="863" customWidth="1"/>
    <col min="15102" max="15102" width="14.5703125" style="863" customWidth="1"/>
    <col min="15103" max="15103" width="4.140625" style="863" customWidth="1"/>
    <col min="15104" max="15104" width="14.5703125" style="863" customWidth="1"/>
    <col min="15105" max="15105" width="4.140625" style="863" customWidth="1"/>
    <col min="15106" max="15106" width="14.5703125" style="863" customWidth="1"/>
    <col min="15107" max="15107" width="4.140625" style="863" customWidth="1"/>
    <col min="15108" max="15108" width="14.5703125" style="863" customWidth="1"/>
    <col min="15109" max="15109" width="4.140625" style="863" customWidth="1"/>
    <col min="15110" max="15110" width="14.5703125" style="863" customWidth="1"/>
    <col min="15111" max="15111" width="4.140625" style="863" customWidth="1"/>
    <col min="15112" max="15112" width="14.5703125" style="863" customWidth="1"/>
    <col min="15113" max="15113" width="4.5703125" style="863" customWidth="1"/>
    <col min="15114" max="15355" width="11.42578125" style="863"/>
    <col min="15356" max="15356" width="3.28515625" style="863" customWidth="1"/>
    <col min="15357" max="15357" width="59" style="863" customWidth="1"/>
    <col min="15358" max="15358" width="14.5703125" style="863" customWidth="1"/>
    <col min="15359" max="15359" width="4.140625" style="863" customWidth="1"/>
    <col min="15360" max="15360" width="14.5703125" style="863" customWidth="1"/>
    <col min="15361" max="15361" width="4.140625" style="863" customWidth="1"/>
    <col min="15362" max="15362" width="14.5703125" style="863" customWidth="1"/>
    <col min="15363" max="15363" width="4.140625" style="863" customWidth="1"/>
    <col min="15364" max="15364" width="14.5703125" style="863" customWidth="1"/>
    <col min="15365" max="15365" width="4.140625" style="863" customWidth="1"/>
    <col min="15366" max="15366" width="14.5703125" style="863" customWidth="1"/>
    <col min="15367" max="15367" width="4.140625" style="863" customWidth="1"/>
    <col min="15368" max="15368" width="14.5703125" style="863" customWidth="1"/>
    <col min="15369" max="15369" width="4.5703125" style="863" customWidth="1"/>
    <col min="15370" max="15611" width="11.42578125" style="863"/>
    <col min="15612" max="15612" width="3.28515625" style="863" customWidth="1"/>
    <col min="15613" max="15613" width="59" style="863" customWidth="1"/>
    <col min="15614" max="15614" width="14.5703125" style="863" customWidth="1"/>
    <col min="15615" max="15615" width="4.140625" style="863" customWidth="1"/>
    <col min="15616" max="15616" width="14.5703125" style="863" customWidth="1"/>
    <col min="15617" max="15617" width="4.140625" style="863" customWidth="1"/>
    <col min="15618" max="15618" width="14.5703125" style="863" customWidth="1"/>
    <col min="15619" max="15619" width="4.140625" style="863" customWidth="1"/>
    <col min="15620" max="15620" width="14.5703125" style="863" customWidth="1"/>
    <col min="15621" max="15621" width="4.140625" style="863" customWidth="1"/>
    <col min="15622" max="15622" width="14.5703125" style="863" customWidth="1"/>
    <col min="15623" max="15623" width="4.140625" style="863" customWidth="1"/>
    <col min="15624" max="15624" width="14.5703125" style="863" customWidth="1"/>
    <col min="15625" max="15625" width="4.5703125" style="863" customWidth="1"/>
    <col min="15626" max="15867" width="11.42578125" style="863"/>
    <col min="15868" max="15868" width="3.28515625" style="863" customWidth="1"/>
    <col min="15869" max="15869" width="59" style="863" customWidth="1"/>
    <col min="15870" max="15870" width="14.5703125" style="863" customWidth="1"/>
    <col min="15871" max="15871" width="4.140625" style="863" customWidth="1"/>
    <col min="15872" max="15872" width="14.5703125" style="863" customWidth="1"/>
    <col min="15873" max="15873" width="4.140625" style="863" customWidth="1"/>
    <col min="15874" max="15874" width="14.5703125" style="863" customWidth="1"/>
    <col min="15875" max="15875" width="4.140625" style="863" customWidth="1"/>
    <col min="15876" max="15876" width="14.5703125" style="863" customWidth="1"/>
    <col min="15877" max="15877" width="4.140625" style="863" customWidth="1"/>
    <col min="15878" max="15878" width="14.5703125" style="863" customWidth="1"/>
    <col min="15879" max="15879" width="4.140625" style="863" customWidth="1"/>
    <col min="15880" max="15880" width="14.5703125" style="863" customWidth="1"/>
    <col min="15881" max="15881" width="4.5703125" style="863" customWidth="1"/>
    <col min="15882" max="16123" width="11.42578125" style="863"/>
    <col min="16124" max="16124" width="3.28515625" style="863" customWidth="1"/>
    <col min="16125" max="16125" width="59" style="863" customWidth="1"/>
    <col min="16126" max="16126" width="14.5703125" style="863" customWidth="1"/>
    <col min="16127" max="16127" width="4.140625" style="863" customWidth="1"/>
    <col min="16128" max="16128" width="14.5703125" style="863" customWidth="1"/>
    <col min="16129" max="16129" width="4.140625" style="863" customWidth="1"/>
    <col min="16130" max="16130" width="14.5703125" style="863" customWidth="1"/>
    <col min="16131" max="16131" width="4.140625" style="863" customWidth="1"/>
    <col min="16132" max="16132" width="14.5703125" style="863" customWidth="1"/>
    <col min="16133" max="16133" width="4.140625" style="863" customWidth="1"/>
    <col min="16134" max="16134" width="14.5703125" style="863" customWidth="1"/>
    <col min="16135" max="16135" width="4.140625" style="863" customWidth="1"/>
    <col min="16136" max="16136" width="14.5703125" style="863" customWidth="1"/>
    <col min="16137" max="16137" width="4.5703125" style="863" customWidth="1"/>
    <col min="16138" max="16384" width="11.42578125" style="863"/>
  </cols>
  <sheetData>
    <row r="1" spans="1:11" ht="15" x14ac:dyDescent="0.2">
      <c r="A1" s="862"/>
      <c r="B1" s="862"/>
      <c r="C1" s="862"/>
      <c r="D1" s="862"/>
      <c r="E1" s="862"/>
      <c r="F1" s="862"/>
      <c r="G1" s="862"/>
      <c r="H1" s="862"/>
      <c r="I1" s="862"/>
      <c r="J1" s="862"/>
    </row>
    <row r="2" spans="1:11" ht="20.25" x14ac:dyDescent="0.3">
      <c r="A2" s="862"/>
      <c r="B2" s="1429" t="s">
        <v>148</v>
      </c>
      <c r="C2" s="1429"/>
      <c r="D2" s="1429"/>
      <c r="E2" s="1429"/>
      <c r="F2" s="1429"/>
      <c r="G2" s="1429"/>
      <c r="H2" s="1429"/>
      <c r="I2" s="862"/>
      <c r="J2" s="862"/>
    </row>
    <row r="3" spans="1:11" ht="15" x14ac:dyDescent="0.2">
      <c r="A3" s="862"/>
      <c r="B3" s="862"/>
      <c r="C3" s="862"/>
      <c r="D3" s="862"/>
      <c r="E3" s="862"/>
      <c r="F3" s="862"/>
      <c r="G3" s="862"/>
      <c r="H3" s="862"/>
      <c r="I3" s="862"/>
      <c r="J3" s="862"/>
    </row>
    <row r="4" spans="1:11" ht="18" x14ac:dyDescent="0.25">
      <c r="A4" s="1315"/>
      <c r="B4" s="1430" t="s">
        <v>104</v>
      </c>
      <c r="C4" s="1430"/>
      <c r="D4" s="1430"/>
      <c r="E4" s="1430"/>
      <c r="F4" s="1430"/>
      <c r="G4" s="1430"/>
      <c r="H4" s="1430"/>
      <c r="I4" s="1303"/>
      <c r="J4" s="1315"/>
    </row>
    <row r="5" spans="1:11" ht="18" x14ac:dyDescent="0.25">
      <c r="A5" s="1315"/>
      <c r="B5" s="1431" t="s">
        <v>847</v>
      </c>
      <c r="C5" s="1431"/>
      <c r="D5" s="1431"/>
      <c r="E5" s="1431"/>
      <c r="F5" s="1431"/>
      <c r="G5" s="1431"/>
      <c r="H5" s="1431"/>
      <c r="I5" s="1303"/>
      <c r="J5" s="1315"/>
    </row>
    <row r="6" spans="1:11" x14ac:dyDescent="0.2">
      <c r="A6" s="1315"/>
      <c r="B6" s="1432" t="s">
        <v>37</v>
      </c>
      <c r="C6" s="1432"/>
      <c r="D6" s="1432"/>
      <c r="E6" s="1432"/>
      <c r="F6" s="1432"/>
      <c r="G6" s="1432"/>
      <c r="H6" s="1432"/>
      <c r="I6" s="927"/>
      <c r="J6" s="1315"/>
    </row>
    <row r="7" spans="1:11" x14ac:dyDescent="0.2">
      <c r="A7" s="1315"/>
      <c r="B7" s="1286"/>
      <c r="C7" s="1286"/>
      <c r="D7" s="1286"/>
      <c r="E7" s="1286"/>
      <c r="F7" s="1286"/>
      <c r="G7" s="1286"/>
      <c r="H7" s="1286"/>
      <c r="I7" s="927"/>
      <c r="J7" s="1315"/>
    </row>
    <row r="8" spans="1:11" ht="47.45" customHeight="1" x14ac:dyDescent="0.2">
      <c r="A8" s="862"/>
      <c r="B8" s="1417" t="s">
        <v>38</v>
      </c>
      <c r="C8" s="1123"/>
      <c r="D8" s="1420" t="s">
        <v>107</v>
      </c>
      <c r="E8" s="1420" t="s">
        <v>521</v>
      </c>
      <c r="F8" s="1420" t="s">
        <v>522</v>
      </c>
      <c r="G8" s="1417" t="s">
        <v>523</v>
      </c>
      <c r="H8" s="1420" t="s">
        <v>33</v>
      </c>
      <c r="I8" s="713"/>
      <c r="J8" s="862"/>
    </row>
    <row r="9" spans="1:11" s="864" customFormat="1" ht="15.75" customHeight="1" x14ac:dyDescent="0.25">
      <c r="A9" s="1258"/>
      <c r="B9" s="1418"/>
      <c r="C9" s="1124"/>
      <c r="D9" s="1421"/>
      <c r="E9" s="1421"/>
      <c r="F9" s="1421"/>
      <c r="G9" s="1418"/>
      <c r="H9" s="1421"/>
      <c r="I9" s="928"/>
      <c r="J9" s="1258"/>
    </row>
    <row r="10" spans="1:11" s="864" customFormat="1" ht="28.5" customHeight="1" x14ac:dyDescent="0.25">
      <c r="A10" s="1258"/>
      <c r="B10" s="1419"/>
      <c r="C10" s="1125"/>
      <c r="D10" s="1422"/>
      <c r="E10" s="1422"/>
      <c r="F10" s="1422"/>
      <c r="G10" s="1419"/>
      <c r="H10" s="1422"/>
      <c r="I10" s="929"/>
      <c r="J10" s="1258"/>
    </row>
    <row r="11" spans="1:11" s="822" customFormat="1" ht="13.5" customHeight="1" x14ac:dyDescent="0.2">
      <c r="A11" s="862"/>
      <c r="B11" s="1423"/>
      <c r="C11" s="1424"/>
      <c r="D11" s="1126"/>
      <c r="E11" s="1127"/>
      <c r="F11" s="1127"/>
      <c r="G11" s="1127"/>
      <c r="H11" s="1128"/>
      <c r="I11" s="930"/>
      <c r="J11" s="862"/>
    </row>
    <row r="12" spans="1:11" ht="15.75" customHeight="1" x14ac:dyDescent="0.2">
      <c r="A12" s="862"/>
      <c r="B12" s="1283"/>
      <c r="C12" s="1129"/>
      <c r="D12" s="1130"/>
      <c r="E12" s="1130"/>
      <c r="F12" s="1130"/>
      <c r="G12" s="1130"/>
      <c r="H12" s="1130"/>
      <c r="I12" s="931"/>
      <c r="J12" s="862"/>
    </row>
    <row r="13" spans="1:11" ht="22.5" customHeight="1" x14ac:dyDescent="0.2">
      <c r="A13" s="862"/>
      <c r="B13" s="1425" t="s">
        <v>566</v>
      </c>
      <c r="C13" s="1426"/>
      <c r="D13" s="1131">
        <v>142810817</v>
      </c>
      <c r="E13" s="1131"/>
      <c r="F13" s="1131"/>
      <c r="G13" s="1131"/>
      <c r="H13" s="1131">
        <v>142810817</v>
      </c>
      <c r="I13" s="931"/>
      <c r="J13" s="862"/>
      <c r="K13" s="11"/>
    </row>
    <row r="14" spans="1:11" ht="22.5" customHeight="1" x14ac:dyDescent="0.2">
      <c r="A14" s="862"/>
      <c r="B14" s="1414" t="s">
        <v>357</v>
      </c>
      <c r="C14" s="1415"/>
      <c r="D14" s="1132">
        <v>142810817</v>
      </c>
      <c r="E14" s="1133"/>
      <c r="F14" s="1133"/>
      <c r="G14" s="1132"/>
      <c r="H14" s="1134">
        <v>142810817</v>
      </c>
      <c r="I14" s="931"/>
      <c r="J14" s="862"/>
      <c r="K14" s="11"/>
    </row>
    <row r="15" spans="1:11" ht="22.5" customHeight="1" x14ac:dyDescent="0.2">
      <c r="A15" s="862"/>
      <c r="B15" s="1414" t="s">
        <v>500</v>
      </c>
      <c r="C15" s="1415"/>
      <c r="D15" s="1132">
        <v>0</v>
      </c>
      <c r="E15" s="1133"/>
      <c r="F15" s="1133"/>
      <c r="G15" s="1132"/>
      <c r="H15" s="1134">
        <v>0</v>
      </c>
      <c r="I15" s="931"/>
      <c r="J15" s="862"/>
      <c r="K15" s="11"/>
    </row>
    <row r="16" spans="1:11" ht="22.5" customHeight="1" x14ac:dyDescent="0.2">
      <c r="A16" s="862"/>
      <c r="B16" s="1414" t="s">
        <v>501</v>
      </c>
      <c r="C16" s="1415"/>
      <c r="D16" s="1132">
        <v>0</v>
      </c>
      <c r="E16" s="1133"/>
      <c r="F16" s="1133"/>
      <c r="G16" s="1132"/>
      <c r="H16" s="1134">
        <v>0</v>
      </c>
      <c r="I16" s="930"/>
      <c r="J16" s="862"/>
      <c r="K16" s="11"/>
    </row>
    <row r="17" spans="1:11" ht="15.75" customHeight="1" x14ac:dyDescent="0.2">
      <c r="A17" s="862"/>
      <c r="B17" s="1283"/>
      <c r="C17" s="1129"/>
      <c r="D17" s="1133"/>
      <c r="E17" s="1133"/>
      <c r="F17" s="1133"/>
      <c r="G17" s="1134"/>
      <c r="H17" s="1134"/>
      <c r="I17" s="931"/>
      <c r="J17" s="862"/>
      <c r="K17" s="11"/>
    </row>
    <row r="18" spans="1:11" ht="27.75" customHeight="1" x14ac:dyDescent="0.2">
      <c r="A18" s="862"/>
      <c r="B18" s="1425" t="s">
        <v>567</v>
      </c>
      <c r="C18" s="1426"/>
      <c r="D18" s="1135"/>
      <c r="E18" s="1131">
        <v>29411206</v>
      </c>
      <c r="F18" s="1131">
        <v>-2036593</v>
      </c>
      <c r="G18" s="1131"/>
      <c r="H18" s="1131">
        <v>27374613</v>
      </c>
      <c r="I18" s="931"/>
      <c r="J18" s="862"/>
      <c r="K18" s="11"/>
    </row>
    <row r="19" spans="1:11" ht="22.5" customHeight="1" x14ac:dyDescent="0.2">
      <c r="A19" s="862"/>
      <c r="B19" s="1414" t="s">
        <v>502</v>
      </c>
      <c r="C19" s="1415"/>
      <c r="D19" s="1133"/>
      <c r="E19" s="1133"/>
      <c r="F19" s="1132">
        <v>-2036593</v>
      </c>
      <c r="G19" s="1132"/>
      <c r="H19" s="1134">
        <v>-2036593</v>
      </c>
      <c r="I19" s="930"/>
      <c r="J19" s="862"/>
      <c r="K19" s="11"/>
    </row>
    <row r="20" spans="1:11" ht="22.5" customHeight="1" x14ac:dyDescent="0.2">
      <c r="A20" s="862"/>
      <c r="B20" s="1414" t="s">
        <v>53</v>
      </c>
      <c r="C20" s="1415"/>
      <c r="D20" s="1133"/>
      <c r="E20" s="1132">
        <v>29411206</v>
      </c>
      <c r="F20" s="1133"/>
      <c r="G20" s="1132"/>
      <c r="H20" s="1134">
        <v>29411206</v>
      </c>
      <c r="I20" s="931"/>
      <c r="J20" s="862"/>
      <c r="K20" s="932"/>
    </row>
    <row r="21" spans="1:11" ht="22.5" customHeight="1" x14ac:dyDescent="0.2">
      <c r="A21" s="862"/>
      <c r="B21" s="1414" t="s">
        <v>503</v>
      </c>
      <c r="C21" s="1415"/>
      <c r="D21" s="1133"/>
      <c r="E21" s="1132">
        <v>0</v>
      </c>
      <c r="F21" s="1133"/>
      <c r="G21" s="1132"/>
      <c r="H21" s="1134">
        <v>0</v>
      </c>
      <c r="I21" s="931"/>
      <c r="J21" s="862"/>
    </row>
    <row r="22" spans="1:11" ht="22.5" customHeight="1" x14ac:dyDescent="0.2">
      <c r="A22" s="862"/>
      <c r="B22" s="1414" t="s">
        <v>504</v>
      </c>
      <c r="C22" s="1415"/>
      <c r="D22" s="1133"/>
      <c r="E22" s="1132">
        <v>0</v>
      </c>
      <c r="F22" s="1133"/>
      <c r="G22" s="1132"/>
      <c r="H22" s="1134">
        <v>0</v>
      </c>
      <c r="I22" s="931"/>
      <c r="J22" s="862"/>
    </row>
    <row r="23" spans="1:11" ht="22.5" customHeight="1" x14ac:dyDescent="0.2">
      <c r="A23" s="862"/>
      <c r="B23" s="1284" t="s">
        <v>39</v>
      </c>
      <c r="C23" s="1285"/>
      <c r="D23" s="1133"/>
      <c r="E23" s="1132"/>
      <c r="F23" s="1133"/>
      <c r="G23" s="1132"/>
      <c r="H23" s="1134"/>
      <c r="I23" s="931"/>
      <c r="J23" s="862"/>
    </row>
    <row r="24" spans="1:11" ht="15.75" customHeight="1" x14ac:dyDescent="0.2">
      <c r="A24" s="862"/>
      <c r="B24" s="1283"/>
      <c r="C24" s="1129"/>
      <c r="D24" s="1133"/>
      <c r="E24" s="1134"/>
      <c r="F24" s="1133"/>
      <c r="G24" s="1133"/>
      <c r="H24" s="1133"/>
      <c r="I24" s="931"/>
      <c r="J24" s="862"/>
    </row>
    <row r="25" spans="1:11" ht="31.5" customHeight="1" x14ac:dyDescent="0.2">
      <c r="A25" s="862"/>
      <c r="B25" s="1425" t="s">
        <v>677</v>
      </c>
      <c r="C25" s="1426"/>
      <c r="D25" s="1133"/>
      <c r="E25" s="1134"/>
      <c r="F25" s="1133"/>
      <c r="G25" s="1132">
        <v>0</v>
      </c>
      <c r="H25" s="1133"/>
      <c r="I25" s="931"/>
      <c r="J25" s="862"/>
    </row>
    <row r="26" spans="1:11" ht="22.5" customHeight="1" x14ac:dyDescent="0.2">
      <c r="A26" s="862"/>
      <c r="B26" s="1414" t="s">
        <v>598</v>
      </c>
      <c r="C26" s="1415"/>
      <c r="D26" s="1133"/>
      <c r="E26" s="1134"/>
      <c r="F26" s="1133"/>
      <c r="G26" s="1132">
        <v>0</v>
      </c>
      <c r="H26" s="1133"/>
      <c r="I26" s="931"/>
      <c r="J26" s="862"/>
    </row>
    <row r="27" spans="1:11" ht="22.5" customHeight="1" x14ac:dyDescent="0.2">
      <c r="A27" s="862"/>
      <c r="B27" s="1414" t="s">
        <v>599</v>
      </c>
      <c r="C27" s="1415"/>
      <c r="D27" s="1133"/>
      <c r="E27" s="1134"/>
      <c r="F27" s="1133"/>
      <c r="G27" s="1132">
        <v>0</v>
      </c>
      <c r="H27" s="1133"/>
      <c r="I27" s="931"/>
      <c r="J27" s="862"/>
    </row>
    <row r="28" spans="1:11" ht="15.75" customHeight="1" x14ac:dyDescent="0.2">
      <c r="A28" s="862"/>
      <c r="B28" s="1283"/>
      <c r="C28" s="1129"/>
      <c r="D28" s="1133"/>
      <c r="E28" s="1134"/>
      <c r="F28" s="1133"/>
      <c r="G28" s="1133"/>
      <c r="H28" s="1133"/>
      <c r="I28" s="931"/>
      <c r="J28" s="862"/>
    </row>
    <row r="29" spans="1:11" ht="22.5" customHeight="1" thickBot="1" x14ac:dyDescent="0.25">
      <c r="A29" s="862"/>
      <c r="B29" s="1427" t="s">
        <v>544</v>
      </c>
      <c r="C29" s="1428"/>
      <c r="D29" s="1136">
        <v>142810817</v>
      </c>
      <c r="E29" s="1136">
        <v>29411206</v>
      </c>
      <c r="F29" s="1136">
        <v>-2036593</v>
      </c>
      <c r="G29" s="1136">
        <v>0</v>
      </c>
      <c r="H29" s="1136">
        <v>170185430</v>
      </c>
      <c r="I29" s="931"/>
      <c r="J29" s="862"/>
    </row>
    <row r="30" spans="1:11" ht="15.75" customHeight="1" x14ac:dyDescent="0.2">
      <c r="A30" s="862"/>
      <c r="B30" s="1137"/>
      <c r="C30" s="1138"/>
      <c r="D30" s="1134"/>
      <c r="E30" s="1133"/>
      <c r="F30" s="1133"/>
      <c r="G30" s="1134"/>
      <c r="H30" s="1134"/>
      <c r="I30" s="931"/>
      <c r="J30" s="862"/>
    </row>
    <row r="31" spans="1:11" ht="30" customHeight="1" x14ac:dyDescent="0.2">
      <c r="A31" s="862"/>
      <c r="B31" s="1425" t="s">
        <v>568</v>
      </c>
      <c r="C31" s="1426"/>
      <c r="D31" s="1131">
        <v>2561071</v>
      </c>
      <c r="E31" s="1135"/>
      <c r="F31" s="1135"/>
      <c r="G31" s="1131"/>
      <c r="H31" s="1131">
        <v>2561071</v>
      </c>
      <c r="I31" s="931"/>
      <c r="J31" s="862"/>
    </row>
    <row r="32" spans="1:11" ht="22.5" customHeight="1" x14ac:dyDescent="0.2">
      <c r="A32" s="862"/>
      <c r="B32" s="1414" t="s">
        <v>345</v>
      </c>
      <c r="C32" s="1415"/>
      <c r="D32" s="1132">
        <v>2561071</v>
      </c>
      <c r="E32" s="1133"/>
      <c r="F32" s="1133"/>
      <c r="G32" s="1132"/>
      <c r="H32" s="1134">
        <v>2561071</v>
      </c>
      <c r="I32" s="931"/>
      <c r="J32" s="862"/>
    </row>
    <row r="33" spans="1:11" ht="22.5" customHeight="1" x14ac:dyDescent="0.2">
      <c r="A33" s="862"/>
      <c r="B33" s="1414" t="s">
        <v>500</v>
      </c>
      <c r="C33" s="1415"/>
      <c r="D33" s="1132">
        <v>0</v>
      </c>
      <c r="E33" s="1133"/>
      <c r="F33" s="1133"/>
      <c r="G33" s="1132"/>
      <c r="H33" s="1134">
        <v>0</v>
      </c>
      <c r="I33" s="931"/>
      <c r="J33" s="862"/>
    </row>
    <row r="34" spans="1:11" ht="22.5" customHeight="1" x14ac:dyDescent="0.2">
      <c r="A34" s="862"/>
      <c r="B34" s="1414" t="s">
        <v>501</v>
      </c>
      <c r="C34" s="1415"/>
      <c r="D34" s="1132">
        <v>0</v>
      </c>
      <c r="E34" s="1133"/>
      <c r="F34" s="1133"/>
      <c r="G34" s="1132"/>
      <c r="H34" s="1134">
        <v>0</v>
      </c>
      <c r="I34" s="931"/>
      <c r="J34" s="862"/>
    </row>
    <row r="35" spans="1:11" ht="15.75" customHeight="1" x14ac:dyDescent="0.2">
      <c r="A35" s="862"/>
      <c r="B35" s="1283"/>
      <c r="C35" s="1129"/>
      <c r="D35" s="1134"/>
      <c r="E35" s="1133"/>
      <c r="F35" s="1133"/>
      <c r="G35" s="1134"/>
      <c r="H35" s="1134"/>
      <c r="I35" s="931"/>
      <c r="J35" s="862"/>
    </row>
    <row r="36" spans="1:11" ht="29.25" customHeight="1" x14ac:dyDescent="0.2">
      <c r="A36" s="862"/>
      <c r="B36" s="1425" t="s">
        <v>569</v>
      </c>
      <c r="C36" s="1426"/>
      <c r="D36" s="1131"/>
      <c r="E36" s="1131">
        <v>-1898962</v>
      </c>
      <c r="F36" s="1131">
        <v>865347</v>
      </c>
      <c r="G36" s="1131"/>
      <c r="H36" s="1131">
        <v>-1033615</v>
      </c>
      <c r="I36" s="931"/>
      <c r="J36" s="862"/>
    </row>
    <row r="37" spans="1:11" ht="22.5" customHeight="1" x14ac:dyDescent="0.2">
      <c r="A37" s="862"/>
      <c r="B37" s="1414" t="s">
        <v>502</v>
      </c>
      <c r="C37" s="1415"/>
      <c r="D37" s="1133"/>
      <c r="E37" s="1133"/>
      <c r="F37" s="1132">
        <v>-1171246</v>
      </c>
      <c r="G37" s="1132"/>
      <c r="H37" s="1134">
        <v>-1171246</v>
      </c>
      <c r="I37" s="931"/>
      <c r="J37" s="862"/>
    </row>
    <row r="38" spans="1:11" ht="22.5" customHeight="1" x14ac:dyDescent="0.2">
      <c r="A38" s="862"/>
      <c r="B38" s="1414" t="s">
        <v>53</v>
      </c>
      <c r="C38" s="1415"/>
      <c r="D38" s="1133"/>
      <c r="E38" s="1132">
        <v>-1898962</v>
      </c>
      <c r="F38" s="1133">
        <v>2036593</v>
      </c>
      <c r="G38" s="1132"/>
      <c r="H38" s="1134">
        <v>137631</v>
      </c>
      <c r="I38" s="931"/>
      <c r="J38" s="862"/>
    </row>
    <row r="39" spans="1:11" ht="22.5" customHeight="1" x14ac:dyDescent="0.2">
      <c r="A39" s="862"/>
      <c r="B39" s="1414" t="s">
        <v>503</v>
      </c>
      <c r="C39" s="1415"/>
      <c r="D39" s="1133"/>
      <c r="E39" s="1132">
        <v>0</v>
      </c>
      <c r="F39" s="1133"/>
      <c r="G39" s="1132"/>
      <c r="H39" s="1134">
        <v>0</v>
      </c>
      <c r="I39" s="931"/>
      <c r="J39" s="862"/>
    </row>
    <row r="40" spans="1:11" ht="22.5" customHeight="1" x14ac:dyDescent="0.2">
      <c r="A40" s="862"/>
      <c r="B40" s="1414" t="s">
        <v>504</v>
      </c>
      <c r="C40" s="1415"/>
      <c r="D40" s="1133"/>
      <c r="E40" s="1132">
        <v>0</v>
      </c>
      <c r="F40" s="1133"/>
      <c r="G40" s="1132"/>
      <c r="H40" s="1134">
        <v>0</v>
      </c>
      <c r="I40" s="931"/>
      <c r="J40" s="862"/>
    </row>
    <row r="41" spans="1:11" ht="15.75" customHeight="1" x14ac:dyDescent="0.2">
      <c r="A41" s="862"/>
      <c r="B41" s="1284"/>
      <c r="C41" s="1285"/>
      <c r="D41" s="1133"/>
      <c r="E41" s="1132"/>
      <c r="F41" s="1133"/>
      <c r="G41" s="1132"/>
      <c r="H41" s="1134"/>
      <c r="I41" s="931"/>
      <c r="J41" s="862"/>
    </row>
    <row r="42" spans="1:11" ht="35.25" customHeight="1" x14ac:dyDescent="0.2">
      <c r="A42" s="862"/>
      <c r="B42" s="1425" t="s">
        <v>678</v>
      </c>
      <c r="C42" s="1426"/>
      <c r="D42" s="1133"/>
      <c r="E42" s="1132"/>
      <c r="F42" s="1133"/>
      <c r="G42" s="1132">
        <v>0</v>
      </c>
      <c r="H42" s="1134"/>
      <c r="I42" s="931"/>
      <c r="J42" s="862"/>
    </row>
    <row r="43" spans="1:11" ht="22.5" customHeight="1" x14ac:dyDescent="0.2">
      <c r="A43" s="862"/>
      <c r="B43" s="1414" t="s">
        <v>598</v>
      </c>
      <c r="C43" s="1415"/>
      <c r="D43" s="1133"/>
      <c r="E43" s="1132"/>
      <c r="F43" s="1133"/>
      <c r="G43" s="1132">
        <v>0</v>
      </c>
      <c r="H43" s="1134"/>
      <c r="I43" s="931"/>
      <c r="J43" s="862"/>
    </row>
    <row r="44" spans="1:11" ht="22.5" customHeight="1" x14ac:dyDescent="0.2">
      <c r="A44" s="862"/>
      <c r="B44" s="1414" t="s">
        <v>599</v>
      </c>
      <c r="C44" s="1415"/>
      <c r="D44" s="1133"/>
      <c r="E44" s="1132"/>
      <c r="F44" s="1133"/>
      <c r="G44" s="1132">
        <v>0</v>
      </c>
      <c r="H44" s="1134"/>
      <c r="I44" s="931"/>
      <c r="J44" s="862"/>
    </row>
    <row r="45" spans="1:11" ht="22.5" customHeight="1" thickBot="1" x14ac:dyDescent="0.25">
      <c r="A45" s="849"/>
      <c r="B45" s="1427" t="s">
        <v>565</v>
      </c>
      <c r="C45" s="1428"/>
      <c r="D45" s="1139">
        <v>145371888</v>
      </c>
      <c r="E45" s="1139">
        <v>27512244</v>
      </c>
      <c r="F45" s="1139">
        <v>-1171246</v>
      </c>
      <c r="G45" s="1140">
        <v>0</v>
      </c>
      <c r="H45" s="1139">
        <v>171712886</v>
      </c>
      <c r="I45" s="933"/>
      <c r="K45" s="932"/>
    </row>
    <row r="47" spans="1:11" ht="15" x14ac:dyDescent="0.2">
      <c r="A47" s="862"/>
      <c r="B47" s="1311"/>
      <c r="C47" s="1311"/>
      <c r="D47" s="930"/>
      <c r="E47" s="930"/>
      <c r="F47" s="930"/>
      <c r="G47" s="930"/>
      <c r="H47" s="930"/>
      <c r="I47" s="930"/>
      <c r="J47" s="862"/>
    </row>
    <row r="48" spans="1:11" ht="15" x14ac:dyDescent="0.2">
      <c r="A48" s="862"/>
      <c r="B48" s="1311"/>
      <c r="C48" s="1311"/>
      <c r="D48" s="930"/>
      <c r="E48" s="930"/>
      <c r="F48" s="930"/>
      <c r="G48" s="930"/>
      <c r="H48" s="930"/>
      <c r="I48" s="930"/>
      <c r="J48" s="862"/>
    </row>
    <row r="49" spans="1:10" ht="15" x14ac:dyDescent="0.2">
      <c r="A49" s="862"/>
      <c r="B49" s="1416" t="s">
        <v>398</v>
      </c>
      <c r="C49" s="1416"/>
      <c r="D49" s="1416"/>
      <c r="E49" s="1416"/>
      <c r="F49" s="1416"/>
      <c r="G49" s="1416"/>
      <c r="H49" s="1416"/>
      <c r="I49" s="847"/>
      <c r="J49" s="862"/>
    </row>
    <row r="50" spans="1:10" ht="15" x14ac:dyDescent="0.2">
      <c r="A50" s="862"/>
      <c r="B50" s="1287"/>
      <c r="C50" s="1287"/>
      <c r="D50" s="1287"/>
      <c r="E50" s="1287"/>
      <c r="F50" s="1287"/>
      <c r="G50" s="1287"/>
      <c r="H50" s="1287"/>
      <c r="I50" s="847"/>
      <c r="J50" s="862"/>
    </row>
    <row r="51" spans="1:10" ht="15" x14ac:dyDescent="0.2">
      <c r="A51" s="862"/>
      <c r="B51" s="1287"/>
      <c r="C51" s="1287"/>
      <c r="D51" s="1287"/>
      <c r="E51" s="1287"/>
      <c r="F51" s="1287"/>
      <c r="G51" s="1287"/>
      <c r="H51" s="1287"/>
      <c r="I51" s="847"/>
      <c r="J51" s="862"/>
    </row>
    <row r="52" spans="1:10" ht="15" x14ac:dyDescent="0.2">
      <c r="A52" s="862"/>
      <c r="B52" s="1287"/>
      <c r="C52" s="1287"/>
      <c r="D52" s="1287"/>
      <c r="E52" s="1287"/>
      <c r="F52" s="1287"/>
      <c r="G52" s="1287"/>
      <c r="H52" s="1287"/>
      <c r="I52" s="847"/>
      <c r="J52" s="862"/>
    </row>
    <row r="53" spans="1:10" ht="15" x14ac:dyDescent="0.2">
      <c r="A53" s="862"/>
      <c r="B53" s="862"/>
      <c r="C53" s="862"/>
      <c r="D53" s="862"/>
      <c r="E53" s="862"/>
      <c r="F53" s="934"/>
      <c r="G53" s="934"/>
      <c r="H53" s="935"/>
      <c r="I53" s="935"/>
      <c r="J53" s="862"/>
    </row>
    <row r="68" spans="1:10" ht="15" x14ac:dyDescent="0.2">
      <c r="A68" s="862"/>
      <c r="B68" s="1311"/>
      <c r="C68" s="1311"/>
      <c r="D68" s="930"/>
      <c r="E68" s="930"/>
      <c r="F68" s="930"/>
      <c r="G68" s="930"/>
      <c r="H68" s="930"/>
      <c r="I68" s="930"/>
      <c r="J68" s="862"/>
    </row>
  </sheetData>
  <mergeCells count="38">
    <mergeCell ref="B42:C42"/>
    <mergeCell ref="B37:C37"/>
    <mergeCell ref="B38:C38"/>
    <mergeCell ref="B21:C21"/>
    <mergeCell ref="B22:C22"/>
    <mergeCell ref="B29:C29"/>
    <mergeCell ref="B31:C31"/>
    <mergeCell ref="B34:C34"/>
    <mergeCell ref="B2:H2"/>
    <mergeCell ref="E8:E10"/>
    <mergeCell ref="B33:C33"/>
    <mergeCell ref="F8:F10"/>
    <mergeCell ref="B32:C32"/>
    <mergeCell ref="B19:C19"/>
    <mergeCell ref="B4:H4"/>
    <mergeCell ref="B5:H5"/>
    <mergeCell ref="B6:H6"/>
    <mergeCell ref="B18:C18"/>
    <mergeCell ref="B20:C20"/>
    <mergeCell ref="B25:C25"/>
    <mergeCell ref="B26:C26"/>
    <mergeCell ref="B27:C27"/>
    <mergeCell ref="B43:C43"/>
    <mergeCell ref="B44:C44"/>
    <mergeCell ref="B49:H49"/>
    <mergeCell ref="B8:B10"/>
    <mergeCell ref="H8:H10"/>
    <mergeCell ref="G8:G10"/>
    <mergeCell ref="B11:C11"/>
    <mergeCell ref="B13:C13"/>
    <mergeCell ref="B14:C14"/>
    <mergeCell ref="B15:C15"/>
    <mergeCell ref="B16:C16"/>
    <mergeCell ref="B39:C39"/>
    <mergeCell ref="B40:C40"/>
    <mergeCell ref="D8:D10"/>
    <mergeCell ref="B36:C36"/>
    <mergeCell ref="B45:C45"/>
  </mergeCells>
  <pageMargins left="0.47244094488188981" right="0.15748031496062992" top="0.70866141732283472" bottom="0.6692913385826772" header="0.31496062992125984" footer="0.31496062992125984"/>
  <pageSetup scale="54" orientation="portrait" copies="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8"/>
  <sheetViews>
    <sheetView showGridLines="0" zoomScaleNormal="100" zoomScaleSheetLayoutView="100" workbookViewId="0">
      <selection sqref="A1:I1"/>
    </sheetView>
  </sheetViews>
  <sheetFormatPr baseColWidth="10" defaultRowHeight="15" x14ac:dyDescent="0.25"/>
  <cols>
    <col min="1" max="1" width="18.42578125" style="725" customWidth="1"/>
    <col min="2" max="2" width="17.85546875" style="725" customWidth="1"/>
    <col min="3" max="3" width="15.28515625" style="725" customWidth="1"/>
    <col min="4" max="4" width="12.85546875" style="725" customWidth="1"/>
    <col min="5" max="5" width="15.42578125" style="725" customWidth="1"/>
    <col min="6" max="6" width="12.42578125" style="725" customWidth="1"/>
    <col min="7" max="8" width="11.42578125" style="725"/>
    <col min="9" max="9" width="12.42578125" style="725" customWidth="1"/>
    <col min="10" max="10" width="2.85546875" style="725" customWidth="1"/>
    <col min="11" max="16384" width="11.42578125" style="725"/>
  </cols>
  <sheetData>
    <row r="1" spans="1:9" ht="23.25" customHeight="1" x14ac:dyDescent="0.25">
      <c r="A1" s="1458" t="s">
        <v>148</v>
      </c>
      <c r="B1" s="1458"/>
      <c r="C1" s="1458"/>
      <c r="D1" s="1458"/>
      <c r="E1" s="1458"/>
      <c r="F1" s="1458"/>
      <c r="G1" s="1458"/>
      <c r="H1" s="1458"/>
      <c r="I1" s="1458"/>
    </row>
    <row r="2" spans="1:9" ht="23.25" customHeight="1" x14ac:dyDescent="0.25">
      <c r="A2" s="1458" t="s">
        <v>405</v>
      </c>
      <c r="B2" s="1458"/>
      <c r="C2" s="1458"/>
      <c r="D2" s="1458"/>
      <c r="E2" s="1458"/>
      <c r="F2" s="1458"/>
      <c r="G2" s="1458"/>
      <c r="H2" s="1458"/>
      <c r="I2" s="1458"/>
    </row>
    <row r="3" spans="1:9" ht="23.25" customHeight="1" x14ac:dyDescent="0.25">
      <c r="A3" s="1458" t="s">
        <v>847</v>
      </c>
      <c r="B3" s="1458"/>
      <c r="C3" s="1458"/>
      <c r="D3" s="1458"/>
      <c r="E3" s="1458"/>
      <c r="F3" s="1458"/>
      <c r="G3" s="1458"/>
      <c r="H3" s="1458"/>
      <c r="I3" s="1458"/>
    </row>
    <row r="4" spans="1:9" ht="14.25" customHeight="1" x14ac:dyDescent="0.25">
      <c r="A4" s="1206"/>
      <c r="B4" s="1206"/>
      <c r="C4" s="1206"/>
      <c r="D4" s="1206"/>
      <c r="E4" s="1206"/>
      <c r="F4" s="1206"/>
      <c r="G4" s="1206"/>
      <c r="H4" s="1206"/>
      <c r="I4" s="1206"/>
    </row>
    <row r="5" spans="1:9" ht="18.75" customHeight="1" x14ac:dyDescent="0.25">
      <c r="A5" s="1448" t="s">
        <v>679</v>
      </c>
      <c r="B5" s="1448"/>
      <c r="C5" s="1448"/>
      <c r="D5" s="1448" t="s">
        <v>680</v>
      </c>
      <c r="E5" s="1448"/>
      <c r="F5" s="1448"/>
      <c r="G5" s="1448"/>
      <c r="H5" s="1448"/>
      <c r="I5" s="1447" t="s">
        <v>681</v>
      </c>
    </row>
    <row r="6" spans="1:9" ht="25.5" customHeight="1" x14ac:dyDescent="0.25">
      <c r="A6" s="1448"/>
      <c r="B6" s="1448"/>
      <c r="C6" s="1448"/>
      <c r="D6" s="1289" t="s">
        <v>385</v>
      </c>
      <c r="E6" s="1290" t="s">
        <v>108</v>
      </c>
      <c r="F6" s="1289" t="s">
        <v>34</v>
      </c>
      <c r="G6" s="1289" t="s">
        <v>153</v>
      </c>
      <c r="H6" s="1289" t="s">
        <v>384</v>
      </c>
      <c r="I6" s="1447"/>
    </row>
    <row r="7" spans="1:9" ht="17.25" customHeight="1" x14ac:dyDescent="0.25">
      <c r="A7" s="1459" t="s">
        <v>601</v>
      </c>
      <c r="B7" s="1460"/>
      <c r="C7" s="1460"/>
      <c r="D7" s="1207">
        <v>0</v>
      </c>
      <c r="E7" s="1208">
        <v>0</v>
      </c>
      <c r="F7" s="1209">
        <v>0</v>
      </c>
      <c r="G7" s="1210">
        <v>0</v>
      </c>
      <c r="H7" s="1208">
        <v>0</v>
      </c>
      <c r="I7" s="1208">
        <v>0</v>
      </c>
    </row>
    <row r="8" spans="1:9" ht="17.25" customHeight="1" x14ac:dyDescent="0.25">
      <c r="A8" s="1453" t="s">
        <v>602</v>
      </c>
      <c r="B8" s="1454"/>
      <c r="C8" s="1454"/>
      <c r="D8" s="1211">
        <v>0</v>
      </c>
      <c r="E8" s="1212">
        <v>0</v>
      </c>
      <c r="F8" s="1213">
        <v>0</v>
      </c>
      <c r="G8" s="1210">
        <v>0</v>
      </c>
      <c r="H8" s="1212">
        <v>0</v>
      </c>
      <c r="I8" s="1212">
        <v>0</v>
      </c>
    </row>
    <row r="9" spans="1:9" ht="17.25" customHeight="1" x14ac:dyDescent="0.25">
      <c r="A9" s="1453" t="s">
        <v>682</v>
      </c>
      <c r="B9" s="1454"/>
      <c r="C9" s="1454"/>
      <c r="D9" s="1211">
        <v>0</v>
      </c>
      <c r="E9" s="1212">
        <v>0</v>
      </c>
      <c r="F9" s="1213">
        <v>0</v>
      </c>
      <c r="G9" s="1210">
        <v>0</v>
      </c>
      <c r="H9" s="1212">
        <v>0</v>
      </c>
      <c r="I9" s="1212">
        <v>0</v>
      </c>
    </row>
    <row r="10" spans="1:9" ht="17.25" customHeight="1" x14ac:dyDescent="0.25">
      <c r="A10" s="1453" t="s">
        <v>604</v>
      </c>
      <c r="B10" s="1454"/>
      <c r="C10" s="1454"/>
      <c r="D10" s="1211">
        <v>0</v>
      </c>
      <c r="E10" s="1212">
        <v>0</v>
      </c>
      <c r="F10" s="1213">
        <v>0</v>
      </c>
      <c r="G10" s="1210">
        <v>0</v>
      </c>
      <c r="H10" s="1212">
        <v>0</v>
      </c>
      <c r="I10" s="1212">
        <v>0</v>
      </c>
    </row>
    <row r="11" spans="1:9" ht="17.25" customHeight="1" x14ac:dyDescent="0.25">
      <c r="A11" s="1461" t="s">
        <v>605</v>
      </c>
      <c r="B11" s="1462"/>
      <c r="C11" s="1462"/>
      <c r="D11" s="1211">
        <v>0</v>
      </c>
      <c r="E11" s="1212">
        <v>0</v>
      </c>
      <c r="F11" s="1213">
        <v>0</v>
      </c>
      <c r="G11" s="1210">
        <v>0</v>
      </c>
      <c r="H11" s="1212">
        <v>0</v>
      </c>
      <c r="I11" s="1212">
        <v>0</v>
      </c>
    </row>
    <row r="12" spans="1:9" ht="17.25" customHeight="1" x14ac:dyDescent="0.25">
      <c r="A12" s="1453" t="s">
        <v>606</v>
      </c>
      <c r="B12" s="1454"/>
      <c r="C12" s="1454"/>
      <c r="D12" s="1211">
        <v>0</v>
      </c>
      <c r="E12" s="1212">
        <v>0</v>
      </c>
      <c r="F12" s="1213">
        <v>0</v>
      </c>
      <c r="G12" s="1210">
        <v>0</v>
      </c>
      <c r="H12" s="1212">
        <v>0</v>
      </c>
      <c r="I12" s="1212">
        <v>0</v>
      </c>
    </row>
    <row r="13" spans="1:9" ht="26.25" customHeight="1" x14ac:dyDescent="0.25">
      <c r="A13" s="1453" t="s">
        <v>683</v>
      </c>
      <c r="B13" s="1454"/>
      <c r="C13" s="1454"/>
      <c r="D13" s="1211">
        <v>15145916</v>
      </c>
      <c r="E13" s="1212">
        <v>2142100</v>
      </c>
      <c r="F13" s="1213">
        <v>17288016</v>
      </c>
      <c r="G13" s="1210">
        <v>11547267</v>
      </c>
      <c r="H13" s="1212">
        <v>11547267</v>
      </c>
      <c r="I13" s="1212">
        <v>-3598649</v>
      </c>
    </row>
    <row r="14" spans="1:9" ht="43.5" customHeight="1" x14ac:dyDescent="0.25">
      <c r="A14" s="1453" t="s">
        <v>608</v>
      </c>
      <c r="B14" s="1454"/>
      <c r="C14" s="1454"/>
      <c r="D14" s="1211">
        <v>0</v>
      </c>
      <c r="E14" s="1212">
        <v>0</v>
      </c>
      <c r="F14" s="1213">
        <v>0</v>
      </c>
      <c r="G14" s="1210">
        <v>0</v>
      </c>
      <c r="H14" s="1212">
        <v>0</v>
      </c>
      <c r="I14" s="1212">
        <v>0</v>
      </c>
    </row>
    <row r="15" spans="1:9" ht="23.25" customHeight="1" x14ac:dyDescent="0.25">
      <c r="A15" s="1453" t="s">
        <v>684</v>
      </c>
      <c r="B15" s="1454"/>
      <c r="C15" s="1454"/>
      <c r="D15" s="1211">
        <v>92282963</v>
      </c>
      <c r="E15" s="1212">
        <v>-7119973</v>
      </c>
      <c r="F15" s="1213">
        <v>85162990</v>
      </c>
      <c r="G15" s="1210">
        <v>85162990</v>
      </c>
      <c r="H15" s="1212">
        <v>55365856</v>
      </c>
      <c r="I15" s="1212">
        <v>-36917107</v>
      </c>
    </row>
    <row r="16" spans="1:9" ht="17.25" customHeight="1" x14ac:dyDescent="0.25">
      <c r="A16" s="1453" t="s">
        <v>685</v>
      </c>
      <c r="B16" s="1454"/>
      <c r="C16" s="1454"/>
      <c r="D16" s="1211">
        <v>0</v>
      </c>
      <c r="E16" s="1212">
        <v>0</v>
      </c>
      <c r="F16" s="1213">
        <v>0</v>
      </c>
      <c r="G16" s="1210">
        <v>0</v>
      </c>
      <c r="H16" s="1212">
        <v>0</v>
      </c>
      <c r="I16" s="1212">
        <v>0</v>
      </c>
    </row>
    <row r="17" spans="1:9" ht="5.25" customHeight="1" x14ac:dyDescent="0.25">
      <c r="A17" s="1214"/>
      <c r="B17" s="1294"/>
      <c r="C17" s="1288"/>
      <c r="D17" s="1211"/>
      <c r="E17" s="1215"/>
      <c r="F17" s="1216"/>
      <c r="G17" s="1210"/>
      <c r="H17" s="1215"/>
      <c r="I17" s="1215"/>
    </row>
    <row r="18" spans="1:9" ht="17.25" customHeight="1" x14ac:dyDescent="0.25">
      <c r="A18" s="1217"/>
      <c r="B18" s="1218"/>
      <c r="C18" s="1219" t="s">
        <v>686</v>
      </c>
      <c r="D18" s="1291">
        <v>107428879</v>
      </c>
      <c r="E18" s="1220">
        <v>-4977873</v>
      </c>
      <c r="F18" s="1220">
        <v>102451006</v>
      </c>
      <c r="G18" s="1295">
        <v>96710257</v>
      </c>
      <c r="H18" s="1291">
        <v>66913123</v>
      </c>
      <c r="I18" s="1455">
        <v>-40515756</v>
      </c>
    </row>
    <row r="19" spans="1:9" x14ac:dyDescent="0.25">
      <c r="A19" s="1288"/>
      <c r="B19" s="1288"/>
      <c r="C19" s="1288"/>
      <c r="D19" s="1221"/>
      <c r="E19" s="1221"/>
      <c r="F19" s="1221"/>
      <c r="G19" s="1457" t="s">
        <v>687</v>
      </c>
      <c r="H19" s="1457"/>
      <c r="I19" s="1456"/>
    </row>
    <row r="20" spans="1:9" x14ac:dyDescent="0.25">
      <c r="A20" s="1447" t="s">
        <v>688</v>
      </c>
      <c r="B20" s="1447"/>
      <c r="C20" s="1447"/>
      <c r="D20" s="1448" t="s">
        <v>680</v>
      </c>
      <c r="E20" s="1448"/>
      <c r="F20" s="1448"/>
      <c r="G20" s="1448"/>
      <c r="H20" s="1448"/>
      <c r="I20" s="1447" t="s">
        <v>681</v>
      </c>
    </row>
    <row r="21" spans="1:9" ht="29.25" customHeight="1" x14ac:dyDescent="0.25">
      <c r="A21" s="1447"/>
      <c r="B21" s="1447"/>
      <c r="C21" s="1447"/>
      <c r="D21" s="1289" t="s">
        <v>385</v>
      </c>
      <c r="E21" s="1290" t="s">
        <v>108</v>
      </c>
      <c r="F21" s="1289" t="s">
        <v>34</v>
      </c>
      <c r="G21" s="1289" t="s">
        <v>153</v>
      </c>
      <c r="H21" s="1289" t="s">
        <v>384</v>
      </c>
      <c r="I21" s="1447"/>
    </row>
    <row r="22" spans="1:9" ht="25.5" customHeight="1" x14ac:dyDescent="0.25">
      <c r="A22" s="1449" t="s">
        <v>689</v>
      </c>
      <c r="B22" s="1450"/>
      <c r="C22" s="1450"/>
      <c r="D22" s="1292">
        <v>0</v>
      </c>
      <c r="E22" s="1222">
        <v>0</v>
      </c>
      <c r="F22" s="1292">
        <v>0</v>
      </c>
      <c r="G22" s="1222">
        <v>0</v>
      </c>
      <c r="H22" s="1292">
        <v>0</v>
      </c>
      <c r="I22" s="1223">
        <v>0</v>
      </c>
    </row>
    <row r="23" spans="1:9" ht="17.25" customHeight="1" x14ac:dyDescent="0.25">
      <c r="A23" s="1445" t="s">
        <v>601</v>
      </c>
      <c r="B23" s="1446"/>
      <c r="C23" s="1446"/>
      <c r="D23" s="1212">
        <v>0</v>
      </c>
      <c r="E23" s="1210">
        <v>0</v>
      </c>
      <c r="F23" s="1212">
        <v>0</v>
      </c>
      <c r="G23" s="1210">
        <v>0</v>
      </c>
      <c r="H23" s="1212">
        <v>0</v>
      </c>
      <c r="I23" s="1213">
        <v>0</v>
      </c>
    </row>
    <row r="24" spans="1:9" ht="17.25" customHeight="1" x14ac:dyDescent="0.25">
      <c r="A24" s="1445" t="s">
        <v>602</v>
      </c>
      <c r="B24" s="1446"/>
      <c r="C24" s="1446"/>
      <c r="D24" s="1212">
        <v>0</v>
      </c>
      <c r="E24" s="1210">
        <v>0</v>
      </c>
      <c r="F24" s="1212">
        <v>0</v>
      </c>
      <c r="G24" s="1210">
        <v>0</v>
      </c>
      <c r="H24" s="1212">
        <v>0</v>
      </c>
      <c r="I24" s="1213">
        <v>0</v>
      </c>
    </row>
    <row r="25" spans="1:9" ht="17.25" customHeight="1" x14ac:dyDescent="0.25">
      <c r="A25" s="1445" t="s">
        <v>682</v>
      </c>
      <c r="B25" s="1446"/>
      <c r="C25" s="1446"/>
      <c r="D25" s="1212">
        <v>0</v>
      </c>
      <c r="E25" s="1210">
        <v>0</v>
      </c>
      <c r="F25" s="1212">
        <v>0</v>
      </c>
      <c r="G25" s="1210">
        <v>0</v>
      </c>
      <c r="H25" s="1212">
        <v>0</v>
      </c>
      <c r="I25" s="1213">
        <v>0</v>
      </c>
    </row>
    <row r="26" spans="1:9" ht="17.25" customHeight="1" x14ac:dyDescent="0.25">
      <c r="A26" s="1445" t="s">
        <v>604</v>
      </c>
      <c r="B26" s="1446"/>
      <c r="C26" s="1446"/>
      <c r="D26" s="1212">
        <v>0</v>
      </c>
      <c r="E26" s="1210">
        <v>0</v>
      </c>
      <c r="F26" s="1212">
        <v>0</v>
      </c>
      <c r="G26" s="1210">
        <v>0</v>
      </c>
      <c r="H26" s="1212">
        <v>0</v>
      </c>
      <c r="I26" s="1213">
        <v>0</v>
      </c>
    </row>
    <row r="27" spans="1:9" ht="17.25" customHeight="1" x14ac:dyDescent="0.25">
      <c r="A27" s="1451" t="s">
        <v>690</v>
      </c>
      <c r="B27" s="1452"/>
      <c r="C27" s="1452"/>
      <c r="D27" s="1212">
        <v>0</v>
      </c>
      <c r="E27" s="1210">
        <v>0</v>
      </c>
      <c r="F27" s="1212">
        <v>0</v>
      </c>
      <c r="G27" s="1210">
        <v>0</v>
      </c>
      <c r="H27" s="1212">
        <v>0</v>
      </c>
      <c r="I27" s="1213">
        <v>0</v>
      </c>
    </row>
    <row r="28" spans="1:9" ht="17.25" customHeight="1" x14ac:dyDescent="0.25">
      <c r="A28" s="1451" t="s">
        <v>691</v>
      </c>
      <c r="B28" s="1452"/>
      <c r="C28" s="1452"/>
      <c r="D28" s="1212">
        <v>0</v>
      </c>
      <c r="E28" s="1210">
        <v>0</v>
      </c>
      <c r="F28" s="1212">
        <v>0</v>
      </c>
      <c r="G28" s="1210">
        <v>0</v>
      </c>
      <c r="H28" s="1212">
        <v>0</v>
      </c>
      <c r="I28" s="1213">
        <v>0</v>
      </c>
    </row>
    <row r="29" spans="1:9" ht="38.25" customHeight="1" x14ac:dyDescent="0.25">
      <c r="A29" s="1445" t="s">
        <v>608</v>
      </c>
      <c r="B29" s="1446"/>
      <c r="C29" s="1446"/>
      <c r="D29" s="1212">
        <v>0</v>
      </c>
      <c r="E29" s="1210">
        <v>0</v>
      </c>
      <c r="F29" s="1212">
        <v>0</v>
      </c>
      <c r="G29" s="1210">
        <v>0</v>
      </c>
      <c r="H29" s="1212">
        <v>0</v>
      </c>
      <c r="I29" s="1213">
        <v>0</v>
      </c>
    </row>
    <row r="30" spans="1:9" ht="24.75" customHeight="1" x14ac:dyDescent="0.25">
      <c r="A30" s="1445" t="s">
        <v>684</v>
      </c>
      <c r="B30" s="1446"/>
      <c r="C30" s="1446"/>
      <c r="D30" s="1212">
        <v>0</v>
      </c>
      <c r="E30" s="1210">
        <v>0</v>
      </c>
      <c r="F30" s="1212">
        <v>0</v>
      </c>
      <c r="G30" s="1210">
        <v>0</v>
      </c>
      <c r="H30" s="1212">
        <v>0</v>
      </c>
      <c r="I30" s="1213">
        <v>0</v>
      </c>
    </row>
    <row r="31" spans="1:9" ht="5.25" customHeight="1" x14ac:dyDescent="0.25">
      <c r="A31" s="1191"/>
      <c r="B31" s="1434"/>
      <c r="C31" s="1434"/>
      <c r="D31" s="1224"/>
      <c r="E31" s="1210"/>
      <c r="F31" s="1212"/>
      <c r="G31" s="1210"/>
      <c r="H31" s="1212"/>
      <c r="I31" s="1213">
        <v>0</v>
      </c>
    </row>
    <row r="32" spans="1:9" ht="60" customHeight="1" x14ac:dyDescent="0.25">
      <c r="A32" s="1435" t="s">
        <v>692</v>
      </c>
      <c r="B32" s="1436"/>
      <c r="C32" s="1436"/>
      <c r="D32" s="1225">
        <v>107428879</v>
      </c>
      <c r="E32" s="1222">
        <v>-4977873</v>
      </c>
      <c r="F32" s="1225">
        <v>102451006</v>
      </c>
      <c r="G32" s="1222">
        <v>96710257</v>
      </c>
      <c r="H32" s="1225">
        <v>66913123</v>
      </c>
      <c r="I32" s="1223">
        <v>-40515756</v>
      </c>
    </row>
    <row r="33" spans="1:9" ht="17.25" customHeight="1" x14ac:dyDescent="0.25">
      <c r="A33" s="1437" t="s">
        <v>602</v>
      </c>
      <c r="B33" s="1438"/>
      <c r="C33" s="1438"/>
      <c r="D33" s="1212">
        <v>0</v>
      </c>
      <c r="E33" s="1210">
        <v>0</v>
      </c>
      <c r="F33" s="1212">
        <v>0</v>
      </c>
      <c r="G33" s="1210">
        <v>0</v>
      </c>
      <c r="H33" s="1212">
        <v>0</v>
      </c>
      <c r="I33" s="1213">
        <v>0</v>
      </c>
    </row>
    <row r="34" spans="1:9" ht="17.25" customHeight="1" x14ac:dyDescent="0.25">
      <c r="A34" s="1437" t="s">
        <v>823</v>
      </c>
      <c r="B34" s="1438"/>
      <c r="C34" s="1438"/>
      <c r="D34" s="1212">
        <v>0</v>
      </c>
      <c r="E34" s="1210">
        <v>0</v>
      </c>
      <c r="F34" s="1212">
        <v>0</v>
      </c>
      <c r="G34" s="1210">
        <v>0</v>
      </c>
      <c r="H34" s="1212">
        <v>0</v>
      </c>
      <c r="I34" s="1213">
        <v>0</v>
      </c>
    </row>
    <row r="35" spans="1:9" ht="24.75" customHeight="1" x14ac:dyDescent="0.25">
      <c r="A35" s="1439" t="s">
        <v>693</v>
      </c>
      <c r="B35" s="1440"/>
      <c r="C35" s="1440"/>
      <c r="D35" s="1212">
        <v>15145916</v>
      </c>
      <c r="E35" s="1212">
        <v>2142100</v>
      </c>
      <c r="F35" s="1212">
        <v>17288016</v>
      </c>
      <c r="G35" s="1212">
        <v>11547267</v>
      </c>
      <c r="H35" s="1212">
        <v>11547267</v>
      </c>
      <c r="I35" s="1213">
        <v>-3598649</v>
      </c>
    </row>
    <row r="36" spans="1:9" ht="24.75" customHeight="1" x14ac:dyDescent="0.25">
      <c r="A36" s="1437" t="s">
        <v>684</v>
      </c>
      <c r="B36" s="1438"/>
      <c r="C36" s="1438"/>
      <c r="D36" s="1212">
        <v>92282963</v>
      </c>
      <c r="E36" s="1212">
        <v>-7119973</v>
      </c>
      <c r="F36" s="1212">
        <v>85162990</v>
      </c>
      <c r="G36" s="1212">
        <v>85162990</v>
      </c>
      <c r="H36" s="1212">
        <v>55365856</v>
      </c>
      <c r="I36" s="1213">
        <v>-36917107</v>
      </c>
    </row>
    <row r="37" spans="1:9" ht="5.25" customHeight="1" x14ac:dyDescent="0.25">
      <c r="A37" s="1191"/>
      <c r="B37" s="1294"/>
      <c r="C37" s="1294"/>
      <c r="D37" s="1212"/>
      <c r="E37" s="1210"/>
      <c r="F37" s="1212"/>
      <c r="G37" s="1210"/>
      <c r="H37" s="1212"/>
      <c r="I37" s="1213"/>
    </row>
    <row r="38" spans="1:9" ht="17.25" customHeight="1" x14ac:dyDescent="0.25">
      <c r="A38" s="1435" t="s">
        <v>685</v>
      </c>
      <c r="B38" s="1436"/>
      <c r="C38" s="1436"/>
      <c r="D38" s="1225">
        <v>0</v>
      </c>
      <c r="E38" s="1222">
        <v>0</v>
      </c>
      <c r="F38" s="1225">
        <v>0</v>
      </c>
      <c r="G38" s="1222">
        <v>0</v>
      </c>
      <c r="H38" s="1225">
        <v>0</v>
      </c>
      <c r="I38" s="1223">
        <v>0</v>
      </c>
    </row>
    <row r="39" spans="1:9" ht="17.25" customHeight="1" x14ac:dyDescent="0.25">
      <c r="A39" s="1437" t="s">
        <v>685</v>
      </c>
      <c r="B39" s="1438"/>
      <c r="C39" s="1438"/>
      <c r="D39" s="1212">
        <v>0</v>
      </c>
      <c r="E39" s="1210">
        <v>0</v>
      </c>
      <c r="F39" s="1212">
        <v>0</v>
      </c>
      <c r="G39" s="1210">
        <v>0</v>
      </c>
      <c r="H39" s="1212">
        <v>0</v>
      </c>
      <c r="I39" s="1213">
        <v>0</v>
      </c>
    </row>
    <row r="40" spans="1:9" ht="5.25" customHeight="1" x14ac:dyDescent="0.25">
      <c r="A40" s="1226"/>
      <c r="B40" s="1441"/>
      <c r="C40" s="1441"/>
      <c r="D40" s="1215"/>
      <c r="E40" s="1227"/>
      <c r="F40" s="1215"/>
      <c r="G40" s="1227"/>
      <c r="H40" s="1215"/>
      <c r="I40" s="1216"/>
    </row>
    <row r="41" spans="1:9" ht="17.25" customHeight="1" x14ac:dyDescent="0.25">
      <c r="A41" s="1228"/>
      <c r="B41" s="1218"/>
      <c r="C41" s="1219" t="s">
        <v>686</v>
      </c>
      <c r="D41" s="1291">
        <v>107428879</v>
      </c>
      <c r="E41" s="1229">
        <v>-4977873</v>
      </c>
      <c r="F41" s="1291">
        <v>102451006</v>
      </c>
      <c r="G41" s="1230">
        <v>96710257</v>
      </c>
      <c r="H41" s="1291">
        <v>66913123</v>
      </c>
      <c r="I41" s="1442">
        <v>-40515756</v>
      </c>
    </row>
    <row r="42" spans="1:9" ht="17.25" customHeight="1" x14ac:dyDescent="0.25">
      <c r="A42" s="1288"/>
      <c r="B42" s="1288"/>
      <c r="C42" s="1288"/>
      <c r="D42" s="1288"/>
      <c r="E42" s="1288"/>
      <c r="F42" s="1288"/>
      <c r="G42" s="1444" t="s">
        <v>687</v>
      </c>
      <c r="H42" s="1444"/>
      <c r="I42" s="1443"/>
    </row>
    <row r="43" spans="1:9" ht="12" customHeight="1" x14ac:dyDescent="0.25">
      <c r="A43" s="1231" t="s">
        <v>694</v>
      </c>
      <c r="B43" s="1232"/>
      <c r="C43" s="1232"/>
      <c r="D43" s="1232"/>
      <c r="E43" s="1232"/>
      <c r="F43" s="1232"/>
      <c r="G43" s="1232"/>
      <c r="H43" s="1232"/>
      <c r="I43" s="1232"/>
    </row>
    <row r="44" spans="1:9" ht="12" customHeight="1" x14ac:dyDescent="0.25">
      <c r="A44" s="1231" t="s">
        <v>695</v>
      </c>
      <c r="B44" s="1232"/>
      <c r="C44" s="1232"/>
      <c r="D44" s="1232"/>
      <c r="E44" s="1232"/>
      <c r="F44" s="1232"/>
      <c r="G44" s="1232"/>
      <c r="H44" s="1232"/>
      <c r="I44" s="1232"/>
    </row>
    <row r="45" spans="1:9" ht="20.25" customHeight="1" x14ac:dyDescent="0.25">
      <c r="A45" s="1433" t="s">
        <v>696</v>
      </c>
      <c r="B45" s="1433"/>
      <c r="C45" s="1433"/>
      <c r="D45" s="1433"/>
      <c r="E45" s="1433"/>
      <c r="F45" s="1433"/>
      <c r="G45" s="1433"/>
      <c r="H45" s="1433"/>
      <c r="I45" s="1433"/>
    </row>
    <row r="46" spans="1:9" ht="20.25" customHeight="1" x14ac:dyDescent="0.25">
      <c r="A46" s="1293"/>
      <c r="B46" s="1293"/>
      <c r="C46" s="1293"/>
      <c r="D46" s="1293"/>
      <c r="E46" s="1293"/>
      <c r="F46" s="1293"/>
      <c r="G46" s="1293"/>
      <c r="H46" s="1293"/>
      <c r="I46" s="1293"/>
    </row>
    <row r="47" spans="1:9" s="817" customFormat="1" ht="20.25" customHeight="1" x14ac:dyDescent="0.25">
      <c r="A47" s="1233"/>
      <c r="B47" s="1233"/>
      <c r="C47" s="1233"/>
      <c r="D47" s="1233"/>
      <c r="E47" s="1233"/>
      <c r="F47" s="1233"/>
      <c r="G47" s="1233"/>
      <c r="H47" s="1233"/>
      <c r="I47" s="1233"/>
    </row>
    <row r="48" spans="1:9" ht="9.75" customHeight="1" x14ac:dyDescent="0.25"/>
    <row r="49" spans="4:9" ht="9.75" customHeight="1" x14ac:dyDescent="0.25"/>
    <row r="57" spans="4:9" x14ac:dyDescent="0.25">
      <c r="D57" s="645"/>
      <c r="E57" s="645"/>
      <c r="F57" s="645"/>
      <c r="G57" s="645"/>
      <c r="H57" s="645"/>
    </row>
    <row r="58" spans="4:9" x14ac:dyDescent="0.25">
      <c r="D58" s="645"/>
      <c r="E58" s="645"/>
      <c r="F58" s="645"/>
      <c r="G58" s="645"/>
      <c r="H58" s="645"/>
      <c r="I58" s="645"/>
    </row>
  </sheetData>
  <mergeCells count="42">
    <mergeCell ref="A12:C12"/>
    <mergeCell ref="A1:I1"/>
    <mergeCell ref="A2:I2"/>
    <mergeCell ref="A3:I3"/>
    <mergeCell ref="A5:C6"/>
    <mergeCell ref="D5:H5"/>
    <mergeCell ref="I5:I6"/>
    <mergeCell ref="A7:C7"/>
    <mergeCell ref="A8:C8"/>
    <mergeCell ref="A9:C9"/>
    <mergeCell ref="A10:C10"/>
    <mergeCell ref="A11:C11"/>
    <mergeCell ref="A13:C13"/>
    <mergeCell ref="A14:C14"/>
    <mergeCell ref="A15:C15"/>
    <mergeCell ref="A16:C16"/>
    <mergeCell ref="I18:I19"/>
    <mergeCell ref="G19:H19"/>
    <mergeCell ref="A30:C30"/>
    <mergeCell ref="A20:C21"/>
    <mergeCell ref="D20:H20"/>
    <mergeCell ref="I20:I21"/>
    <mergeCell ref="A22:C22"/>
    <mergeCell ref="A23:C23"/>
    <mergeCell ref="A24:C24"/>
    <mergeCell ref="A25:C25"/>
    <mergeCell ref="A26:C26"/>
    <mergeCell ref="A27:C27"/>
    <mergeCell ref="A28:C28"/>
    <mergeCell ref="A29:C29"/>
    <mergeCell ref="A45:I45"/>
    <mergeCell ref="B31:C31"/>
    <mergeCell ref="A32:C32"/>
    <mergeCell ref="A33:C33"/>
    <mergeCell ref="A34:C34"/>
    <mergeCell ref="A35:C35"/>
    <mergeCell ref="A36:C36"/>
    <mergeCell ref="A38:C38"/>
    <mergeCell ref="A39:C39"/>
    <mergeCell ref="B40:C40"/>
    <mergeCell ref="I41:I42"/>
    <mergeCell ref="G42:H42"/>
  </mergeCells>
  <hyperlinks>
    <hyperlink ref="A27" location="_ftn1" display="_ftn1"/>
    <hyperlink ref="A28" location="_ftn2" display="_ftn2"/>
    <hyperlink ref="A35" location="_ftn3" display="_ftn3"/>
    <hyperlink ref="A43" location="_ftnref1" display="_ftnref1"/>
    <hyperlink ref="A44" location="_ftnref2" display="_ftnref2"/>
    <hyperlink ref="A45" location="_ftnref3" display="_ftnref3"/>
  </hyperlinks>
  <pageMargins left="0.59055118110236227" right="0.19685039370078741" top="0.39370078740157483" bottom="0.39370078740157483" header="0.31496062992125984" footer="0.31496062992125984"/>
  <pageSetup scale="7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3"/>
  <dimension ref="A2:XEX28"/>
  <sheetViews>
    <sheetView showGridLines="0" zoomScale="85" zoomScaleNormal="85" zoomScaleSheetLayoutView="70" workbookViewId="0"/>
  </sheetViews>
  <sheetFormatPr baseColWidth="10" defaultRowHeight="15" x14ac:dyDescent="0.25"/>
  <cols>
    <col min="1" max="1" width="8.42578125" style="755" customWidth="1"/>
    <col min="2" max="2" width="10.85546875" style="755" customWidth="1"/>
    <col min="3" max="3" width="78.42578125" style="755" customWidth="1"/>
    <col min="4" max="4" width="24.5703125" style="756" customWidth="1"/>
    <col min="5" max="5" width="5.85546875" style="756" customWidth="1"/>
    <col min="6" max="6" width="4.42578125" style="755" customWidth="1"/>
    <col min="7" max="251" width="11.42578125" style="755"/>
    <col min="252" max="252" width="11.5703125" style="755" customWidth="1"/>
    <col min="253" max="253" width="54.7109375" style="755" customWidth="1"/>
    <col min="254" max="255" width="12.7109375" style="755" customWidth="1"/>
    <col min="256" max="507" width="11.42578125" style="755"/>
    <col min="508" max="508" width="11.5703125" style="755" customWidth="1"/>
    <col min="509" max="509" width="54.7109375" style="755" customWidth="1"/>
    <col min="510" max="511" width="12.7109375" style="755" customWidth="1"/>
    <col min="512" max="763" width="11.42578125" style="755"/>
    <col min="764" max="764" width="11.5703125" style="755" customWidth="1"/>
    <col min="765" max="765" width="54.7109375" style="755" customWidth="1"/>
    <col min="766" max="767" width="12.7109375" style="755" customWidth="1"/>
    <col min="768" max="1019" width="11.42578125" style="755"/>
    <col min="1020" max="1020" width="11.5703125" style="755" customWidth="1"/>
    <col min="1021" max="1021" width="54.7109375" style="755" customWidth="1"/>
    <col min="1022" max="1023" width="12.7109375" style="755" customWidth="1"/>
    <col min="1024" max="1275" width="11.42578125" style="755"/>
    <col min="1276" max="1276" width="11.5703125" style="755" customWidth="1"/>
    <col min="1277" max="1277" width="54.7109375" style="755" customWidth="1"/>
    <col min="1278" max="1279" width="12.7109375" style="755" customWidth="1"/>
    <col min="1280" max="1531" width="11.42578125" style="755"/>
    <col min="1532" max="1532" width="11.5703125" style="755" customWidth="1"/>
    <col min="1533" max="1533" width="54.7109375" style="755" customWidth="1"/>
    <col min="1534" max="1535" width="12.7109375" style="755" customWidth="1"/>
    <col min="1536" max="1787" width="11.42578125" style="755"/>
    <col min="1788" max="1788" width="11.5703125" style="755" customWidth="1"/>
    <col min="1789" max="1789" width="54.7109375" style="755" customWidth="1"/>
    <col min="1790" max="1791" width="12.7109375" style="755" customWidth="1"/>
    <col min="1792" max="2043" width="11.42578125" style="755"/>
    <col min="2044" max="2044" width="11.5703125" style="755" customWidth="1"/>
    <col min="2045" max="2045" width="54.7109375" style="755" customWidth="1"/>
    <col min="2046" max="2047" width="12.7109375" style="755" customWidth="1"/>
    <col min="2048" max="2299" width="11.42578125" style="755"/>
    <col min="2300" max="2300" width="11.5703125" style="755" customWidth="1"/>
    <col min="2301" max="2301" width="54.7109375" style="755" customWidth="1"/>
    <col min="2302" max="2303" width="12.7109375" style="755" customWidth="1"/>
    <col min="2304" max="2555" width="11.42578125" style="755"/>
    <col min="2556" max="2556" width="11.5703125" style="755" customWidth="1"/>
    <col min="2557" max="2557" width="54.7109375" style="755" customWidth="1"/>
    <col min="2558" max="2559" width="12.7109375" style="755" customWidth="1"/>
    <col min="2560" max="2811" width="11.42578125" style="755"/>
    <col min="2812" max="2812" width="11.5703125" style="755" customWidth="1"/>
    <col min="2813" max="2813" width="54.7109375" style="755" customWidth="1"/>
    <col min="2814" max="2815" width="12.7109375" style="755" customWidth="1"/>
    <col min="2816" max="3067" width="11.42578125" style="755"/>
    <col min="3068" max="3068" width="11.5703125" style="755" customWidth="1"/>
    <col min="3069" max="3069" width="54.7109375" style="755" customWidth="1"/>
    <col min="3070" max="3071" width="12.7109375" style="755" customWidth="1"/>
    <col min="3072" max="3323" width="11.42578125" style="755"/>
    <col min="3324" max="3324" width="11.5703125" style="755" customWidth="1"/>
    <col min="3325" max="3325" width="54.7109375" style="755" customWidth="1"/>
    <col min="3326" max="3327" width="12.7109375" style="755" customWidth="1"/>
    <col min="3328" max="3579" width="11.42578125" style="755"/>
    <col min="3580" max="3580" width="11.5703125" style="755" customWidth="1"/>
    <col min="3581" max="3581" width="54.7109375" style="755" customWidth="1"/>
    <col min="3582" max="3583" width="12.7109375" style="755" customWidth="1"/>
    <col min="3584" max="3835" width="11.42578125" style="755"/>
    <col min="3836" max="3836" width="11.5703125" style="755" customWidth="1"/>
    <col min="3837" max="3837" width="54.7109375" style="755" customWidth="1"/>
    <col min="3838" max="3839" width="12.7109375" style="755" customWidth="1"/>
    <col min="3840" max="4091" width="11.42578125" style="755"/>
    <col min="4092" max="4092" width="11.5703125" style="755" customWidth="1"/>
    <col min="4093" max="4093" width="54.7109375" style="755" customWidth="1"/>
    <col min="4094" max="4095" width="12.7109375" style="755" customWidth="1"/>
    <col min="4096" max="4347" width="11.42578125" style="755"/>
    <col min="4348" max="4348" width="11.5703125" style="755" customWidth="1"/>
    <col min="4349" max="4349" width="54.7109375" style="755" customWidth="1"/>
    <col min="4350" max="4351" width="12.7109375" style="755" customWidth="1"/>
    <col min="4352" max="4603" width="11.42578125" style="755"/>
    <col min="4604" max="4604" width="11.5703125" style="755" customWidth="1"/>
    <col min="4605" max="4605" width="54.7109375" style="755" customWidth="1"/>
    <col min="4606" max="4607" width="12.7109375" style="755" customWidth="1"/>
    <col min="4608" max="4859" width="11.42578125" style="755"/>
    <col min="4860" max="4860" width="11.5703125" style="755" customWidth="1"/>
    <col min="4861" max="4861" width="54.7109375" style="755" customWidth="1"/>
    <col min="4862" max="4863" width="12.7109375" style="755" customWidth="1"/>
    <col min="4864" max="5115" width="11.42578125" style="755"/>
    <col min="5116" max="5116" width="11.5703125" style="755" customWidth="1"/>
    <col min="5117" max="5117" width="54.7109375" style="755" customWidth="1"/>
    <col min="5118" max="5119" width="12.7109375" style="755" customWidth="1"/>
    <col min="5120" max="5371" width="11.42578125" style="755"/>
    <col min="5372" max="5372" width="11.5703125" style="755" customWidth="1"/>
    <col min="5373" max="5373" width="54.7109375" style="755" customWidth="1"/>
    <col min="5374" max="5375" width="12.7109375" style="755" customWidth="1"/>
    <col min="5376" max="5627" width="11.42578125" style="755"/>
    <col min="5628" max="5628" width="11.5703125" style="755" customWidth="1"/>
    <col min="5629" max="5629" width="54.7109375" style="755" customWidth="1"/>
    <col min="5630" max="5631" width="12.7109375" style="755" customWidth="1"/>
    <col min="5632" max="5883" width="11.42578125" style="755"/>
    <col min="5884" max="5884" width="11.5703125" style="755" customWidth="1"/>
    <col min="5885" max="5885" width="54.7109375" style="755" customWidth="1"/>
    <col min="5886" max="5887" width="12.7109375" style="755" customWidth="1"/>
    <col min="5888" max="6139" width="11.42578125" style="755"/>
    <col min="6140" max="6140" width="11.5703125" style="755" customWidth="1"/>
    <col min="6141" max="6141" width="54.7109375" style="755" customWidth="1"/>
    <col min="6142" max="6143" width="12.7109375" style="755" customWidth="1"/>
    <col min="6144" max="6395" width="11.42578125" style="755"/>
    <col min="6396" max="6396" width="11.5703125" style="755" customWidth="1"/>
    <col min="6397" max="6397" width="54.7109375" style="755" customWidth="1"/>
    <col min="6398" max="6399" width="12.7109375" style="755" customWidth="1"/>
    <col min="6400" max="6651" width="11.42578125" style="755"/>
    <col min="6652" max="6652" width="11.5703125" style="755" customWidth="1"/>
    <col min="6653" max="6653" width="54.7109375" style="755" customWidth="1"/>
    <col min="6654" max="6655" width="12.7109375" style="755" customWidth="1"/>
    <col min="6656" max="6907" width="11.42578125" style="755"/>
    <col min="6908" max="6908" width="11.5703125" style="755" customWidth="1"/>
    <col min="6909" max="6909" width="54.7109375" style="755" customWidth="1"/>
    <col min="6910" max="6911" width="12.7109375" style="755" customWidth="1"/>
    <col min="6912" max="7163" width="11.42578125" style="755"/>
    <col min="7164" max="7164" width="11.5703125" style="755" customWidth="1"/>
    <col min="7165" max="7165" width="54.7109375" style="755" customWidth="1"/>
    <col min="7166" max="7167" width="12.7109375" style="755" customWidth="1"/>
    <col min="7168" max="7419" width="11.42578125" style="755"/>
    <col min="7420" max="7420" width="11.5703125" style="755" customWidth="1"/>
    <col min="7421" max="7421" width="54.7109375" style="755" customWidth="1"/>
    <col min="7422" max="7423" width="12.7109375" style="755" customWidth="1"/>
    <col min="7424" max="7675" width="11.42578125" style="755"/>
    <col min="7676" max="7676" width="11.5703125" style="755" customWidth="1"/>
    <col min="7677" max="7677" width="54.7109375" style="755" customWidth="1"/>
    <col min="7678" max="7679" width="12.7109375" style="755" customWidth="1"/>
    <col min="7680" max="7931" width="11.42578125" style="755"/>
    <col min="7932" max="7932" width="11.5703125" style="755" customWidth="1"/>
    <col min="7933" max="7933" width="54.7109375" style="755" customWidth="1"/>
    <col min="7934" max="7935" width="12.7109375" style="755" customWidth="1"/>
    <col min="7936" max="8187" width="11.42578125" style="755"/>
    <col min="8188" max="8188" width="11.5703125" style="755" customWidth="1"/>
    <col min="8189" max="8189" width="54.7109375" style="755" customWidth="1"/>
    <col min="8190" max="8191" width="12.7109375" style="755" customWidth="1"/>
    <col min="8192" max="8443" width="11.42578125" style="755"/>
    <col min="8444" max="8444" width="11.5703125" style="755" customWidth="1"/>
    <col min="8445" max="8445" width="54.7109375" style="755" customWidth="1"/>
    <col min="8446" max="8447" width="12.7109375" style="755" customWidth="1"/>
    <col min="8448" max="8699" width="11.42578125" style="755"/>
    <col min="8700" max="8700" width="11.5703125" style="755" customWidth="1"/>
    <col min="8701" max="8701" width="54.7109375" style="755" customWidth="1"/>
    <col min="8702" max="8703" width="12.7109375" style="755" customWidth="1"/>
    <col min="8704" max="8955" width="11.42578125" style="755"/>
    <col min="8956" max="8956" width="11.5703125" style="755" customWidth="1"/>
    <col min="8957" max="8957" width="54.7109375" style="755" customWidth="1"/>
    <col min="8958" max="8959" width="12.7109375" style="755" customWidth="1"/>
    <col min="8960" max="9211" width="11.42578125" style="755"/>
    <col min="9212" max="9212" width="11.5703125" style="755" customWidth="1"/>
    <col min="9213" max="9213" width="54.7109375" style="755" customWidth="1"/>
    <col min="9214" max="9215" width="12.7109375" style="755" customWidth="1"/>
    <col min="9216" max="9467" width="11.42578125" style="755"/>
    <col min="9468" max="9468" width="11.5703125" style="755" customWidth="1"/>
    <col min="9469" max="9469" width="54.7109375" style="755" customWidth="1"/>
    <col min="9470" max="9471" width="12.7109375" style="755" customWidth="1"/>
    <col min="9472" max="9723" width="11.42578125" style="755"/>
    <col min="9724" max="9724" width="11.5703125" style="755" customWidth="1"/>
    <col min="9725" max="9725" width="54.7109375" style="755" customWidth="1"/>
    <col min="9726" max="9727" width="12.7109375" style="755" customWidth="1"/>
    <col min="9728" max="9979" width="11.42578125" style="755"/>
    <col min="9980" max="9980" width="11.5703125" style="755" customWidth="1"/>
    <col min="9981" max="9981" width="54.7109375" style="755" customWidth="1"/>
    <col min="9982" max="9983" width="12.7109375" style="755" customWidth="1"/>
    <col min="9984" max="10235" width="11.42578125" style="755"/>
    <col min="10236" max="10236" width="11.5703125" style="755" customWidth="1"/>
    <col min="10237" max="10237" width="54.7109375" style="755" customWidth="1"/>
    <col min="10238" max="10239" width="12.7109375" style="755" customWidth="1"/>
    <col min="10240" max="10491" width="11.42578125" style="755"/>
    <col min="10492" max="10492" width="11.5703125" style="755" customWidth="1"/>
    <col min="10493" max="10493" width="54.7109375" style="755" customWidth="1"/>
    <col min="10494" max="10495" width="12.7109375" style="755" customWidth="1"/>
    <col min="10496" max="10747" width="11.42578125" style="755"/>
    <col min="10748" max="10748" width="11.5703125" style="755" customWidth="1"/>
    <col min="10749" max="10749" width="54.7109375" style="755" customWidth="1"/>
    <col min="10750" max="10751" width="12.7109375" style="755" customWidth="1"/>
    <col min="10752" max="11003" width="11.42578125" style="755"/>
    <col min="11004" max="11004" width="11.5703125" style="755" customWidth="1"/>
    <col min="11005" max="11005" width="54.7109375" style="755" customWidth="1"/>
    <col min="11006" max="11007" width="12.7109375" style="755" customWidth="1"/>
    <col min="11008" max="11259" width="11.42578125" style="755"/>
    <col min="11260" max="11260" width="11.5703125" style="755" customWidth="1"/>
    <col min="11261" max="11261" width="54.7109375" style="755" customWidth="1"/>
    <col min="11262" max="11263" width="12.7109375" style="755" customWidth="1"/>
    <col min="11264" max="11515" width="11.42578125" style="755"/>
    <col min="11516" max="11516" width="11.5703125" style="755" customWidth="1"/>
    <col min="11517" max="11517" width="54.7109375" style="755" customWidth="1"/>
    <col min="11518" max="11519" width="12.7109375" style="755" customWidth="1"/>
    <col min="11520" max="11771" width="11.42578125" style="755"/>
    <col min="11772" max="11772" width="11.5703125" style="755" customWidth="1"/>
    <col min="11773" max="11773" width="54.7109375" style="755" customWidth="1"/>
    <col min="11774" max="11775" width="12.7109375" style="755" customWidth="1"/>
    <col min="11776" max="12027" width="11.42578125" style="755"/>
    <col min="12028" max="12028" width="11.5703125" style="755" customWidth="1"/>
    <col min="12029" max="12029" width="54.7109375" style="755" customWidth="1"/>
    <col min="12030" max="12031" width="12.7109375" style="755" customWidth="1"/>
    <col min="12032" max="12283" width="11.42578125" style="755"/>
    <col min="12284" max="12284" width="11.5703125" style="755" customWidth="1"/>
    <col min="12285" max="12285" width="54.7109375" style="755" customWidth="1"/>
    <col min="12286" max="12287" width="12.7109375" style="755" customWidth="1"/>
    <col min="12288" max="12539" width="11.42578125" style="755"/>
    <col min="12540" max="12540" width="11.5703125" style="755" customWidth="1"/>
    <col min="12541" max="12541" width="54.7109375" style="755" customWidth="1"/>
    <col min="12542" max="12543" width="12.7109375" style="755" customWidth="1"/>
    <col min="12544" max="12795" width="11.42578125" style="755"/>
    <col min="12796" max="12796" width="11.5703125" style="755" customWidth="1"/>
    <col min="12797" max="12797" width="54.7109375" style="755" customWidth="1"/>
    <col min="12798" max="12799" width="12.7109375" style="755" customWidth="1"/>
    <col min="12800" max="13051" width="11.42578125" style="755"/>
    <col min="13052" max="13052" width="11.5703125" style="755" customWidth="1"/>
    <col min="13053" max="13053" width="54.7109375" style="755" customWidth="1"/>
    <col min="13054" max="13055" width="12.7109375" style="755" customWidth="1"/>
    <col min="13056" max="13307" width="11.42578125" style="755"/>
    <col min="13308" max="13308" width="11.5703125" style="755" customWidth="1"/>
    <col min="13309" max="13309" width="54.7109375" style="755" customWidth="1"/>
    <col min="13310" max="13311" width="12.7109375" style="755" customWidth="1"/>
    <col min="13312" max="13563" width="11.42578125" style="755"/>
    <col min="13564" max="13564" width="11.5703125" style="755" customWidth="1"/>
    <col min="13565" max="13565" width="54.7109375" style="755" customWidth="1"/>
    <col min="13566" max="13567" width="12.7109375" style="755" customWidth="1"/>
    <col min="13568" max="13819" width="11.42578125" style="755"/>
    <col min="13820" max="13820" width="11.5703125" style="755" customWidth="1"/>
    <col min="13821" max="13821" width="54.7109375" style="755" customWidth="1"/>
    <col min="13822" max="13823" width="12.7109375" style="755" customWidth="1"/>
    <col min="13824" max="14075" width="11.42578125" style="755"/>
    <col min="14076" max="14076" width="11.5703125" style="755" customWidth="1"/>
    <col min="14077" max="14077" width="54.7109375" style="755" customWidth="1"/>
    <col min="14078" max="14079" width="12.7109375" style="755" customWidth="1"/>
    <col min="14080" max="14331" width="11.42578125" style="755"/>
    <col min="14332" max="14332" width="11.5703125" style="755" customWidth="1"/>
    <col min="14333" max="14333" width="54.7109375" style="755" customWidth="1"/>
    <col min="14334" max="14335" width="12.7109375" style="755" customWidth="1"/>
    <col min="14336" max="14587" width="11.42578125" style="755"/>
    <col min="14588" max="14588" width="11.5703125" style="755" customWidth="1"/>
    <col min="14589" max="14589" width="54.7109375" style="755" customWidth="1"/>
    <col min="14590" max="14591" width="12.7109375" style="755" customWidth="1"/>
    <col min="14592" max="14843" width="11.42578125" style="755"/>
    <col min="14844" max="14844" width="11.5703125" style="755" customWidth="1"/>
    <col min="14845" max="14845" width="54.7109375" style="755" customWidth="1"/>
    <col min="14846" max="14847" width="12.7109375" style="755" customWidth="1"/>
    <col min="14848" max="15099" width="11.42578125" style="755"/>
    <col min="15100" max="15100" width="11.5703125" style="755" customWidth="1"/>
    <col min="15101" max="15101" width="54.7109375" style="755" customWidth="1"/>
    <col min="15102" max="15103" width="12.7109375" style="755" customWidth="1"/>
    <col min="15104" max="15355" width="11.42578125" style="755"/>
    <col min="15356" max="15356" width="11.5703125" style="755" customWidth="1"/>
    <col min="15357" max="15357" width="54.7109375" style="755" customWidth="1"/>
    <col min="15358" max="15359" width="12.7109375" style="755" customWidth="1"/>
    <col min="15360" max="15611" width="11.42578125" style="755"/>
    <col min="15612" max="15612" width="11.5703125" style="755" customWidth="1"/>
    <col min="15613" max="15613" width="54.7109375" style="755" customWidth="1"/>
    <col min="15614" max="15615" width="12.7109375" style="755" customWidth="1"/>
    <col min="15616" max="15867" width="11.42578125" style="755"/>
    <col min="15868" max="15868" width="11.5703125" style="755" customWidth="1"/>
    <col min="15869" max="15869" width="54.7109375" style="755" customWidth="1"/>
    <col min="15870" max="15871" width="12.7109375" style="755" customWidth="1"/>
    <col min="15872" max="16123" width="11.42578125" style="755"/>
    <col min="16124" max="16124" width="11.5703125" style="755" customWidth="1"/>
    <col min="16125" max="16125" width="54.7109375" style="755" customWidth="1"/>
    <col min="16126" max="16127" width="12.7109375" style="755" customWidth="1"/>
    <col min="16128" max="16384" width="11.42578125" style="755"/>
  </cols>
  <sheetData>
    <row r="2" spans="1:16378" s="751" customFormat="1" ht="27.75" customHeight="1" x14ac:dyDescent="0.25">
      <c r="A2" s="1468" t="s">
        <v>212</v>
      </c>
      <c r="B2" s="1468"/>
      <c r="C2" s="1468"/>
      <c r="D2" s="1468"/>
      <c r="E2" s="1468"/>
      <c r="F2" s="923"/>
    </row>
    <row r="3" spans="1:16378" ht="21.75" customHeight="1" x14ac:dyDescent="0.25">
      <c r="A3" s="1468" t="s">
        <v>211</v>
      </c>
      <c r="B3" s="1468"/>
      <c r="C3" s="1468"/>
      <c r="D3" s="1468"/>
      <c r="E3" s="1468"/>
      <c r="F3" s="923"/>
      <c r="G3" s="1465"/>
      <c r="H3" s="1465"/>
      <c r="I3" s="1465"/>
      <c r="J3" s="1465"/>
      <c r="K3" s="1465"/>
      <c r="L3" s="1465"/>
      <c r="M3" s="1465"/>
      <c r="N3" s="1465"/>
      <c r="O3" s="1465"/>
      <c r="P3" s="1465"/>
      <c r="Q3" s="1465"/>
      <c r="R3" s="1465"/>
      <c r="S3" s="1465"/>
      <c r="T3" s="1465"/>
      <c r="U3" s="1465"/>
      <c r="V3" s="1465"/>
      <c r="W3" s="1465"/>
      <c r="X3" s="1465"/>
      <c r="Y3" s="1465"/>
      <c r="Z3" s="1465"/>
      <c r="AA3" s="1465"/>
      <c r="AB3" s="1465"/>
      <c r="AC3" s="1465"/>
      <c r="AD3" s="1465"/>
      <c r="AE3" s="1465"/>
      <c r="AF3" s="1465"/>
      <c r="AG3" s="1465"/>
      <c r="AH3" s="1465"/>
      <c r="AI3" s="1465"/>
      <c r="AJ3" s="1465"/>
      <c r="AK3" s="1465"/>
      <c r="AL3" s="1465"/>
      <c r="AM3" s="1465"/>
      <c r="AN3" s="1465"/>
      <c r="AO3" s="1465"/>
      <c r="AP3" s="1465"/>
      <c r="AQ3" s="1465"/>
      <c r="AR3" s="1465"/>
      <c r="AS3" s="1465"/>
      <c r="AT3" s="1465"/>
      <c r="AU3" s="1465"/>
      <c r="AV3" s="1465"/>
      <c r="AW3" s="1465"/>
      <c r="AX3" s="1465"/>
      <c r="AY3" s="1465"/>
      <c r="AZ3" s="1465"/>
      <c r="BA3" s="1465"/>
      <c r="BB3" s="1465"/>
      <c r="BC3" s="1465"/>
      <c r="BD3" s="1465"/>
      <c r="BE3" s="1465"/>
      <c r="BF3" s="1465"/>
      <c r="BG3" s="1465"/>
      <c r="BH3" s="1465"/>
      <c r="BI3" s="1465"/>
      <c r="BJ3" s="1465"/>
      <c r="BK3" s="1465"/>
      <c r="BL3" s="1465"/>
      <c r="BM3" s="1465"/>
      <c r="BN3" s="1465"/>
      <c r="BO3" s="1465"/>
      <c r="BP3" s="1465"/>
      <c r="BQ3" s="1465"/>
      <c r="BR3" s="1465"/>
      <c r="BS3" s="1465"/>
      <c r="BT3" s="1465"/>
      <c r="BU3" s="1465"/>
      <c r="BV3" s="1465"/>
      <c r="BW3" s="1465"/>
      <c r="BX3" s="1465"/>
      <c r="BY3" s="1465"/>
      <c r="BZ3" s="1465"/>
      <c r="CA3" s="1465"/>
      <c r="CB3" s="1465"/>
      <c r="CC3" s="1465"/>
      <c r="CD3" s="1465"/>
      <c r="CE3" s="1465"/>
      <c r="CF3" s="1465"/>
      <c r="CG3" s="1465"/>
      <c r="CH3" s="1465"/>
      <c r="CI3" s="1465"/>
      <c r="CJ3" s="1465"/>
      <c r="CK3" s="1465"/>
      <c r="CL3" s="1465"/>
      <c r="CM3" s="1465"/>
      <c r="CN3" s="1465"/>
      <c r="CO3" s="1465"/>
      <c r="CP3" s="1465"/>
      <c r="CQ3" s="1465"/>
      <c r="CR3" s="1465"/>
      <c r="CS3" s="1465"/>
      <c r="CT3" s="1465"/>
      <c r="CU3" s="1465"/>
      <c r="CV3" s="1465"/>
      <c r="CW3" s="1465"/>
      <c r="CX3" s="1465"/>
      <c r="CY3" s="1465"/>
      <c r="CZ3" s="1465"/>
      <c r="DA3" s="1465"/>
      <c r="DB3" s="1465"/>
      <c r="DC3" s="1465"/>
      <c r="DD3" s="1465"/>
      <c r="DE3" s="1465"/>
      <c r="DF3" s="1465"/>
      <c r="DG3" s="1465"/>
      <c r="DH3" s="1465"/>
      <c r="DI3" s="1465"/>
      <c r="DJ3" s="1465"/>
      <c r="DK3" s="1465"/>
      <c r="DL3" s="1465"/>
      <c r="DM3" s="1465"/>
      <c r="DN3" s="1465"/>
      <c r="DO3" s="1465"/>
      <c r="DP3" s="1465"/>
      <c r="DQ3" s="1465"/>
      <c r="DR3" s="1465"/>
      <c r="DS3" s="1465"/>
      <c r="DT3" s="1465"/>
      <c r="DU3" s="1465"/>
      <c r="DV3" s="1465"/>
      <c r="DW3" s="1465"/>
      <c r="DX3" s="1465"/>
      <c r="DY3" s="1465"/>
      <c r="DZ3" s="1465"/>
      <c r="EA3" s="1465"/>
      <c r="EB3" s="1465"/>
      <c r="EC3" s="1465"/>
      <c r="ED3" s="1465"/>
      <c r="EE3" s="1465"/>
      <c r="EF3" s="1465"/>
      <c r="EG3" s="1465"/>
      <c r="EH3" s="1465"/>
      <c r="EI3" s="1465"/>
      <c r="EJ3" s="1465"/>
      <c r="EK3" s="1465"/>
      <c r="EL3" s="1465"/>
      <c r="EM3" s="1465"/>
      <c r="EN3" s="1465"/>
      <c r="EO3" s="1465"/>
      <c r="EP3" s="1465"/>
      <c r="EQ3" s="1465"/>
      <c r="ER3" s="1465"/>
      <c r="ES3" s="1465"/>
      <c r="ET3" s="1465"/>
      <c r="EU3" s="1465"/>
      <c r="EV3" s="1465"/>
      <c r="EW3" s="1465"/>
      <c r="EX3" s="1465"/>
      <c r="EY3" s="1465"/>
      <c r="EZ3" s="1465"/>
      <c r="FA3" s="1465"/>
      <c r="FB3" s="1465"/>
      <c r="FC3" s="1465"/>
      <c r="FD3" s="1465"/>
      <c r="FE3" s="1465"/>
      <c r="FF3" s="1465"/>
      <c r="FG3" s="1465"/>
      <c r="FH3" s="1465"/>
      <c r="FI3" s="1465"/>
      <c r="FJ3" s="1465"/>
      <c r="FK3" s="1465"/>
      <c r="FL3" s="1465"/>
      <c r="FM3" s="1465"/>
      <c r="FN3" s="1465"/>
      <c r="FO3" s="1465"/>
      <c r="FP3" s="1465"/>
      <c r="FQ3" s="1465"/>
      <c r="FR3" s="1465"/>
      <c r="FS3" s="1465"/>
      <c r="FT3" s="1465"/>
      <c r="FU3" s="1465"/>
      <c r="FV3" s="1465"/>
      <c r="FW3" s="1465"/>
      <c r="FX3" s="1465"/>
      <c r="FY3" s="1465"/>
      <c r="FZ3" s="1465"/>
      <c r="GA3" s="1465"/>
      <c r="GB3" s="1465"/>
      <c r="GC3" s="1465"/>
      <c r="GD3" s="1465"/>
      <c r="GE3" s="1465"/>
      <c r="GF3" s="1465"/>
      <c r="GG3" s="1465"/>
      <c r="GH3" s="1465"/>
      <c r="GI3" s="1465"/>
      <c r="GJ3" s="1465"/>
      <c r="GK3" s="1465"/>
      <c r="GL3" s="1465"/>
      <c r="GM3" s="1465"/>
      <c r="GN3" s="1465"/>
      <c r="GO3" s="1465"/>
      <c r="GP3" s="1465"/>
      <c r="GQ3" s="1465"/>
      <c r="GR3" s="1465"/>
      <c r="GS3" s="1465"/>
      <c r="GT3" s="1465"/>
      <c r="GU3" s="1465"/>
      <c r="GV3" s="1465"/>
      <c r="GW3" s="1465"/>
      <c r="GX3" s="1465"/>
      <c r="GY3" s="1465"/>
      <c r="GZ3" s="1465"/>
      <c r="HA3" s="1465"/>
      <c r="HB3" s="1465"/>
      <c r="HC3" s="1465"/>
      <c r="HD3" s="1465"/>
      <c r="HE3" s="1465"/>
      <c r="HF3" s="1465"/>
      <c r="HG3" s="1465"/>
      <c r="HH3" s="1465"/>
      <c r="HI3" s="1465"/>
      <c r="HJ3" s="1465"/>
      <c r="HK3" s="1465"/>
      <c r="HL3" s="1465"/>
      <c r="HM3" s="1465"/>
      <c r="HN3" s="1465"/>
      <c r="HO3" s="1465"/>
      <c r="HP3" s="1465"/>
      <c r="HQ3" s="1465"/>
      <c r="HR3" s="1465"/>
      <c r="HS3" s="1465"/>
      <c r="HT3" s="1465"/>
      <c r="HU3" s="1465"/>
      <c r="HV3" s="1465"/>
      <c r="HW3" s="1465"/>
      <c r="HX3" s="1465"/>
      <c r="HY3" s="1465"/>
      <c r="HZ3" s="1465"/>
      <c r="IA3" s="1465"/>
      <c r="IB3" s="1465"/>
      <c r="IC3" s="1465"/>
      <c r="ID3" s="1465"/>
      <c r="IE3" s="1465"/>
      <c r="IF3" s="1465"/>
      <c r="IG3" s="1465"/>
      <c r="IH3" s="1465"/>
      <c r="II3" s="1465"/>
      <c r="IJ3" s="1465"/>
      <c r="IK3" s="1465"/>
      <c r="IL3" s="1465"/>
      <c r="IM3" s="1465"/>
      <c r="IN3" s="1465"/>
      <c r="IO3" s="1465"/>
      <c r="IP3" s="1465"/>
      <c r="IQ3" s="1465"/>
      <c r="IR3" s="1465"/>
      <c r="IS3" s="1465"/>
      <c r="IT3" s="1465"/>
      <c r="IU3" s="1465"/>
      <c r="IV3" s="1465"/>
      <c r="IW3" s="1465"/>
      <c r="IX3" s="1465"/>
      <c r="IY3" s="1465"/>
      <c r="IZ3" s="1465"/>
      <c r="JA3" s="1465"/>
      <c r="JB3" s="1465"/>
      <c r="JC3" s="1465"/>
      <c r="JD3" s="1465"/>
      <c r="JE3" s="1465"/>
      <c r="JF3" s="1465"/>
      <c r="JG3" s="1465"/>
      <c r="JH3" s="1465"/>
      <c r="JI3" s="1465"/>
      <c r="JJ3" s="1465"/>
      <c r="JK3" s="1465"/>
      <c r="JL3" s="1465"/>
      <c r="JM3" s="1465"/>
      <c r="JN3" s="1465"/>
      <c r="JO3" s="1465"/>
      <c r="JP3" s="1465"/>
      <c r="JQ3" s="1465"/>
      <c r="JR3" s="1465"/>
      <c r="JS3" s="1465"/>
      <c r="JT3" s="1465"/>
      <c r="JU3" s="1465"/>
      <c r="JV3" s="1465"/>
      <c r="JW3" s="1465"/>
      <c r="JX3" s="1465"/>
      <c r="JY3" s="1465"/>
      <c r="JZ3" s="1465"/>
      <c r="KA3" s="1465"/>
      <c r="KB3" s="1465"/>
      <c r="KC3" s="1465"/>
      <c r="KD3" s="1465"/>
      <c r="KE3" s="1465"/>
      <c r="KF3" s="1465"/>
      <c r="KG3" s="1465"/>
      <c r="KH3" s="1465"/>
      <c r="KI3" s="1465"/>
      <c r="KJ3" s="1465"/>
      <c r="KK3" s="1465"/>
      <c r="KL3" s="1465"/>
      <c r="KM3" s="1465"/>
      <c r="KN3" s="1465"/>
      <c r="KO3" s="1465"/>
      <c r="KP3" s="1465"/>
      <c r="KQ3" s="1465"/>
      <c r="KR3" s="1465"/>
      <c r="KS3" s="1465"/>
      <c r="KT3" s="1465"/>
      <c r="KU3" s="1465"/>
      <c r="KV3" s="1465"/>
      <c r="KW3" s="1465"/>
      <c r="KX3" s="1465"/>
      <c r="KY3" s="1465"/>
      <c r="KZ3" s="1465"/>
      <c r="LA3" s="1465"/>
      <c r="LB3" s="1465"/>
      <c r="LC3" s="1465"/>
      <c r="LD3" s="1465"/>
      <c r="LE3" s="1465"/>
      <c r="LF3" s="1465"/>
      <c r="LG3" s="1465"/>
      <c r="LH3" s="1465"/>
      <c r="LI3" s="1465"/>
      <c r="LJ3" s="1465"/>
      <c r="LK3" s="1465"/>
      <c r="LL3" s="1465"/>
      <c r="LM3" s="1465"/>
      <c r="LN3" s="1465"/>
      <c r="LO3" s="1465"/>
      <c r="LP3" s="1465"/>
      <c r="LQ3" s="1465"/>
      <c r="LR3" s="1465"/>
      <c r="LS3" s="1465"/>
      <c r="LT3" s="1465"/>
      <c r="LU3" s="1465"/>
      <c r="LV3" s="1465"/>
      <c r="LW3" s="1465"/>
      <c r="LX3" s="1465"/>
      <c r="LY3" s="1465"/>
      <c r="LZ3" s="1465"/>
      <c r="MA3" s="1465"/>
      <c r="MB3" s="1465"/>
      <c r="MC3" s="1465"/>
      <c r="MD3" s="1465"/>
      <c r="ME3" s="1465"/>
      <c r="MF3" s="1465"/>
      <c r="MG3" s="1465"/>
      <c r="MH3" s="1465"/>
      <c r="MI3" s="1465"/>
      <c r="MJ3" s="1465"/>
      <c r="MK3" s="1465"/>
      <c r="ML3" s="1465"/>
      <c r="MM3" s="1465"/>
      <c r="MN3" s="1465"/>
      <c r="MO3" s="1465"/>
      <c r="MP3" s="1465"/>
      <c r="MQ3" s="1465"/>
      <c r="MR3" s="1465"/>
      <c r="MS3" s="1465"/>
      <c r="MT3" s="1465"/>
      <c r="MU3" s="1465"/>
      <c r="MV3" s="1465"/>
      <c r="MW3" s="1465"/>
      <c r="MX3" s="1465"/>
      <c r="MY3" s="1465"/>
      <c r="MZ3" s="1465"/>
      <c r="NA3" s="1465"/>
      <c r="NB3" s="1465"/>
      <c r="NC3" s="1465"/>
      <c r="ND3" s="1465"/>
      <c r="NE3" s="1465"/>
      <c r="NF3" s="1465"/>
      <c r="NG3" s="1465"/>
      <c r="NH3" s="1465"/>
      <c r="NI3" s="1465"/>
      <c r="NJ3" s="1465"/>
      <c r="NK3" s="1465"/>
      <c r="NL3" s="1465"/>
      <c r="NM3" s="1465"/>
      <c r="NN3" s="1465"/>
      <c r="NO3" s="1465"/>
      <c r="NP3" s="1465"/>
      <c r="NQ3" s="1465"/>
      <c r="NR3" s="1465"/>
      <c r="NS3" s="1465"/>
      <c r="NT3" s="1465"/>
      <c r="NU3" s="1465"/>
      <c r="NV3" s="1465"/>
      <c r="NW3" s="1465"/>
      <c r="NX3" s="1465"/>
      <c r="NY3" s="1465"/>
      <c r="NZ3" s="1465"/>
      <c r="OA3" s="1465"/>
      <c r="OB3" s="1465"/>
      <c r="OC3" s="1465"/>
      <c r="OD3" s="1465"/>
      <c r="OE3" s="1465"/>
      <c r="OF3" s="1465"/>
      <c r="OG3" s="1465"/>
      <c r="OH3" s="1465"/>
      <c r="OI3" s="1465"/>
      <c r="OJ3" s="1465"/>
      <c r="OK3" s="1465"/>
      <c r="OL3" s="1465"/>
      <c r="OM3" s="1465"/>
      <c r="ON3" s="1465"/>
      <c r="OO3" s="1465"/>
      <c r="OP3" s="1465"/>
      <c r="OQ3" s="1465"/>
      <c r="OR3" s="1465"/>
      <c r="OS3" s="1465"/>
      <c r="OT3" s="1465"/>
      <c r="OU3" s="1465"/>
      <c r="OV3" s="1465"/>
      <c r="OW3" s="1465"/>
      <c r="OX3" s="1465"/>
      <c r="OY3" s="1465"/>
      <c r="OZ3" s="1465"/>
      <c r="PA3" s="1465"/>
      <c r="PB3" s="1465"/>
      <c r="PC3" s="1465"/>
      <c r="PD3" s="1465"/>
      <c r="PE3" s="1465"/>
      <c r="PF3" s="1465"/>
      <c r="PG3" s="1465"/>
      <c r="PH3" s="1465"/>
      <c r="PI3" s="1465"/>
      <c r="PJ3" s="1465"/>
      <c r="PK3" s="1465"/>
      <c r="PL3" s="1465"/>
      <c r="PM3" s="1465"/>
      <c r="PN3" s="1465"/>
      <c r="PO3" s="1465"/>
      <c r="PP3" s="1465"/>
      <c r="PQ3" s="1465"/>
      <c r="PR3" s="1465"/>
      <c r="PS3" s="1465"/>
      <c r="PT3" s="1465"/>
      <c r="PU3" s="1465"/>
      <c r="PV3" s="1465"/>
      <c r="PW3" s="1465"/>
      <c r="PX3" s="1465"/>
      <c r="PY3" s="1465"/>
      <c r="PZ3" s="1465"/>
      <c r="QA3" s="1465"/>
      <c r="QB3" s="1465"/>
      <c r="QC3" s="1465"/>
      <c r="QD3" s="1465"/>
      <c r="QE3" s="1465"/>
      <c r="QF3" s="1465"/>
      <c r="QG3" s="1465"/>
      <c r="QH3" s="1465"/>
      <c r="QI3" s="1465"/>
      <c r="QJ3" s="1465"/>
      <c r="QK3" s="1465"/>
      <c r="QL3" s="1465"/>
      <c r="QM3" s="1465"/>
      <c r="QN3" s="1465"/>
      <c r="QO3" s="1465"/>
      <c r="QP3" s="1465"/>
      <c r="QQ3" s="1465"/>
      <c r="QR3" s="1465"/>
      <c r="QS3" s="1465"/>
      <c r="QT3" s="1465"/>
      <c r="QU3" s="1465"/>
      <c r="QV3" s="1465"/>
      <c r="QW3" s="1465"/>
      <c r="QX3" s="1465"/>
      <c r="QY3" s="1465"/>
      <c r="QZ3" s="1465"/>
      <c r="RA3" s="1465"/>
      <c r="RB3" s="1465"/>
      <c r="RC3" s="1465"/>
      <c r="RD3" s="1465"/>
      <c r="RE3" s="1465"/>
      <c r="RF3" s="1465"/>
      <c r="RG3" s="1465"/>
      <c r="RH3" s="1465"/>
      <c r="RI3" s="1465"/>
      <c r="RJ3" s="1465"/>
      <c r="RK3" s="1465"/>
      <c r="RL3" s="1465"/>
      <c r="RM3" s="1465"/>
      <c r="RN3" s="1465"/>
      <c r="RO3" s="1465"/>
      <c r="RP3" s="1465"/>
      <c r="RQ3" s="1465"/>
      <c r="RR3" s="1465"/>
      <c r="RS3" s="1465"/>
      <c r="RT3" s="1465"/>
      <c r="RU3" s="1465"/>
      <c r="RV3" s="1465"/>
      <c r="RW3" s="1465"/>
      <c r="RX3" s="1465"/>
      <c r="RY3" s="1465"/>
      <c r="RZ3" s="1465"/>
      <c r="SA3" s="1465"/>
      <c r="SB3" s="1465"/>
      <c r="SC3" s="1465"/>
      <c r="SD3" s="1465"/>
      <c r="SE3" s="1465"/>
      <c r="SF3" s="1465"/>
      <c r="SG3" s="1465"/>
      <c r="SH3" s="1465"/>
      <c r="SI3" s="1465"/>
      <c r="SJ3" s="1465"/>
      <c r="SK3" s="1465"/>
      <c r="SL3" s="1465"/>
      <c r="SM3" s="1465"/>
      <c r="SN3" s="1465"/>
      <c r="SO3" s="1465"/>
      <c r="SP3" s="1465"/>
      <c r="SQ3" s="1465"/>
      <c r="SR3" s="1465"/>
      <c r="SS3" s="1465"/>
      <c r="ST3" s="1465"/>
      <c r="SU3" s="1465"/>
      <c r="SV3" s="1465"/>
      <c r="SW3" s="1465"/>
      <c r="SX3" s="1465"/>
      <c r="SY3" s="1465"/>
      <c r="SZ3" s="1465"/>
      <c r="TA3" s="1465"/>
      <c r="TB3" s="1465"/>
      <c r="TC3" s="1465"/>
      <c r="TD3" s="1465"/>
      <c r="TE3" s="1465"/>
      <c r="TF3" s="1465"/>
      <c r="TG3" s="1465"/>
      <c r="TH3" s="1465"/>
      <c r="TI3" s="1465"/>
      <c r="TJ3" s="1465"/>
      <c r="TK3" s="1465"/>
      <c r="TL3" s="1465"/>
      <c r="TM3" s="1465"/>
      <c r="TN3" s="1465"/>
      <c r="TO3" s="1465"/>
      <c r="TP3" s="1465"/>
      <c r="TQ3" s="1465"/>
      <c r="TR3" s="1465"/>
      <c r="TS3" s="1465"/>
      <c r="TT3" s="1465"/>
      <c r="TU3" s="1465"/>
      <c r="TV3" s="1465"/>
      <c r="TW3" s="1465"/>
      <c r="TX3" s="1465"/>
      <c r="TY3" s="1465"/>
      <c r="TZ3" s="1465"/>
      <c r="UA3" s="1465"/>
      <c r="UB3" s="1465"/>
      <c r="UC3" s="1465"/>
      <c r="UD3" s="1465"/>
      <c r="UE3" s="1465"/>
      <c r="UF3" s="1465"/>
      <c r="UG3" s="1465"/>
      <c r="UH3" s="1465"/>
      <c r="UI3" s="1465"/>
      <c r="UJ3" s="1465"/>
      <c r="UK3" s="1465"/>
      <c r="UL3" s="1465"/>
      <c r="UM3" s="1465"/>
      <c r="UN3" s="1465"/>
      <c r="UO3" s="1465"/>
      <c r="UP3" s="1465"/>
      <c r="UQ3" s="1465"/>
      <c r="UR3" s="1465"/>
      <c r="US3" s="1465"/>
      <c r="UT3" s="1465"/>
      <c r="UU3" s="1465"/>
      <c r="UV3" s="1465"/>
      <c r="UW3" s="1465"/>
      <c r="UX3" s="1465"/>
      <c r="UY3" s="1465"/>
      <c r="UZ3" s="1465"/>
      <c r="VA3" s="1465"/>
      <c r="VB3" s="1465"/>
      <c r="VC3" s="1465"/>
      <c r="VD3" s="1465"/>
      <c r="VE3" s="1465"/>
      <c r="VF3" s="1465"/>
      <c r="VG3" s="1465"/>
      <c r="VH3" s="1465"/>
      <c r="VI3" s="1465"/>
      <c r="VJ3" s="1465"/>
      <c r="VK3" s="1465"/>
      <c r="VL3" s="1465"/>
      <c r="VM3" s="1465"/>
      <c r="VN3" s="1465"/>
      <c r="VO3" s="1465"/>
      <c r="VP3" s="1465"/>
      <c r="VQ3" s="1465"/>
      <c r="VR3" s="1465"/>
      <c r="VS3" s="1465"/>
      <c r="VT3" s="1465"/>
      <c r="VU3" s="1465"/>
      <c r="VV3" s="1465"/>
      <c r="VW3" s="1465"/>
      <c r="VX3" s="1465"/>
      <c r="VY3" s="1465"/>
      <c r="VZ3" s="1465"/>
      <c r="WA3" s="1465"/>
      <c r="WB3" s="1465"/>
      <c r="WC3" s="1465"/>
      <c r="WD3" s="1465"/>
      <c r="WE3" s="1465"/>
      <c r="WF3" s="1465"/>
      <c r="WG3" s="1465"/>
      <c r="WH3" s="1465"/>
      <c r="WI3" s="1465"/>
      <c r="WJ3" s="1465"/>
      <c r="WK3" s="1465"/>
      <c r="WL3" s="1465"/>
      <c r="WM3" s="1465"/>
      <c r="WN3" s="1465"/>
      <c r="WO3" s="1465"/>
      <c r="WP3" s="1465"/>
      <c r="WQ3" s="1465"/>
      <c r="WR3" s="1465"/>
      <c r="WS3" s="1465"/>
      <c r="WT3" s="1465"/>
      <c r="WU3" s="1465"/>
      <c r="WV3" s="1465"/>
      <c r="WW3" s="1465"/>
      <c r="WX3" s="1465"/>
      <c r="WY3" s="1465"/>
      <c r="WZ3" s="1465"/>
      <c r="XA3" s="1465"/>
      <c r="XB3" s="1465"/>
      <c r="XC3" s="1465"/>
      <c r="XD3" s="1465"/>
      <c r="XE3" s="1465"/>
      <c r="XF3" s="1465"/>
      <c r="XG3" s="1465"/>
      <c r="XH3" s="1465"/>
      <c r="XI3" s="1465"/>
      <c r="XJ3" s="1465"/>
      <c r="XK3" s="1465"/>
      <c r="XL3" s="1465"/>
      <c r="XM3" s="1465"/>
      <c r="XN3" s="1465"/>
      <c r="XO3" s="1465"/>
      <c r="XP3" s="1465"/>
      <c r="XQ3" s="1465"/>
      <c r="XR3" s="1465"/>
      <c r="XS3" s="1465"/>
      <c r="XT3" s="1465"/>
      <c r="XU3" s="1465"/>
      <c r="XV3" s="1465"/>
      <c r="XW3" s="1465"/>
      <c r="XX3" s="1465"/>
      <c r="XY3" s="1465"/>
      <c r="XZ3" s="1465"/>
      <c r="YA3" s="1465"/>
      <c r="YB3" s="1465"/>
      <c r="YC3" s="1465"/>
      <c r="YD3" s="1465"/>
      <c r="YE3" s="1465"/>
      <c r="YF3" s="1465"/>
      <c r="YG3" s="1465"/>
      <c r="YH3" s="1465"/>
      <c r="YI3" s="1465"/>
      <c r="YJ3" s="1465"/>
      <c r="YK3" s="1465"/>
      <c r="YL3" s="1465"/>
      <c r="YM3" s="1465"/>
      <c r="YN3" s="1465"/>
      <c r="YO3" s="1465"/>
      <c r="YP3" s="1465"/>
      <c r="YQ3" s="1465"/>
      <c r="YR3" s="1465"/>
      <c r="YS3" s="1465"/>
      <c r="YT3" s="1465"/>
      <c r="YU3" s="1465"/>
      <c r="YV3" s="1465"/>
      <c r="YW3" s="1465"/>
      <c r="YX3" s="1465"/>
      <c r="YY3" s="1465"/>
      <c r="YZ3" s="1465"/>
      <c r="ZA3" s="1465"/>
      <c r="ZB3" s="1465"/>
      <c r="ZC3" s="1465"/>
      <c r="ZD3" s="1465"/>
      <c r="ZE3" s="1465"/>
      <c r="ZF3" s="1465"/>
      <c r="ZG3" s="1465"/>
      <c r="ZH3" s="1465"/>
      <c r="ZI3" s="1465"/>
      <c r="ZJ3" s="1465"/>
      <c r="ZK3" s="1465"/>
      <c r="ZL3" s="1465"/>
      <c r="ZM3" s="1465"/>
      <c r="ZN3" s="1465"/>
      <c r="ZO3" s="1465"/>
      <c r="ZP3" s="1465"/>
      <c r="ZQ3" s="1465"/>
      <c r="ZR3" s="1465"/>
      <c r="ZS3" s="1465"/>
      <c r="ZT3" s="1465"/>
      <c r="ZU3" s="1465"/>
      <c r="ZV3" s="1465"/>
      <c r="ZW3" s="1465"/>
      <c r="ZX3" s="1465"/>
      <c r="ZY3" s="1465"/>
      <c r="ZZ3" s="1465"/>
      <c r="AAA3" s="1465"/>
      <c r="AAB3" s="1465"/>
      <c r="AAC3" s="1465"/>
      <c r="AAD3" s="1465"/>
      <c r="AAE3" s="1465"/>
      <c r="AAF3" s="1465"/>
      <c r="AAG3" s="1465"/>
      <c r="AAH3" s="1465"/>
      <c r="AAI3" s="1465"/>
      <c r="AAJ3" s="1465"/>
      <c r="AAK3" s="1465"/>
      <c r="AAL3" s="1465"/>
      <c r="AAM3" s="1465"/>
      <c r="AAN3" s="1465"/>
      <c r="AAO3" s="1465"/>
      <c r="AAP3" s="1465"/>
      <c r="AAQ3" s="1465"/>
      <c r="AAR3" s="1465"/>
      <c r="AAS3" s="1465"/>
      <c r="AAT3" s="1465"/>
      <c r="AAU3" s="1465"/>
      <c r="AAV3" s="1465"/>
      <c r="AAW3" s="1465"/>
      <c r="AAX3" s="1465"/>
      <c r="AAY3" s="1465"/>
      <c r="AAZ3" s="1465"/>
      <c r="ABA3" s="1465"/>
      <c r="ABB3" s="1465"/>
      <c r="ABC3" s="1465"/>
      <c r="ABD3" s="1465"/>
      <c r="ABE3" s="1465"/>
      <c r="ABF3" s="1465"/>
      <c r="ABG3" s="1465"/>
      <c r="ABH3" s="1465"/>
      <c r="ABI3" s="1465"/>
      <c r="ABJ3" s="1465"/>
      <c r="ABK3" s="1465"/>
      <c r="ABL3" s="1465"/>
      <c r="ABM3" s="1465"/>
      <c r="ABN3" s="1465"/>
      <c r="ABO3" s="1465"/>
      <c r="ABP3" s="1465"/>
      <c r="ABQ3" s="1465"/>
      <c r="ABR3" s="1465"/>
      <c r="ABS3" s="1465"/>
      <c r="ABT3" s="1465"/>
      <c r="ABU3" s="1465"/>
      <c r="ABV3" s="1465"/>
      <c r="ABW3" s="1465"/>
      <c r="ABX3" s="1465"/>
      <c r="ABY3" s="1465"/>
      <c r="ABZ3" s="1465"/>
      <c r="ACA3" s="1465"/>
      <c r="ACB3" s="1465"/>
      <c r="ACC3" s="1465"/>
      <c r="ACD3" s="1465"/>
      <c r="ACE3" s="1465"/>
      <c r="ACF3" s="1465"/>
      <c r="ACG3" s="1465"/>
      <c r="ACH3" s="1465"/>
      <c r="ACI3" s="1465"/>
      <c r="ACJ3" s="1465"/>
      <c r="ACK3" s="1465"/>
      <c r="ACL3" s="1465"/>
      <c r="ACM3" s="1465"/>
      <c r="ACN3" s="1465"/>
      <c r="ACO3" s="1465"/>
      <c r="ACP3" s="1465"/>
      <c r="ACQ3" s="1465"/>
      <c r="ACR3" s="1465"/>
      <c r="ACS3" s="1465"/>
      <c r="ACT3" s="1465"/>
      <c r="ACU3" s="1465"/>
      <c r="ACV3" s="1465"/>
      <c r="ACW3" s="1465"/>
      <c r="ACX3" s="1465"/>
      <c r="ACY3" s="1465"/>
      <c r="ACZ3" s="1465"/>
      <c r="ADA3" s="1465"/>
      <c r="ADB3" s="1465"/>
      <c r="ADC3" s="1465"/>
      <c r="ADD3" s="1465"/>
      <c r="ADE3" s="1465"/>
      <c r="ADF3" s="1465"/>
      <c r="ADG3" s="1465"/>
      <c r="ADH3" s="1465"/>
      <c r="ADI3" s="1465"/>
      <c r="ADJ3" s="1465"/>
      <c r="ADK3" s="1465"/>
      <c r="ADL3" s="1465"/>
      <c r="ADM3" s="1465"/>
      <c r="ADN3" s="1465"/>
      <c r="ADO3" s="1465"/>
      <c r="ADP3" s="1465"/>
      <c r="ADQ3" s="1465"/>
      <c r="ADR3" s="1465"/>
      <c r="ADS3" s="1465"/>
      <c r="ADT3" s="1465"/>
      <c r="ADU3" s="1465"/>
      <c r="ADV3" s="1465"/>
      <c r="ADW3" s="1465"/>
      <c r="ADX3" s="1465"/>
      <c r="ADY3" s="1465"/>
      <c r="ADZ3" s="1465"/>
      <c r="AEA3" s="1465"/>
      <c r="AEB3" s="1465"/>
      <c r="AEC3" s="1465"/>
      <c r="AED3" s="1465"/>
      <c r="AEE3" s="1465"/>
      <c r="AEF3" s="1465"/>
      <c r="AEG3" s="1465"/>
      <c r="AEH3" s="1465"/>
      <c r="AEI3" s="1465"/>
      <c r="AEJ3" s="1465"/>
      <c r="AEK3" s="1465"/>
      <c r="AEL3" s="1465"/>
      <c r="AEM3" s="1465"/>
      <c r="AEN3" s="1465"/>
      <c r="AEO3" s="1465"/>
      <c r="AEP3" s="1465"/>
      <c r="AEQ3" s="1465"/>
      <c r="AER3" s="1465"/>
      <c r="AES3" s="1465"/>
      <c r="AET3" s="1465"/>
      <c r="AEU3" s="1465"/>
      <c r="AEV3" s="1465"/>
      <c r="AEW3" s="1465"/>
      <c r="AEX3" s="1465"/>
      <c r="AEY3" s="1465"/>
      <c r="AEZ3" s="1465"/>
      <c r="AFA3" s="1465"/>
      <c r="AFB3" s="1465"/>
      <c r="AFC3" s="1465"/>
      <c r="AFD3" s="1465"/>
      <c r="AFE3" s="1465"/>
      <c r="AFF3" s="1465"/>
      <c r="AFG3" s="1465"/>
      <c r="AFH3" s="1465"/>
      <c r="AFI3" s="1465"/>
      <c r="AFJ3" s="1465"/>
      <c r="AFK3" s="1465"/>
      <c r="AFL3" s="1465"/>
      <c r="AFM3" s="1465"/>
      <c r="AFN3" s="1465"/>
      <c r="AFO3" s="1465"/>
      <c r="AFP3" s="1465"/>
      <c r="AFQ3" s="1465"/>
      <c r="AFR3" s="1465"/>
      <c r="AFS3" s="1465"/>
      <c r="AFT3" s="1465"/>
      <c r="AFU3" s="1465"/>
      <c r="AFV3" s="1465"/>
      <c r="AFW3" s="1465"/>
      <c r="AFX3" s="1465"/>
      <c r="AFY3" s="1465"/>
      <c r="AFZ3" s="1465"/>
      <c r="AGA3" s="1465"/>
      <c r="AGB3" s="1465"/>
      <c r="AGC3" s="1465"/>
      <c r="AGD3" s="1465"/>
      <c r="AGE3" s="1465"/>
      <c r="AGF3" s="1465"/>
      <c r="AGG3" s="1465"/>
      <c r="AGH3" s="1465"/>
      <c r="AGI3" s="1465"/>
      <c r="AGJ3" s="1465"/>
      <c r="AGK3" s="1465"/>
      <c r="AGL3" s="1465"/>
      <c r="AGM3" s="1465"/>
      <c r="AGN3" s="1465"/>
      <c r="AGO3" s="1465"/>
      <c r="AGP3" s="1465"/>
      <c r="AGQ3" s="1465"/>
      <c r="AGR3" s="1465"/>
      <c r="AGS3" s="1465"/>
      <c r="AGT3" s="1465"/>
      <c r="AGU3" s="1465"/>
      <c r="AGV3" s="1465"/>
      <c r="AGW3" s="1465"/>
      <c r="AGX3" s="1465"/>
      <c r="AGY3" s="1465"/>
      <c r="AGZ3" s="1465"/>
      <c r="AHA3" s="1465"/>
      <c r="AHB3" s="1465"/>
      <c r="AHC3" s="1465"/>
      <c r="AHD3" s="1465"/>
      <c r="AHE3" s="1465"/>
      <c r="AHF3" s="1465"/>
      <c r="AHG3" s="1465"/>
      <c r="AHH3" s="1465"/>
      <c r="AHI3" s="1465"/>
      <c r="AHJ3" s="1465"/>
      <c r="AHK3" s="1465"/>
      <c r="AHL3" s="1465"/>
      <c r="AHM3" s="1465"/>
      <c r="AHN3" s="1465"/>
      <c r="AHO3" s="1465"/>
      <c r="AHP3" s="1465"/>
      <c r="AHQ3" s="1465"/>
      <c r="AHR3" s="1465"/>
      <c r="AHS3" s="1465"/>
      <c r="AHT3" s="1465"/>
      <c r="AHU3" s="1465"/>
      <c r="AHV3" s="1465"/>
      <c r="AHW3" s="1465"/>
      <c r="AHX3" s="1465"/>
      <c r="AHY3" s="1465"/>
      <c r="AHZ3" s="1465"/>
      <c r="AIA3" s="1465"/>
      <c r="AIB3" s="1465"/>
      <c r="AIC3" s="1465"/>
      <c r="AID3" s="1465"/>
      <c r="AIE3" s="1465"/>
      <c r="AIF3" s="1465"/>
      <c r="AIG3" s="1465"/>
      <c r="AIH3" s="1465"/>
      <c r="AII3" s="1465"/>
      <c r="AIJ3" s="1465"/>
      <c r="AIK3" s="1465"/>
      <c r="AIL3" s="1465"/>
      <c r="AIM3" s="1465"/>
      <c r="AIN3" s="1465"/>
      <c r="AIO3" s="1465"/>
      <c r="AIP3" s="1465"/>
      <c r="AIQ3" s="1465"/>
      <c r="AIR3" s="1465"/>
      <c r="AIS3" s="1465"/>
      <c r="AIT3" s="1465"/>
      <c r="AIU3" s="1465"/>
      <c r="AIV3" s="1465"/>
      <c r="AIW3" s="1465"/>
      <c r="AIX3" s="1465"/>
      <c r="AIY3" s="1465"/>
      <c r="AIZ3" s="1465"/>
      <c r="AJA3" s="1465"/>
      <c r="AJB3" s="1465"/>
      <c r="AJC3" s="1465"/>
      <c r="AJD3" s="1465"/>
      <c r="AJE3" s="1465"/>
      <c r="AJF3" s="1465"/>
      <c r="AJG3" s="1465"/>
      <c r="AJH3" s="1465"/>
      <c r="AJI3" s="1465"/>
      <c r="AJJ3" s="1465"/>
      <c r="AJK3" s="1465"/>
      <c r="AJL3" s="1465"/>
      <c r="AJM3" s="1465"/>
      <c r="AJN3" s="1465"/>
      <c r="AJO3" s="1465"/>
      <c r="AJP3" s="1465"/>
      <c r="AJQ3" s="1465"/>
      <c r="AJR3" s="1465"/>
      <c r="AJS3" s="1465"/>
      <c r="AJT3" s="1465"/>
      <c r="AJU3" s="1465"/>
      <c r="AJV3" s="1465"/>
      <c r="AJW3" s="1465"/>
      <c r="AJX3" s="1465"/>
      <c r="AJY3" s="1465"/>
      <c r="AJZ3" s="1465"/>
      <c r="AKA3" s="1465"/>
      <c r="AKB3" s="1465"/>
      <c r="AKC3" s="1465"/>
      <c r="AKD3" s="1465"/>
      <c r="AKE3" s="1465"/>
      <c r="AKF3" s="1465"/>
      <c r="AKG3" s="1465"/>
      <c r="AKH3" s="1465"/>
      <c r="AKI3" s="1465"/>
      <c r="AKJ3" s="1465"/>
      <c r="AKK3" s="1465"/>
      <c r="AKL3" s="1465"/>
      <c r="AKM3" s="1465"/>
      <c r="AKN3" s="1465"/>
      <c r="AKO3" s="1465"/>
      <c r="AKP3" s="1465"/>
      <c r="AKQ3" s="1465"/>
      <c r="AKR3" s="1465"/>
      <c r="AKS3" s="1465"/>
      <c r="AKT3" s="1465"/>
      <c r="AKU3" s="1465"/>
      <c r="AKV3" s="1465"/>
      <c r="AKW3" s="1465"/>
      <c r="AKX3" s="1465"/>
      <c r="AKY3" s="1465"/>
      <c r="AKZ3" s="1465"/>
      <c r="ALA3" s="1465"/>
      <c r="ALB3" s="1465"/>
      <c r="ALC3" s="1465"/>
      <c r="ALD3" s="1465"/>
      <c r="ALE3" s="1465"/>
      <c r="ALF3" s="1465"/>
      <c r="ALG3" s="1465"/>
      <c r="ALH3" s="1465"/>
      <c r="ALI3" s="1465"/>
      <c r="ALJ3" s="1465"/>
      <c r="ALK3" s="1465"/>
      <c r="ALL3" s="1465"/>
      <c r="ALM3" s="1465"/>
      <c r="ALN3" s="1465"/>
      <c r="ALO3" s="1465"/>
      <c r="ALP3" s="1465"/>
      <c r="ALQ3" s="1465"/>
      <c r="ALR3" s="1465"/>
      <c r="ALS3" s="1465"/>
      <c r="ALT3" s="1465"/>
      <c r="ALU3" s="1465"/>
      <c r="ALV3" s="1465"/>
      <c r="ALW3" s="1465"/>
      <c r="ALX3" s="1465"/>
      <c r="ALY3" s="1465"/>
      <c r="ALZ3" s="1465"/>
      <c r="AMA3" s="1465"/>
      <c r="AMB3" s="1465"/>
      <c r="AMC3" s="1465"/>
      <c r="AMD3" s="1465"/>
      <c r="AME3" s="1465"/>
      <c r="AMF3" s="1465"/>
      <c r="AMG3" s="1465"/>
      <c r="AMH3" s="1465"/>
      <c r="AMI3" s="1465"/>
      <c r="AMJ3" s="1465"/>
      <c r="AMK3" s="1465"/>
      <c r="AML3" s="1465"/>
      <c r="AMM3" s="1465"/>
      <c r="AMN3" s="1465"/>
      <c r="AMO3" s="1465"/>
      <c r="AMP3" s="1465"/>
      <c r="AMQ3" s="1465"/>
      <c r="AMR3" s="1465"/>
      <c r="AMS3" s="1465"/>
      <c r="AMT3" s="1465"/>
      <c r="AMU3" s="1465"/>
      <c r="AMV3" s="1465"/>
      <c r="AMW3" s="1465"/>
      <c r="AMX3" s="1465"/>
      <c r="AMY3" s="1465"/>
      <c r="AMZ3" s="1465"/>
      <c r="ANA3" s="1465"/>
      <c r="ANB3" s="1465"/>
      <c r="ANC3" s="1465"/>
      <c r="AND3" s="1465"/>
      <c r="ANE3" s="1465"/>
      <c r="ANF3" s="1465"/>
      <c r="ANG3" s="1465"/>
      <c r="ANH3" s="1465"/>
      <c r="ANI3" s="1465"/>
      <c r="ANJ3" s="1465"/>
      <c r="ANK3" s="1465"/>
      <c r="ANL3" s="1465"/>
      <c r="ANM3" s="1465"/>
      <c r="ANN3" s="1465"/>
      <c r="ANO3" s="1465"/>
      <c r="ANP3" s="1465"/>
      <c r="ANQ3" s="1465"/>
      <c r="ANR3" s="1465"/>
      <c r="ANS3" s="1465"/>
      <c r="ANT3" s="1465"/>
      <c r="ANU3" s="1465"/>
      <c r="ANV3" s="1465"/>
      <c r="ANW3" s="1465"/>
      <c r="ANX3" s="1465"/>
      <c r="ANY3" s="1465"/>
      <c r="ANZ3" s="1465"/>
      <c r="AOA3" s="1465"/>
      <c r="AOB3" s="1465"/>
      <c r="AOC3" s="1465"/>
      <c r="AOD3" s="1465"/>
      <c r="AOE3" s="1465"/>
      <c r="AOF3" s="1465"/>
      <c r="AOG3" s="1465"/>
      <c r="AOH3" s="1465"/>
      <c r="AOI3" s="1465"/>
      <c r="AOJ3" s="1465"/>
      <c r="AOK3" s="1465"/>
      <c r="AOL3" s="1465"/>
      <c r="AOM3" s="1465"/>
      <c r="AON3" s="1465"/>
      <c r="AOO3" s="1465"/>
      <c r="AOP3" s="1465"/>
      <c r="AOQ3" s="1465"/>
      <c r="AOR3" s="1465"/>
      <c r="AOS3" s="1465"/>
      <c r="AOT3" s="1465"/>
      <c r="AOU3" s="1465"/>
      <c r="AOV3" s="1465"/>
      <c r="AOW3" s="1465"/>
      <c r="AOX3" s="1465"/>
      <c r="AOY3" s="1465"/>
      <c r="AOZ3" s="1465"/>
      <c r="APA3" s="1465"/>
      <c r="APB3" s="1465"/>
      <c r="APC3" s="1465"/>
      <c r="APD3" s="1465"/>
      <c r="APE3" s="1465"/>
      <c r="APF3" s="1465"/>
      <c r="APG3" s="1465"/>
      <c r="APH3" s="1465"/>
      <c r="API3" s="1465"/>
      <c r="APJ3" s="1465"/>
      <c r="APK3" s="1465"/>
      <c r="APL3" s="1465"/>
      <c r="APM3" s="1465"/>
      <c r="APN3" s="1465"/>
      <c r="APO3" s="1465"/>
      <c r="APP3" s="1465"/>
      <c r="APQ3" s="1465"/>
      <c r="APR3" s="1465"/>
      <c r="APS3" s="1465"/>
      <c r="APT3" s="1465"/>
      <c r="APU3" s="1465"/>
      <c r="APV3" s="1465"/>
      <c r="APW3" s="1465"/>
      <c r="APX3" s="1465"/>
      <c r="APY3" s="1465"/>
      <c r="APZ3" s="1465"/>
      <c r="AQA3" s="1465"/>
      <c r="AQB3" s="1465"/>
      <c r="AQC3" s="1465"/>
      <c r="AQD3" s="1465"/>
      <c r="AQE3" s="1465"/>
      <c r="AQF3" s="1465"/>
      <c r="AQG3" s="1465"/>
      <c r="AQH3" s="1465"/>
      <c r="AQI3" s="1465"/>
      <c r="AQJ3" s="1465"/>
      <c r="AQK3" s="1465"/>
      <c r="AQL3" s="1465"/>
      <c r="AQM3" s="1465"/>
      <c r="AQN3" s="1465"/>
      <c r="AQO3" s="1465"/>
      <c r="AQP3" s="1465"/>
      <c r="AQQ3" s="1465"/>
      <c r="AQR3" s="1465"/>
      <c r="AQS3" s="1465"/>
      <c r="AQT3" s="1465"/>
      <c r="AQU3" s="1465"/>
      <c r="AQV3" s="1465"/>
      <c r="AQW3" s="1465"/>
      <c r="AQX3" s="1465"/>
      <c r="AQY3" s="1465"/>
      <c r="AQZ3" s="1465"/>
      <c r="ARA3" s="1465"/>
      <c r="ARB3" s="1465"/>
      <c r="ARC3" s="1465"/>
      <c r="ARD3" s="1465"/>
      <c r="ARE3" s="1465"/>
      <c r="ARF3" s="1465"/>
      <c r="ARG3" s="1465"/>
      <c r="ARH3" s="1465"/>
      <c r="ARI3" s="1465"/>
      <c r="ARJ3" s="1465"/>
      <c r="ARK3" s="1465"/>
      <c r="ARL3" s="1465"/>
      <c r="ARM3" s="1465"/>
      <c r="ARN3" s="1465"/>
      <c r="ARO3" s="1465"/>
      <c r="ARP3" s="1465"/>
      <c r="ARQ3" s="1465"/>
      <c r="ARR3" s="1465"/>
      <c r="ARS3" s="1465"/>
      <c r="ART3" s="1465"/>
      <c r="ARU3" s="1465"/>
      <c r="ARV3" s="1465"/>
      <c r="ARW3" s="1465"/>
      <c r="ARX3" s="1465"/>
      <c r="ARY3" s="1465"/>
      <c r="ARZ3" s="1465"/>
      <c r="ASA3" s="1465"/>
      <c r="ASB3" s="1465"/>
      <c r="ASC3" s="1465"/>
      <c r="ASD3" s="1465"/>
      <c r="ASE3" s="1465"/>
      <c r="ASF3" s="1465"/>
      <c r="ASG3" s="1465"/>
      <c r="ASH3" s="1465"/>
      <c r="ASI3" s="1465"/>
      <c r="ASJ3" s="1465"/>
      <c r="ASK3" s="1465"/>
      <c r="ASL3" s="1465"/>
      <c r="ASM3" s="1465"/>
      <c r="ASN3" s="1465"/>
      <c r="ASO3" s="1465"/>
      <c r="ASP3" s="1465"/>
      <c r="ASQ3" s="1465"/>
      <c r="ASR3" s="1465"/>
      <c r="ASS3" s="1465"/>
      <c r="AST3" s="1465"/>
      <c r="ASU3" s="1465"/>
      <c r="ASV3" s="1465"/>
      <c r="ASW3" s="1465"/>
      <c r="ASX3" s="1465"/>
      <c r="ASY3" s="1465"/>
      <c r="ASZ3" s="1465"/>
      <c r="ATA3" s="1465"/>
      <c r="ATB3" s="1465"/>
      <c r="ATC3" s="1465"/>
      <c r="ATD3" s="1465"/>
      <c r="ATE3" s="1465"/>
      <c r="ATF3" s="1465"/>
      <c r="ATG3" s="1465"/>
      <c r="ATH3" s="1465"/>
      <c r="ATI3" s="1465"/>
      <c r="ATJ3" s="1465"/>
      <c r="ATK3" s="1465"/>
      <c r="ATL3" s="1465"/>
      <c r="ATM3" s="1465"/>
      <c r="ATN3" s="1465"/>
      <c r="ATO3" s="1465"/>
      <c r="ATP3" s="1465"/>
      <c r="ATQ3" s="1465"/>
      <c r="ATR3" s="1465"/>
      <c r="ATS3" s="1465"/>
      <c r="ATT3" s="1465"/>
      <c r="ATU3" s="1465"/>
      <c r="ATV3" s="1465"/>
      <c r="ATW3" s="1465"/>
      <c r="ATX3" s="1465"/>
      <c r="ATY3" s="1465"/>
      <c r="ATZ3" s="1465"/>
      <c r="AUA3" s="1465"/>
      <c r="AUB3" s="1465"/>
      <c r="AUC3" s="1465"/>
      <c r="AUD3" s="1465"/>
      <c r="AUE3" s="1465"/>
      <c r="AUF3" s="1465"/>
      <c r="AUG3" s="1465"/>
      <c r="AUH3" s="1465"/>
      <c r="AUI3" s="1465"/>
      <c r="AUJ3" s="1465"/>
      <c r="AUK3" s="1465"/>
      <c r="AUL3" s="1465"/>
      <c r="AUM3" s="1465"/>
      <c r="AUN3" s="1465"/>
      <c r="AUO3" s="1465"/>
      <c r="AUP3" s="1465"/>
      <c r="AUQ3" s="1465"/>
      <c r="AUR3" s="1465"/>
      <c r="AUS3" s="1465"/>
      <c r="AUT3" s="1465"/>
      <c r="AUU3" s="1465"/>
      <c r="AUV3" s="1465"/>
      <c r="AUW3" s="1465"/>
      <c r="AUX3" s="1465"/>
      <c r="AUY3" s="1465"/>
      <c r="AUZ3" s="1465"/>
      <c r="AVA3" s="1465"/>
      <c r="AVB3" s="1465"/>
      <c r="AVC3" s="1465"/>
      <c r="AVD3" s="1465"/>
      <c r="AVE3" s="1465"/>
      <c r="AVF3" s="1465"/>
      <c r="AVG3" s="1465"/>
      <c r="AVH3" s="1465"/>
      <c r="AVI3" s="1465"/>
      <c r="AVJ3" s="1465"/>
      <c r="AVK3" s="1465"/>
      <c r="AVL3" s="1465"/>
      <c r="AVM3" s="1465"/>
      <c r="AVN3" s="1465"/>
      <c r="AVO3" s="1465"/>
      <c r="AVP3" s="1465"/>
      <c r="AVQ3" s="1465"/>
      <c r="AVR3" s="1465"/>
      <c r="AVS3" s="1465"/>
      <c r="AVT3" s="1465"/>
      <c r="AVU3" s="1465"/>
      <c r="AVV3" s="1465"/>
      <c r="AVW3" s="1465"/>
      <c r="AVX3" s="1465"/>
      <c r="AVY3" s="1465"/>
      <c r="AVZ3" s="1465"/>
      <c r="AWA3" s="1465"/>
      <c r="AWB3" s="1465"/>
      <c r="AWC3" s="1465"/>
      <c r="AWD3" s="1465"/>
      <c r="AWE3" s="1465"/>
      <c r="AWF3" s="1465"/>
      <c r="AWG3" s="1465"/>
      <c r="AWH3" s="1465"/>
      <c r="AWI3" s="1465"/>
      <c r="AWJ3" s="1465"/>
      <c r="AWK3" s="1465"/>
      <c r="AWL3" s="1465"/>
      <c r="AWM3" s="1465"/>
      <c r="AWN3" s="1465"/>
      <c r="AWO3" s="1465"/>
      <c r="AWP3" s="1465"/>
      <c r="AWQ3" s="1465"/>
      <c r="AWR3" s="1465"/>
      <c r="AWS3" s="1465"/>
      <c r="AWT3" s="1465"/>
      <c r="AWU3" s="1465"/>
      <c r="AWV3" s="1465"/>
      <c r="AWW3" s="1465"/>
      <c r="AWX3" s="1465"/>
      <c r="AWY3" s="1465"/>
      <c r="AWZ3" s="1465"/>
      <c r="AXA3" s="1465"/>
      <c r="AXB3" s="1465"/>
      <c r="AXC3" s="1465"/>
      <c r="AXD3" s="1465"/>
      <c r="AXE3" s="1465"/>
      <c r="AXF3" s="1465"/>
      <c r="AXG3" s="1465"/>
      <c r="AXH3" s="1465"/>
      <c r="AXI3" s="1465"/>
      <c r="AXJ3" s="1465"/>
      <c r="AXK3" s="1465"/>
      <c r="AXL3" s="1465"/>
      <c r="AXM3" s="1465"/>
      <c r="AXN3" s="1465"/>
      <c r="AXO3" s="1465"/>
      <c r="AXP3" s="1465"/>
      <c r="AXQ3" s="1465"/>
      <c r="AXR3" s="1465"/>
      <c r="AXS3" s="1465"/>
      <c r="AXT3" s="1465"/>
      <c r="AXU3" s="1465"/>
      <c r="AXV3" s="1465"/>
      <c r="AXW3" s="1465"/>
      <c r="AXX3" s="1465"/>
      <c r="AXY3" s="1465"/>
      <c r="AXZ3" s="1465"/>
      <c r="AYA3" s="1465"/>
      <c r="AYB3" s="1465"/>
      <c r="AYC3" s="1465"/>
      <c r="AYD3" s="1465"/>
      <c r="AYE3" s="1465"/>
      <c r="AYF3" s="1465"/>
      <c r="AYG3" s="1465"/>
      <c r="AYH3" s="1465"/>
      <c r="AYI3" s="1465"/>
      <c r="AYJ3" s="1465"/>
      <c r="AYK3" s="1465"/>
      <c r="AYL3" s="1465"/>
      <c r="AYM3" s="1465"/>
      <c r="AYN3" s="1465"/>
      <c r="AYO3" s="1465"/>
      <c r="AYP3" s="1465"/>
      <c r="AYQ3" s="1465"/>
      <c r="AYR3" s="1465"/>
      <c r="AYS3" s="1465"/>
      <c r="AYT3" s="1465"/>
      <c r="AYU3" s="1465"/>
      <c r="AYV3" s="1465"/>
      <c r="AYW3" s="1465"/>
      <c r="AYX3" s="1465"/>
      <c r="AYY3" s="1465"/>
      <c r="AYZ3" s="1465"/>
      <c r="AZA3" s="1465"/>
      <c r="AZB3" s="1465"/>
      <c r="AZC3" s="1465"/>
      <c r="AZD3" s="1465"/>
      <c r="AZE3" s="1465"/>
      <c r="AZF3" s="1465"/>
      <c r="AZG3" s="1465"/>
      <c r="AZH3" s="1465"/>
      <c r="AZI3" s="1465"/>
      <c r="AZJ3" s="1465"/>
      <c r="AZK3" s="1465"/>
      <c r="AZL3" s="1465"/>
      <c r="AZM3" s="1465"/>
      <c r="AZN3" s="1465"/>
      <c r="AZO3" s="1465"/>
      <c r="AZP3" s="1465"/>
      <c r="AZQ3" s="1465"/>
      <c r="AZR3" s="1465"/>
      <c r="AZS3" s="1465"/>
      <c r="AZT3" s="1465"/>
      <c r="AZU3" s="1465"/>
      <c r="AZV3" s="1465"/>
      <c r="AZW3" s="1465"/>
      <c r="AZX3" s="1465"/>
      <c r="AZY3" s="1465"/>
      <c r="AZZ3" s="1465"/>
      <c r="BAA3" s="1465"/>
      <c r="BAB3" s="1465"/>
      <c r="BAC3" s="1465"/>
      <c r="BAD3" s="1465"/>
      <c r="BAE3" s="1465"/>
      <c r="BAF3" s="1465"/>
      <c r="BAG3" s="1465"/>
      <c r="BAH3" s="1465"/>
      <c r="BAI3" s="1465"/>
      <c r="BAJ3" s="1465"/>
      <c r="BAK3" s="1465"/>
      <c r="BAL3" s="1465"/>
      <c r="BAM3" s="1465"/>
      <c r="BAN3" s="1465"/>
      <c r="BAO3" s="1465"/>
      <c r="BAP3" s="1465"/>
      <c r="BAQ3" s="1465"/>
      <c r="BAR3" s="1465"/>
      <c r="BAS3" s="1465"/>
      <c r="BAT3" s="1465"/>
      <c r="BAU3" s="1465"/>
      <c r="BAV3" s="1465"/>
      <c r="BAW3" s="1465"/>
      <c r="BAX3" s="1465"/>
      <c r="BAY3" s="1465"/>
      <c r="BAZ3" s="1465"/>
      <c r="BBA3" s="1465"/>
      <c r="BBB3" s="1465"/>
      <c r="BBC3" s="1465"/>
      <c r="BBD3" s="1465"/>
      <c r="BBE3" s="1465"/>
      <c r="BBF3" s="1465"/>
      <c r="BBG3" s="1465"/>
      <c r="BBH3" s="1465"/>
      <c r="BBI3" s="1465"/>
      <c r="BBJ3" s="1465"/>
      <c r="BBK3" s="1465"/>
      <c r="BBL3" s="1465"/>
      <c r="BBM3" s="1465"/>
      <c r="BBN3" s="1465"/>
      <c r="BBO3" s="1465"/>
      <c r="BBP3" s="1465"/>
      <c r="BBQ3" s="1465"/>
      <c r="BBR3" s="1465"/>
      <c r="BBS3" s="1465"/>
      <c r="BBT3" s="1465"/>
      <c r="BBU3" s="1465"/>
      <c r="BBV3" s="1465"/>
      <c r="BBW3" s="1465"/>
      <c r="BBX3" s="1465"/>
      <c r="BBY3" s="1465"/>
      <c r="BBZ3" s="1465"/>
      <c r="BCA3" s="1465"/>
      <c r="BCB3" s="1465"/>
      <c r="BCC3" s="1465"/>
      <c r="BCD3" s="1465"/>
      <c r="BCE3" s="1465"/>
      <c r="BCF3" s="1465"/>
      <c r="BCG3" s="1465"/>
      <c r="BCH3" s="1465"/>
      <c r="BCI3" s="1465"/>
      <c r="BCJ3" s="1465"/>
      <c r="BCK3" s="1465"/>
      <c r="BCL3" s="1465"/>
      <c r="BCM3" s="1465"/>
      <c r="BCN3" s="1465"/>
      <c r="BCO3" s="1465"/>
      <c r="BCP3" s="1465"/>
      <c r="BCQ3" s="1465"/>
      <c r="BCR3" s="1465"/>
      <c r="BCS3" s="1465"/>
      <c r="BCT3" s="1465"/>
      <c r="BCU3" s="1465"/>
      <c r="BCV3" s="1465"/>
      <c r="BCW3" s="1465"/>
      <c r="BCX3" s="1465"/>
      <c r="BCY3" s="1465"/>
      <c r="BCZ3" s="1465"/>
      <c r="BDA3" s="1465"/>
      <c r="BDB3" s="1465"/>
      <c r="BDC3" s="1465"/>
      <c r="BDD3" s="1465"/>
      <c r="BDE3" s="1465"/>
      <c r="BDF3" s="1465"/>
      <c r="BDG3" s="1465"/>
      <c r="BDH3" s="1465"/>
      <c r="BDI3" s="1465"/>
      <c r="BDJ3" s="1465"/>
      <c r="BDK3" s="1465"/>
      <c r="BDL3" s="1465"/>
      <c r="BDM3" s="1465"/>
      <c r="BDN3" s="1465"/>
      <c r="BDO3" s="1465"/>
      <c r="BDP3" s="1465"/>
      <c r="BDQ3" s="1465"/>
      <c r="BDR3" s="1465"/>
      <c r="BDS3" s="1465"/>
      <c r="BDT3" s="1465"/>
      <c r="BDU3" s="1465"/>
      <c r="BDV3" s="1465"/>
      <c r="BDW3" s="1465"/>
      <c r="BDX3" s="1465"/>
      <c r="BDY3" s="1465"/>
      <c r="BDZ3" s="1465"/>
      <c r="BEA3" s="1465"/>
      <c r="BEB3" s="1465"/>
      <c r="BEC3" s="1465"/>
      <c r="BED3" s="1465"/>
      <c r="BEE3" s="1465"/>
      <c r="BEF3" s="1465"/>
      <c r="BEG3" s="1465"/>
      <c r="BEH3" s="1465"/>
      <c r="BEI3" s="1465"/>
      <c r="BEJ3" s="1465"/>
      <c r="BEK3" s="1465"/>
      <c r="BEL3" s="1465"/>
      <c r="BEM3" s="1465"/>
      <c r="BEN3" s="1465"/>
      <c r="BEO3" s="1465"/>
      <c r="BEP3" s="1465"/>
      <c r="BEQ3" s="1465"/>
      <c r="BER3" s="1465"/>
      <c r="BES3" s="1465"/>
      <c r="BET3" s="1465"/>
      <c r="BEU3" s="1465"/>
      <c r="BEV3" s="1465"/>
      <c r="BEW3" s="1465"/>
      <c r="BEX3" s="1465"/>
      <c r="BEY3" s="1465"/>
      <c r="BEZ3" s="1465"/>
      <c r="BFA3" s="1465"/>
      <c r="BFB3" s="1465"/>
      <c r="BFC3" s="1465"/>
      <c r="BFD3" s="1465"/>
      <c r="BFE3" s="1465"/>
      <c r="BFF3" s="1465"/>
      <c r="BFG3" s="1465"/>
      <c r="BFH3" s="1465"/>
      <c r="BFI3" s="1465"/>
      <c r="BFJ3" s="1465"/>
      <c r="BFK3" s="1465"/>
      <c r="BFL3" s="1465"/>
      <c r="BFM3" s="1465"/>
      <c r="BFN3" s="1465"/>
      <c r="BFO3" s="1465"/>
      <c r="BFP3" s="1465"/>
      <c r="BFQ3" s="1465"/>
      <c r="BFR3" s="1465"/>
      <c r="BFS3" s="1465"/>
      <c r="BFT3" s="1465"/>
      <c r="BFU3" s="1465"/>
      <c r="BFV3" s="1465"/>
      <c r="BFW3" s="1465"/>
      <c r="BFX3" s="1465"/>
      <c r="BFY3" s="1465"/>
      <c r="BFZ3" s="1465"/>
      <c r="BGA3" s="1465"/>
      <c r="BGB3" s="1465"/>
      <c r="BGC3" s="1465"/>
      <c r="BGD3" s="1465"/>
      <c r="BGE3" s="1465"/>
      <c r="BGF3" s="1465"/>
      <c r="BGG3" s="1465"/>
      <c r="BGH3" s="1465"/>
      <c r="BGI3" s="1465"/>
      <c r="BGJ3" s="1465"/>
      <c r="BGK3" s="1465"/>
      <c r="BGL3" s="1465"/>
      <c r="BGM3" s="1465"/>
      <c r="BGN3" s="1465"/>
      <c r="BGO3" s="1465"/>
      <c r="BGP3" s="1465"/>
      <c r="BGQ3" s="1465"/>
      <c r="BGR3" s="1465"/>
      <c r="BGS3" s="1465"/>
      <c r="BGT3" s="1465"/>
      <c r="BGU3" s="1465"/>
      <c r="BGV3" s="1465"/>
      <c r="BGW3" s="1465"/>
      <c r="BGX3" s="1465"/>
      <c r="BGY3" s="1465"/>
      <c r="BGZ3" s="1465"/>
      <c r="BHA3" s="1465"/>
      <c r="BHB3" s="1465"/>
      <c r="BHC3" s="1465"/>
      <c r="BHD3" s="1465"/>
      <c r="BHE3" s="1465"/>
      <c r="BHF3" s="1465"/>
      <c r="BHG3" s="1465"/>
      <c r="BHH3" s="1465"/>
      <c r="BHI3" s="1465"/>
      <c r="BHJ3" s="1465"/>
      <c r="BHK3" s="1465"/>
      <c r="BHL3" s="1465"/>
      <c r="BHM3" s="1465"/>
      <c r="BHN3" s="1465"/>
      <c r="BHO3" s="1465"/>
      <c r="BHP3" s="1465"/>
      <c r="BHQ3" s="1465"/>
      <c r="BHR3" s="1465"/>
      <c r="BHS3" s="1465"/>
      <c r="BHT3" s="1465"/>
      <c r="BHU3" s="1465"/>
      <c r="BHV3" s="1465"/>
      <c r="BHW3" s="1465"/>
      <c r="BHX3" s="1465"/>
      <c r="BHY3" s="1465"/>
      <c r="BHZ3" s="1465"/>
      <c r="BIA3" s="1465"/>
      <c r="BIB3" s="1465"/>
      <c r="BIC3" s="1465"/>
      <c r="BID3" s="1465"/>
      <c r="BIE3" s="1465"/>
      <c r="BIF3" s="1465"/>
      <c r="BIG3" s="1465"/>
      <c r="BIH3" s="1465"/>
      <c r="BII3" s="1465"/>
      <c r="BIJ3" s="1465"/>
      <c r="BIK3" s="1465"/>
      <c r="BIL3" s="1465"/>
      <c r="BIM3" s="1465"/>
      <c r="BIN3" s="1465"/>
      <c r="BIO3" s="1465"/>
      <c r="BIP3" s="1465"/>
      <c r="BIQ3" s="1465"/>
      <c r="BIR3" s="1465"/>
      <c r="BIS3" s="1465"/>
      <c r="BIT3" s="1465"/>
      <c r="BIU3" s="1465"/>
      <c r="BIV3" s="1465"/>
      <c r="BIW3" s="1465"/>
      <c r="BIX3" s="1465"/>
      <c r="BIY3" s="1465"/>
      <c r="BIZ3" s="1465"/>
      <c r="BJA3" s="1465"/>
      <c r="BJB3" s="1465"/>
      <c r="BJC3" s="1465"/>
      <c r="BJD3" s="1465"/>
      <c r="BJE3" s="1465"/>
      <c r="BJF3" s="1465"/>
      <c r="BJG3" s="1465"/>
      <c r="BJH3" s="1465"/>
      <c r="BJI3" s="1465"/>
      <c r="BJJ3" s="1465"/>
      <c r="BJK3" s="1465"/>
      <c r="BJL3" s="1465"/>
      <c r="BJM3" s="1465"/>
      <c r="BJN3" s="1465"/>
      <c r="BJO3" s="1465"/>
      <c r="BJP3" s="1465"/>
      <c r="BJQ3" s="1465"/>
      <c r="BJR3" s="1465"/>
      <c r="BJS3" s="1465"/>
      <c r="BJT3" s="1465"/>
      <c r="BJU3" s="1465"/>
      <c r="BJV3" s="1465"/>
      <c r="BJW3" s="1465"/>
      <c r="BJX3" s="1465"/>
      <c r="BJY3" s="1465"/>
      <c r="BJZ3" s="1465"/>
      <c r="BKA3" s="1465"/>
      <c r="BKB3" s="1465"/>
      <c r="BKC3" s="1465"/>
      <c r="BKD3" s="1465"/>
      <c r="BKE3" s="1465"/>
      <c r="BKF3" s="1465"/>
      <c r="BKG3" s="1465"/>
      <c r="BKH3" s="1465"/>
      <c r="BKI3" s="1465"/>
      <c r="BKJ3" s="1465"/>
      <c r="BKK3" s="1465"/>
      <c r="BKL3" s="1465"/>
      <c r="BKM3" s="1465"/>
      <c r="BKN3" s="1465"/>
      <c r="BKO3" s="1465"/>
      <c r="BKP3" s="1465"/>
      <c r="BKQ3" s="1465"/>
      <c r="BKR3" s="1465"/>
      <c r="BKS3" s="1465"/>
      <c r="BKT3" s="1465"/>
      <c r="BKU3" s="1465"/>
      <c r="BKV3" s="1465"/>
      <c r="BKW3" s="1465"/>
      <c r="BKX3" s="1465"/>
      <c r="BKY3" s="1465"/>
      <c r="BKZ3" s="1465"/>
      <c r="BLA3" s="1465"/>
      <c r="BLB3" s="1465"/>
      <c r="BLC3" s="1465"/>
      <c r="BLD3" s="1465"/>
      <c r="BLE3" s="1465"/>
      <c r="BLF3" s="1465"/>
      <c r="BLG3" s="1465"/>
      <c r="BLH3" s="1465"/>
      <c r="BLI3" s="1465"/>
      <c r="BLJ3" s="1465"/>
      <c r="BLK3" s="1465"/>
      <c r="BLL3" s="1465"/>
      <c r="BLM3" s="1465"/>
      <c r="BLN3" s="1465"/>
      <c r="BLO3" s="1465"/>
      <c r="BLP3" s="1465"/>
      <c r="BLQ3" s="1465"/>
      <c r="BLR3" s="1465"/>
      <c r="BLS3" s="1465"/>
      <c r="BLT3" s="1465"/>
      <c r="BLU3" s="1465"/>
      <c r="BLV3" s="1465"/>
      <c r="BLW3" s="1465"/>
      <c r="BLX3" s="1465"/>
      <c r="BLY3" s="1465"/>
      <c r="BLZ3" s="1465"/>
      <c r="BMA3" s="1465"/>
      <c r="BMB3" s="1465"/>
      <c r="BMC3" s="1465"/>
      <c r="BMD3" s="1465"/>
      <c r="BME3" s="1465"/>
      <c r="BMF3" s="1465"/>
      <c r="BMG3" s="1465"/>
      <c r="BMH3" s="1465"/>
      <c r="BMI3" s="1465"/>
      <c r="BMJ3" s="1465"/>
      <c r="BMK3" s="1465"/>
      <c r="BML3" s="1465"/>
      <c r="BMM3" s="1465"/>
      <c r="BMN3" s="1465"/>
      <c r="BMO3" s="1465"/>
      <c r="BMP3" s="1465"/>
      <c r="BMQ3" s="1465"/>
      <c r="BMR3" s="1465"/>
      <c r="BMS3" s="1465"/>
      <c r="BMT3" s="1465"/>
      <c r="BMU3" s="1465"/>
      <c r="BMV3" s="1465"/>
      <c r="BMW3" s="1465"/>
      <c r="BMX3" s="1465"/>
      <c r="BMY3" s="1465"/>
      <c r="BMZ3" s="1465"/>
      <c r="BNA3" s="1465"/>
      <c r="BNB3" s="1465"/>
      <c r="BNC3" s="1465"/>
      <c r="BND3" s="1465"/>
      <c r="BNE3" s="1465"/>
      <c r="BNF3" s="1465"/>
      <c r="BNG3" s="1465"/>
      <c r="BNH3" s="1465"/>
      <c r="BNI3" s="1465"/>
      <c r="BNJ3" s="1465"/>
      <c r="BNK3" s="1465"/>
      <c r="BNL3" s="1465"/>
      <c r="BNM3" s="1465"/>
      <c r="BNN3" s="1465"/>
      <c r="BNO3" s="1465"/>
      <c r="BNP3" s="1465"/>
      <c r="BNQ3" s="1465"/>
      <c r="BNR3" s="1465"/>
      <c r="BNS3" s="1465"/>
      <c r="BNT3" s="1465"/>
      <c r="BNU3" s="1465"/>
      <c r="BNV3" s="1465"/>
      <c r="BNW3" s="1465"/>
      <c r="BNX3" s="1465"/>
      <c r="BNY3" s="1465"/>
      <c r="BNZ3" s="1465"/>
      <c r="BOA3" s="1465"/>
      <c r="BOB3" s="1465"/>
      <c r="BOC3" s="1465"/>
      <c r="BOD3" s="1465"/>
      <c r="BOE3" s="1465"/>
      <c r="BOF3" s="1465"/>
      <c r="BOG3" s="1465"/>
      <c r="BOH3" s="1465"/>
      <c r="BOI3" s="1465"/>
      <c r="BOJ3" s="1465"/>
      <c r="BOK3" s="1465"/>
      <c r="BOL3" s="1465"/>
      <c r="BOM3" s="1465"/>
      <c r="BON3" s="1465"/>
      <c r="BOO3" s="1465"/>
      <c r="BOP3" s="1465"/>
      <c r="BOQ3" s="1465"/>
      <c r="BOR3" s="1465"/>
      <c r="BOS3" s="1465"/>
      <c r="BOT3" s="1465"/>
      <c r="BOU3" s="1465"/>
      <c r="BOV3" s="1465"/>
      <c r="BOW3" s="1465"/>
      <c r="BOX3" s="1465"/>
      <c r="BOY3" s="1465"/>
      <c r="BOZ3" s="1465"/>
      <c r="BPA3" s="1465"/>
      <c r="BPB3" s="1465"/>
      <c r="BPC3" s="1465"/>
      <c r="BPD3" s="1465"/>
      <c r="BPE3" s="1465"/>
      <c r="BPF3" s="1465"/>
      <c r="BPG3" s="1465"/>
      <c r="BPH3" s="1465"/>
      <c r="BPI3" s="1465"/>
      <c r="BPJ3" s="1465"/>
      <c r="BPK3" s="1465"/>
      <c r="BPL3" s="1465"/>
      <c r="BPM3" s="1465"/>
      <c r="BPN3" s="1465"/>
      <c r="BPO3" s="1465"/>
      <c r="BPP3" s="1465"/>
      <c r="BPQ3" s="1465"/>
      <c r="BPR3" s="1465"/>
      <c r="BPS3" s="1465"/>
      <c r="BPT3" s="1465"/>
      <c r="BPU3" s="1465"/>
      <c r="BPV3" s="1465"/>
      <c r="BPW3" s="1465"/>
      <c r="BPX3" s="1465"/>
      <c r="BPY3" s="1465"/>
      <c r="BPZ3" s="1465"/>
      <c r="BQA3" s="1465"/>
      <c r="BQB3" s="1465"/>
      <c r="BQC3" s="1465"/>
      <c r="BQD3" s="1465"/>
      <c r="BQE3" s="1465"/>
      <c r="BQF3" s="1465"/>
      <c r="BQG3" s="1465"/>
      <c r="BQH3" s="1465"/>
      <c r="BQI3" s="1465"/>
      <c r="BQJ3" s="1465"/>
      <c r="BQK3" s="1465"/>
      <c r="BQL3" s="1465"/>
      <c r="BQM3" s="1465"/>
      <c r="BQN3" s="1465"/>
      <c r="BQO3" s="1465"/>
      <c r="BQP3" s="1465"/>
      <c r="BQQ3" s="1465"/>
      <c r="BQR3" s="1465"/>
      <c r="BQS3" s="1465"/>
      <c r="BQT3" s="1465"/>
      <c r="BQU3" s="1465"/>
      <c r="BQV3" s="1465"/>
      <c r="BQW3" s="1465"/>
      <c r="BQX3" s="1465"/>
      <c r="BQY3" s="1465"/>
      <c r="BQZ3" s="1465"/>
      <c r="BRA3" s="1465"/>
      <c r="BRB3" s="1465"/>
      <c r="BRC3" s="1465"/>
      <c r="BRD3" s="1465"/>
      <c r="BRE3" s="1465"/>
      <c r="BRF3" s="1465"/>
      <c r="BRG3" s="1465"/>
      <c r="BRH3" s="1465"/>
      <c r="BRI3" s="1465"/>
      <c r="BRJ3" s="1465"/>
      <c r="BRK3" s="1465"/>
      <c r="BRL3" s="1465"/>
      <c r="BRM3" s="1465"/>
      <c r="BRN3" s="1465"/>
      <c r="BRO3" s="1465"/>
      <c r="BRP3" s="1465"/>
      <c r="BRQ3" s="1465"/>
      <c r="BRR3" s="1465"/>
      <c r="BRS3" s="1465"/>
      <c r="BRT3" s="1465"/>
      <c r="BRU3" s="1465"/>
      <c r="BRV3" s="1465"/>
      <c r="BRW3" s="1465"/>
      <c r="BRX3" s="1465"/>
      <c r="BRY3" s="1465"/>
      <c r="BRZ3" s="1465"/>
      <c r="BSA3" s="1465"/>
      <c r="BSB3" s="1465"/>
      <c r="BSC3" s="1465"/>
      <c r="BSD3" s="1465"/>
      <c r="BSE3" s="1465"/>
      <c r="BSF3" s="1465"/>
      <c r="BSG3" s="1465"/>
      <c r="BSH3" s="1465"/>
      <c r="BSI3" s="1465"/>
      <c r="BSJ3" s="1465"/>
      <c r="BSK3" s="1465"/>
      <c r="BSL3" s="1465"/>
      <c r="BSM3" s="1465"/>
      <c r="BSN3" s="1465"/>
      <c r="BSO3" s="1465"/>
      <c r="BSP3" s="1465"/>
      <c r="BSQ3" s="1465"/>
      <c r="BSR3" s="1465"/>
      <c r="BSS3" s="1465"/>
      <c r="BST3" s="1465"/>
      <c r="BSU3" s="1465"/>
      <c r="BSV3" s="1465"/>
      <c r="BSW3" s="1465"/>
      <c r="BSX3" s="1465"/>
      <c r="BSY3" s="1465"/>
      <c r="BSZ3" s="1465"/>
      <c r="BTA3" s="1465"/>
      <c r="BTB3" s="1465"/>
      <c r="BTC3" s="1465"/>
      <c r="BTD3" s="1465"/>
      <c r="BTE3" s="1465"/>
      <c r="BTF3" s="1465"/>
      <c r="BTG3" s="1465"/>
      <c r="BTH3" s="1465"/>
      <c r="BTI3" s="1465"/>
      <c r="BTJ3" s="1465"/>
      <c r="BTK3" s="1465"/>
      <c r="BTL3" s="1465"/>
      <c r="BTM3" s="1465"/>
      <c r="BTN3" s="1465"/>
      <c r="BTO3" s="1465"/>
      <c r="BTP3" s="1465"/>
      <c r="BTQ3" s="1465"/>
      <c r="BTR3" s="1465"/>
      <c r="BTS3" s="1465"/>
      <c r="BTT3" s="1465"/>
      <c r="BTU3" s="1465"/>
      <c r="BTV3" s="1465"/>
      <c r="BTW3" s="1465"/>
      <c r="BTX3" s="1465"/>
      <c r="BTY3" s="1465"/>
      <c r="BTZ3" s="1465"/>
      <c r="BUA3" s="1465"/>
      <c r="BUB3" s="1465"/>
      <c r="BUC3" s="1465"/>
      <c r="BUD3" s="1465"/>
      <c r="BUE3" s="1465"/>
      <c r="BUF3" s="1465"/>
      <c r="BUG3" s="1465"/>
      <c r="BUH3" s="1465"/>
      <c r="BUI3" s="1465"/>
      <c r="BUJ3" s="1465"/>
      <c r="BUK3" s="1465"/>
      <c r="BUL3" s="1465"/>
      <c r="BUM3" s="1465"/>
      <c r="BUN3" s="1465"/>
      <c r="BUO3" s="1465"/>
      <c r="BUP3" s="1465"/>
      <c r="BUQ3" s="1465"/>
      <c r="BUR3" s="1465"/>
      <c r="BUS3" s="1465"/>
      <c r="BUT3" s="1465"/>
      <c r="BUU3" s="1465"/>
      <c r="BUV3" s="1465"/>
      <c r="BUW3" s="1465"/>
      <c r="BUX3" s="1465"/>
      <c r="BUY3" s="1465"/>
      <c r="BUZ3" s="1465"/>
      <c r="BVA3" s="1465"/>
      <c r="BVB3" s="1465"/>
      <c r="BVC3" s="1465"/>
      <c r="BVD3" s="1465"/>
      <c r="BVE3" s="1465"/>
      <c r="BVF3" s="1465"/>
      <c r="BVG3" s="1465"/>
      <c r="BVH3" s="1465"/>
      <c r="BVI3" s="1465"/>
      <c r="BVJ3" s="1465"/>
      <c r="BVK3" s="1465"/>
      <c r="BVL3" s="1465"/>
      <c r="BVM3" s="1465"/>
      <c r="BVN3" s="1465"/>
      <c r="BVO3" s="1465"/>
      <c r="BVP3" s="1465"/>
      <c r="BVQ3" s="1465"/>
      <c r="BVR3" s="1465"/>
      <c r="BVS3" s="1465"/>
      <c r="BVT3" s="1465"/>
      <c r="BVU3" s="1465"/>
      <c r="BVV3" s="1465"/>
      <c r="BVW3" s="1465"/>
      <c r="BVX3" s="1465"/>
      <c r="BVY3" s="1465"/>
      <c r="BVZ3" s="1465"/>
      <c r="BWA3" s="1465"/>
      <c r="BWB3" s="1465"/>
      <c r="BWC3" s="1465"/>
      <c r="BWD3" s="1465"/>
      <c r="BWE3" s="1465"/>
      <c r="BWF3" s="1465"/>
      <c r="BWG3" s="1465"/>
      <c r="BWH3" s="1465"/>
      <c r="BWI3" s="1465"/>
      <c r="BWJ3" s="1465"/>
      <c r="BWK3" s="1465"/>
      <c r="BWL3" s="1465"/>
      <c r="BWM3" s="1465"/>
      <c r="BWN3" s="1465"/>
      <c r="BWO3" s="1465"/>
      <c r="BWP3" s="1465"/>
      <c r="BWQ3" s="1465"/>
      <c r="BWR3" s="1465"/>
      <c r="BWS3" s="1465"/>
      <c r="BWT3" s="1465"/>
      <c r="BWU3" s="1465"/>
      <c r="BWV3" s="1465"/>
      <c r="BWW3" s="1465"/>
      <c r="BWX3" s="1465"/>
      <c r="BWY3" s="1465"/>
      <c r="BWZ3" s="1465"/>
      <c r="BXA3" s="1465"/>
      <c r="BXB3" s="1465"/>
      <c r="BXC3" s="1465"/>
      <c r="BXD3" s="1465"/>
      <c r="BXE3" s="1465"/>
      <c r="BXF3" s="1465"/>
      <c r="BXG3" s="1465"/>
      <c r="BXH3" s="1465"/>
      <c r="BXI3" s="1465"/>
      <c r="BXJ3" s="1465"/>
      <c r="BXK3" s="1465"/>
      <c r="BXL3" s="1465"/>
      <c r="BXM3" s="1465"/>
      <c r="BXN3" s="1465"/>
      <c r="BXO3" s="1465"/>
      <c r="BXP3" s="1465"/>
      <c r="BXQ3" s="1465"/>
      <c r="BXR3" s="1465"/>
      <c r="BXS3" s="1465"/>
      <c r="BXT3" s="1465"/>
      <c r="BXU3" s="1465"/>
      <c r="BXV3" s="1465"/>
      <c r="BXW3" s="1465"/>
      <c r="BXX3" s="1465"/>
      <c r="BXY3" s="1465"/>
      <c r="BXZ3" s="1465"/>
      <c r="BYA3" s="1465"/>
      <c r="BYB3" s="1465"/>
      <c r="BYC3" s="1465"/>
      <c r="BYD3" s="1465"/>
      <c r="BYE3" s="1465"/>
      <c r="BYF3" s="1465"/>
      <c r="BYG3" s="1465"/>
      <c r="BYH3" s="1465"/>
      <c r="BYI3" s="1465"/>
      <c r="BYJ3" s="1465"/>
      <c r="BYK3" s="1465"/>
      <c r="BYL3" s="1465"/>
      <c r="BYM3" s="1465"/>
      <c r="BYN3" s="1465"/>
      <c r="BYO3" s="1465"/>
      <c r="BYP3" s="1465"/>
      <c r="BYQ3" s="1465"/>
      <c r="BYR3" s="1465"/>
      <c r="BYS3" s="1465"/>
      <c r="BYT3" s="1465"/>
      <c r="BYU3" s="1465"/>
      <c r="BYV3" s="1465"/>
      <c r="BYW3" s="1465"/>
      <c r="BYX3" s="1465"/>
      <c r="BYY3" s="1465"/>
      <c r="BYZ3" s="1465"/>
      <c r="BZA3" s="1465"/>
      <c r="BZB3" s="1465"/>
      <c r="BZC3" s="1465"/>
      <c r="BZD3" s="1465"/>
      <c r="BZE3" s="1465"/>
      <c r="BZF3" s="1465"/>
      <c r="BZG3" s="1465"/>
      <c r="BZH3" s="1465"/>
      <c r="BZI3" s="1465"/>
      <c r="BZJ3" s="1465"/>
      <c r="BZK3" s="1465"/>
      <c r="BZL3" s="1465"/>
      <c r="BZM3" s="1465"/>
      <c r="BZN3" s="1465"/>
      <c r="BZO3" s="1465"/>
      <c r="BZP3" s="1465"/>
      <c r="BZQ3" s="1465"/>
      <c r="BZR3" s="1465"/>
      <c r="BZS3" s="1465"/>
      <c r="BZT3" s="1465"/>
      <c r="BZU3" s="1465"/>
      <c r="BZV3" s="1465"/>
      <c r="BZW3" s="1465"/>
      <c r="BZX3" s="1465"/>
      <c r="BZY3" s="1465"/>
      <c r="BZZ3" s="1465"/>
      <c r="CAA3" s="1465"/>
      <c r="CAB3" s="1465"/>
      <c r="CAC3" s="1465"/>
      <c r="CAD3" s="1465"/>
      <c r="CAE3" s="1465"/>
      <c r="CAF3" s="1465"/>
      <c r="CAG3" s="1465"/>
      <c r="CAH3" s="1465"/>
      <c r="CAI3" s="1465"/>
      <c r="CAJ3" s="1465"/>
      <c r="CAK3" s="1465"/>
      <c r="CAL3" s="1465"/>
      <c r="CAM3" s="1465"/>
      <c r="CAN3" s="1465"/>
      <c r="CAO3" s="1465"/>
      <c r="CAP3" s="1465"/>
      <c r="CAQ3" s="1465"/>
      <c r="CAR3" s="1465"/>
      <c r="CAS3" s="1465"/>
      <c r="CAT3" s="1465"/>
      <c r="CAU3" s="1465"/>
      <c r="CAV3" s="1465"/>
      <c r="CAW3" s="1465"/>
      <c r="CAX3" s="1465"/>
      <c r="CAY3" s="1465"/>
      <c r="CAZ3" s="1465"/>
      <c r="CBA3" s="1465"/>
      <c r="CBB3" s="1465"/>
      <c r="CBC3" s="1465"/>
      <c r="CBD3" s="1465"/>
      <c r="CBE3" s="1465"/>
      <c r="CBF3" s="1465"/>
      <c r="CBG3" s="1465"/>
      <c r="CBH3" s="1465"/>
      <c r="CBI3" s="1465"/>
      <c r="CBJ3" s="1465"/>
      <c r="CBK3" s="1465"/>
      <c r="CBL3" s="1465"/>
      <c r="CBM3" s="1465"/>
      <c r="CBN3" s="1465"/>
      <c r="CBO3" s="1465"/>
      <c r="CBP3" s="1465"/>
      <c r="CBQ3" s="1465"/>
      <c r="CBR3" s="1465"/>
      <c r="CBS3" s="1465"/>
      <c r="CBT3" s="1465"/>
      <c r="CBU3" s="1465"/>
      <c r="CBV3" s="1465"/>
      <c r="CBW3" s="1465"/>
      <c r="CBX3" s="1465"/>
      <c r="CBY3" s="1465"/>
      <c r="CBZ3" s="1465"/>
      <c r="CCA3" s="1465"/>
      <c r="CCB3" s="1465"/>
      <c r="CCC3" s="1465"/>
      <c r="CCD3" s="1465"/>
      <c r="CCE3" s="1465"/>
      <c r="CCF3" s="1465"/>
      <c r="CCG3" s="1465"/>
      <c r="CCH3" s="1465"/>
      <c r="CCI3" s="1465"/>
      <c r="CCJ3" s="1465"/>
      <c r="CCK3" s="1465"/>
      <c r="CCL3" s="1465"/>
      <c r="CCM3" s="1465"/>
      <c r="CCN3" s="1465"/>
      <c r="CCO3" s="1465"/>
      <c r="CCP3" s="1465"/>
      <c r="CCQ3" s="1465"/>
      <c r="CCR3" s="1465"/>
      <c r="CCS3" s="1465"/>
      <c r="CCT3" s="1465"/>
      <c r="CCU3" s="1465"/>
      <c r="CCV3" s="1465"/>
      <c r="CCW3" s="1465"/>
      <c r="CCX3" s="1465"/>
      <c r="CCY3" s="1465"/>
      <c r="CCZ3" s="1465"/>
      <c r="CDA3" s="1465"/>
      <c r="CDB3" s="1465"/>
      <c r="CDC3" s="1465"/>
      <c r="CDD3" s="1465"/>
      <c r="CDE3" s="1465"/>
      <c r="CDF3" s="1465"/>
      <c r="CDG3" s="1465"/>
      <c r="CDH3" s="1465"/>
      <c r="CDI3" s="1465"/>
      <c r="CDJ3" s="1465"/>
      <c r="CDK3" s="1465"/>
      <c r="CDL3" s="1465"/>
      <c r="CDM3" s="1465"/>
      <c r="CDN3" s="1465"/>
      <c r="CDO3" s="1465"/>
      <c r="CDP3" s="1465"/>
      <c r="CDQ3" s="1465"/>
      <c r="CDR3" s="1465"/>
      <c r="CDS3" s="1465"/>
      <c r="CDT3" s="1465"/>
      <c r="CDU3" s="1465"/>
      <c r="CDV3" s="1465"/>
      <c r="CDW3" s="1465"/>
      <c r="CDX3" s="1465"/>
      <c r="CDY3" s="1465"/>
      <c r="CDZ3" s="1465"/>
      <c r="CEA3" s="1465"/>
      <c r="CEB3" s="1465"/>
      <c r="CEC3" s="1465"/>
      <c r="CED3" s="1465"/>
      <c r="CEE3" s="1465"/>
      <c r="CEF3" s="1465"/>
      <c r="CEG3" s="1465"/>
      <c r="CEH3" s="1465"/>
      <c r="CEI3" s="1465"/>
      <c r="CEJ3" s="1465"/>
      <c r="CEK3" s="1465"/>
      <c r="CEL3" s="1465"/>
      <c r="CEM3" s="1465"/>
      <c r="CEN3" s="1465"/>
      <c r="CEO3" s="1465"/>
      <c r="CEP3" s="1465"/>
      <c r="CEQ3" s="1465"/>
      <c r="CER3" s="1465"/>
      <c r="CES3" s="1465"/>
      <c r="CET3" s="1465"/>
      <c r="CEU3" s="1465"/>
      <c r="CEV3" s="1465"/>
      <c r="CEW3" s="1465"/>
      <c r="CEX3" s="1465"/>
      <c r="CEY3" s="1465"/>
      <c r="CEZ3" s="1465"/>
      <c r="CFA3" s="1465"/>
      <c r="CFB3" s="1465"/>
      <c r="CFC3" s="1465"/>
      <c r="CFD3" s="1465"/>
      <c r="CFE3" s="1465"/>
      <c r="CFF3" s="1465"/>
      <c r="CFG3" s="1465"/>
      <c r="CFH3" s="1465"/>
      <c r="CFI3" s="1465"/>
      <c r="CFJ3" s="1465"/>
      <c r="CFK3" s="1465"/>
      <c r="CFL3" s="1465"/>
      <c r="CFM3" s="1465"/>
      <c r="CFN3" s="1465"/>
      <c r="CFO3" s="1465"/>
      <c r="CFP3" s="1465"/>
      <c r="CFQ3" s="1465"/>
      <c r="CFR3" s="1465"/>
      <c r="CFS3" s="1465"/>
      <c r="CFT3" s="1465"/>
      <c r="CFU3" s="1465"/>
      <c r="CFV3" s="1465"/>
      <c r="CFW3" s="1465"/>
      <c r="CFX3" s="1465"/>
      <c r="CFY3" s="1465"/>
      <c r="CFZ3" s="1465"/>
      <c r="CGA3" s="1465"/>
      <c r="CGB3" s="1465"/>
      <c r="CGC3" s="1465"/>
      <c r="CGD3" s="1465"/>
      <c r="CGE3" s="1465"/>
      <c r="CGF3" s="1465"/>
      <c r="CGG3" s="1465"/>
      <c r="CGH3" s="1465"/>
      <c r="CGI3" s="1465"/>
      <c r="CGJ3" s="1465"/>
      <c r="CGK3" s="1465"/>
      <c r="CGL3" s="1465"/>
      <c r="CGM3" s="1465"/>
      <c r="CGN3" s="1465"/>
      <c r="CGO3" s="1465"/>
      <c r="CGP3" s="1465"/>
      <c r="CGQ3" s="1465"/>
      <c r="CGR3" s="1465"/>
      <c r="CGS3" s="1465"/>
      <c r="CGT3" s="1465"/>
      <c r="CGU3" s="1465"/>
      <c r="CGV3" s="1465"/>
      <c r="CGW3" s="1465"/>
      <c r="CGX3" s="1465"/>
      <c r="CGY3" s="1465"/>
      <c r="CGZ3" s="1465"/>
      <c r="CHA3" s="1465"/>
      <c r="CHB3" s="1465"/>
      <c r="CHC3" s="1465"/>
      <c r="CHD3" s="1465"/>
      <c r="CHE3" s="1465"/>
      <c r="CHF3" s="1465"/>
      <c r="CHG3" s="1465"/>
      <c r="CHH3" s="1465"/>
      <c r="CHI3" s="1465"/>
      <c r="CHJ3" s="1465"/>
      <c r="CHK3" s="1465"/>
      <c r="CHL3" s="1465"/>
      <c r="CHM3" s="1465"/>
      <c r="CHN3" s="1465"/>
      <c r="CHO3" s="1465"/>
      <c r="CHP3" s="1465"/>
      <c r="CHQ3" s="1465"/>
      <c r="CHR3" s="1465"/>
      <c r="CHS3" s="1465"/>
      <c r="CHT3" s="1465"/>
      <c r="CHU3" s="1465"/>
      <c r="CHV3" s="1465"/>
      <c r="CHW3" s="1465"/>
      <c r="CHX3" s="1465"/>
      <c r="CHY3" s="1465"/>
      <c r="CHZ3" s="1465"/>
      <c r="CIA3" s="1465"/>
      <c r="CIB3" s="1465"/>
      <c r="CIC3" s="1465"/>
      <c r="CID3" s="1465"/>
      <c r="CIE3" s="1465"/>
      <c r="CIF3" s="1465"/>
      <c r="CIG3" s="1465"/>
      <c r="CIH3" s="1465"/>
      <c r="CII3" s="1465"/>
      <c r="CIJ3" s="1465"/>
      <c r="CIK3" s="1465"/>
      <c r="CIL3" s="1465"/>
      <c r="CIM3" s="1465"/>
      <c r="CIN3" s="1465"/>
      <c r="CIO3" s="1465"/>
      <c r="CIP3" s="1465"/>
      <c r="CIQ3" s="1465"/>
      <c r="CIR3" s="1465"/>
      <c r="CIS3" s="1465"/>
      <c r="CIT3" s="1465"/>
      <c r="CIU3" s="1465"/>
      <c r="CIV3" s="1465"/>
      <c r="CIW3" s="1465"/>
      <c r="CIX3" s="1465"/>
      <c r="CIY3" s="1465"/>
      <c r="CIZ3" s="1465"/>
      <c r="CJA3" s="1465"/>
      <c r="CJB3" s="1465"/>
      <c r="CJC3" s="1465"/>
      <c r="CJD3" s="1465"/>
      <c r="CJE3" s="1465"/>
      <c r="CJF3" s="1465"/>
      <c r="CJG3" s="1465"/>
      <c r="CJH3" s="1465"/>
      <c r="CJI3" s="1465"/>
      <c r="CJJ3" s="1465"/>
      <c r="CJK3" s="1465"/>
      <c r="CJL3" s="1465"/>
      <c r="CJM3" s="1465"/>
      <c r="CJN3" s="1465"/>
      <c r="CJO3" s="1465"/>
      <c r="CJP3" s="1465"/>
      <c r="CJQ3" s="1465"/>
      <c r="CJR3" s="1465"/>
      <c r="CJS3" s="1465"/>
      <c r="CJT3" s="1465"/>
      <c r="CJU3" s="1465"/>
      <c r="CJV3" s="1465"/>
      <c r="CJW3" s="1465"/>
      <c r="CJX3" s="1465"/>
      <c r="CJY3" s="1465"/>
      <c r="CJZ3" s="1465"/>
      <c r="CKA3" s="1465"/>
      <c r="CKB3" s="1465"/>
      <c r="CKC3" s="1465"/>
      <c r="CKD3" s="1465"/>
      <c r="CKE3" s="1465"/>
      <c r="CKF3" s="1465"/>
      <c r="CKG3" s="1465"/>
      <c r="CKH3" s="1465"/>
      <c r="CKI3" s="1465"/>
      <c r="CKJ3" s="1465"/>
      <c r="CKK3" s="1465"/>
      <c r="CKL3" s="1465"/>
      <c r="CKM3" s="1465"/>
      <c r="CKN3" s="1465"/>
      <c r="CKO3" s="1465"/>
      <c r="CKP3" s="1465"/>
      <c r="CKQ3" s="1465"/>
      <c r="CKR3" s="1465"/>
      <c r="CKS3" s="1465"/>
      <c r="CKT3" s="1465"/>
      <c r="CKU3" s="1465"/>
      <c r="CKV3" s="1465"/>
      <c r="CKW3" s="1465"/>
      <c r="CKX3" s="1465"/>
      <c r="CKY3" s="1465"/>
      <c r="CKZ3" s="1465"/>
      <c r="CLA3" s="1465"/>
      <c r="CLB3" s="1465"/>
      <c r="CLC3" s="1465"/>
      <c r="CLD3" s="1465"/>
      <c r="CLE3" s="1465"/>
      <c r="CLF3" s="1465"/>
      <c r="CLG3" s="1465"/>
      <c r="CLH3" s="1465"/>
      <c r="CLI3" s="1465"/>
      <c r="CLJ3" s="1465"/>
      <c r="CLK3" s="1465"/>
      <c r="CLL3" s="1465"/>
      <c r="CLM3" s="1465"/>
      <c r="CLN3" s="1465"/>
      <c r="CLO3" s="1465"/>
      <c r="CLP3" s="1465"/>
      <c r="CLQ3" s="1465"/>
      <c r="CLR3" s="1465"/>
      <c r="CLS3" s="1465"/>
      <c r="CLT3" s="1465"/>
      <c r="CLU3" s="1465"/>
      <c r="CLV3" s="1465"/>
      <c r="CLW3" s="1465"/>
      <c r="CLX3" s="1465"/>
      <c r="CLY3" s="1465"/>
      <c r="CLZ3" s="1465"/>
      <c r="CMA3" s="1465"/>
      <c r="CMB3" s="1465"/>
      <c r="CMC3" s="1465"/>
      <c r="CMD3" s="1465"/>
      <c r="CME3" s="1465"/>
      <c r="CMF3" s="1465"/>
      <c r="CMG3" s="1465"/>
      <c r="CMH3" s="1465"/>
      <c r="CMI3" s="1465"/>
      <c r="CMJ3" s="1465"/>
      <c r="CMK3" s="1465"/>
      <c r="CML3" s="1465"/>
      <c r="CMM3" s="1465"/>
      <c r="CMN3" s="1465"/>
      <c r="CMO3" s="1465"/>
      <c r="CMP3" s="1465"/>
      <c r="CMQ3" s="1465"/>
      <c r="CMR3" s="1465"/>
      <c r="CMS3" s="1465"/>
      <c r="CMT3" s="1465"/>
      <c r="CMU3" s="1465"/>
      <c r="CMV3" s="1465"/>
      <c r="CMW3" s="1465"/>
      <c r="CMX3" s="1465"/>
      <c r="CMY3" s="1465"/>
      <c r="CMZ3" s="1465"/>
      <c r="CNA3" s="1465"/>
      <c r="CNB3" s="1465"/>
      <c r="CNC3" s="1465"/>
      <c r="CND3" s="1465"/>
      <c r="CNE3" s="1465"/>
      <c r="CNF3" s="1465"/>
      <c r="CNG3" s="1465"/>
      <c r="CNH3" s="1465"/>
      <c r="CNI3" s="1465"/>
      <c r="CNJ3" s="1465"/>
      <c r="CNK3" s="1465"/>
      <c r="CNL3" s="1465"/>
      <c r="CNM3" s="1465"/>
      <c r="CNN3" s="1465"/>
      <c r="CNO3" s="1465"/>
      <c r="CNP3" s="1465"/>
      <c r="CNQ3" s="1465"/>
      <c r="CNR3" s="1465"/>
      <c r="CNS3" s="1465"/>
      <c r="CNT3" s="1465"/>
      <c r="CNU3" s="1465"/>
      <c r="CNV3" s="1465"/>
      <c r="CNW3" s="1465"/>
      <c r="CNX3" s="1465"/>
      <c r="CNY3" s="1465"/>
      <c r="CNZ3" s="1465"/>
      <c r="COA3" s="1465"/>
      <c r="COB3" s="1465"/>
      <c r="COC3" s="1465"/>
      <c r="COD3" s="1465"/>
      <c r="COE3" s="1465"/>
      <c r="COF3" s="1465"/>
      <c r="COG3" s="1465"/>
      <c r="COH3" s="1465"/>
      <c r="COI3" s="1465"/>
      <c r="COJ3" s="1465"/>
      <c r="COK3" s="1465"/>
      <c r="COL3" s="1465"/>
      <c r="COM3" s="1465"/>
      <c r="CON3" s="1465"/>
      <c r="COO3" s="1465"/>
      <c r="COP3" s="1465"/>
      <c r="COQ3" s="1465"/>
      <c r="COR3" s="1465"/>
      <c r="COS3" s="1465"/>
      <c r="COT3" s="1465"/>
      <c r="COU3" s="1465"/>
      <c r="COV3" s="1465"/>
      <c r="COW3" s="1465"/>
      <c r="COX3" s="1465"/>
      <c r="COY3" s="1465"/>
      <c r="COZ3" s="1465"/>
      <c r="CPA3" s="1465"/>
      <c r="CPB3" s="1465"/>
      <c r="CPC3" s="1465"/>
      <c r="CPD3" s="1465"/>
      <c r="CPE3" s="1465"/>
      <c r="CPF3" s="1465"/>
      <c r="CPG3" s="1465"/>
      <c r="CPH3" s="1465"/>
      <c r="CPI3" s="1465"/>
      <c r="CPJ3" s="1465"/>
      <c r="CPK3" s="1465"/>
      <c r="CPL3" s="1465"/>
      <c r="CPM3" s="1465"/>
      <c r="CPN3" s="1465"/>
      <c r="CPO3" s="1465"/>
      <c r="CPP3" s="1465"/>
      <c r="CPQ3" s="1465"/>
      <c r="CPR3" s="1465"/>
      <c r="CPS3" s="1465"/>
      <c r="CPT3" s="1465"/>
      <c r="CPU3" s="1465"/>
      <c r="CPV3" s="1465"/>
      <c r="CPW3" s="1465"/>
      <c r="CPX3" s="1465"/>
      <c r="CPY3" s="1465"/>
      <c r="CPZ3" s="1465"/>
      <c r="CQA3" s="1465"/>
      <c r="CQB3" s="1465"/>
      <c r="CQC3" s="1465"/>
      <c r="CQD3" s="1465"/>
      <c r="CQE3" s="1465"/>
      <c r="CQF3" s="1465"/>
      <c r="CQG3" s="1465"/>
      <c r="CQH3" s="1465"/>
      <c r="CQI3" s="1465"/>
      <c r="CQJ3" s="1465"/>
      <c r="CQK3" s="1465"/>
      <c r="CQL3" s="1465"/>
      <c r="CQM3" s="1465"/>
      <c r="CQN3" s="1465"/>
      <c r="CQO3" s="1465"/>
      <c r="CQP3" s="1465"/>
      <c r="CQQ3" s="1465"/>
      <c r="CQR3" s="1465"/>
      <c r="CQS3" s="1465"/>
      <c r="CQT3" s="1465"/>
      <c r="CQU3" s="1465"/>
      <c r="CQV3" s="1465"/>
      <c r="CQW3" s="1465"/>
      <c r="CQX3" s="1465"/>
      <c r="CQY3" s="1465"/>
      <c r="CQZ3" s="1465"/>
      <c r="CRA3" s="1465"/>
      <c r="CRB3" s="1465"/>
      <c r="CRC3" s="1465"/>
      <c r="CRD3" s="1465"/>
      <c r="CRE3" s="1465"/>
      <c r="CRF3" s="1465"/>
      <c r="CRG3" s="1465"/>
      <c r="CRH3" s="1465"/>
      <c r="CRI3" s="1465"/>
      <c r="CRJ3" s="1465"/>
      <c r="CRK3" s="1465"/>
      <c r="CRL3" s="1465"/>
      <c r="CRM3" s="1465"/>
      <c r="CRN3" s="1465"/>
      <c r="CRO3" s="1465"/>
      <c r="CRP3" s="1465"/>
      <c r="CRQ3" s="1465"/>
      <c r="CRR3" s="1465"/>
      <c r="CRS3" s="1465"/>
      <c r="CRT3" s="1465"/>
      <c r="CRU3" s="1465"/>
      <c r="CRV3" s="1465"/>
      <c r="CRW3" s="1465"/>
      <c r="CRX3" s="1465"/>
      <c r="CRY3" s="1465"/>
      <c r="CRZ3" s="1465"/>
      <c r="CSA3" s="1465"/>
      <c r="CSB3" s="1465"/>
      <c r="CSC3" s="1465"/>
      <c r="CSD3" s="1465"/>
      <c r="CSE3" s="1465"/>
      <c r="CSF3" s="1465"/>
      <c r="CSG3" s="1465"/>
      <c r="CSH3" s="1465"/>
      <c r="CSI3" s="1465"/>
      <c r="CSJ3" s="1465"/>
      <c r="CSK3" s="1465"/>
      <c r="CSL3" s="1465"/>
      <c r="CSM3" s="1465"/>
      <c r="CSN3" s="1465"/>
      <c r="CSO3" s="1465"/>
      <c r="CSP3" s="1465"/>
      <c r="CSQ3" s="1465"/>
      <c r="CSR3" s="1465"/>
      <c r="CSS3" s="1465"/>
      <c r="CST3" s="1465"/>
      <c r="CSU3" s="1465"/>
      <c r="CSV3" s="1465"/>
      <c r="CSW3" s="1465"/>
      <c r="CSX3" s="1465"/>
      <c r="CSY3" s="1465"/>
      <c r="CSZ3" s="1465"/>
      <c r="CTA3" s="1465"/>
      <c r="CTB3" s="1465"/>
      <c r="CTC3" s="1465"/>
      <c r="CTD3" s="1465"/>
      <c r="CTE3" s="1465"/>
      <c r="CTF3" s="1465"/>
      <c r="CTG3" s="1465"/>
      <c r="CTH3" s="1465"/>
      <c r="CTI3" s="1465"/>
      <c r="CTJ3" s="1465"/>
      <c r="CTK3" s="1465"/>
      <c r="CTL3" s="1465"/>
      <c r="CTM3" s="1465"/>
      <c r="CTN3" s="1465"/>
      <c r="CTO3" s="1465"/>
      <c r="CTP3" s="1465"/>
      <c r="CTQ3" s="1465"/>
      <c r="CTR3" s="1465"/>
      <c r="CTS3" s="1465"/>
      <c r="CTT3" s="1465"/>
      <c r="CTU3" s="1465"/>
      <c r="CTV3" s="1465"/>
      <c r="CTW3" s="1465"/>
      <c r="CTX3" s="1465"/>
      <c r="CTY3" s="1465"/>
      <c r="CTZ3" s="1465"/>
      <c r="CUA3" s="1465"/>
      <c r="CUB3" s="1465"/>
      <c r="CUC3" s="1465"/>
      <c r="CUD3" s="1465"/>
      <c r="CUE3" s="1465"/>
      <c r="CUF3" s="1465"/>
      <c r="CUG3" s="1465"/>
      <c r="CUH3" s="1465"/>
      <c r="CUI3" s="1465"/>
      <c r="CUJ3" s="1465"/>
      <c r="CUK3" s="1465"/>
      <c r="CUL3" s="1465"/>
      <c r="CUM3" s="1465"/>
      <c r="CUN3" s="1465"/>
      <c r="CUO3" s="1465"/>
      <c r="CUP3" s="1465"/>
      <c r="CUQ3" s="1465"/>
      <c r="CUR3" s="1465"/>
      <c r="CUS3" s="1465"/>
      <c r="CUT3" s="1465"/>
      <c r="CUU3" s="1465"/>
      <c r="CUV3" s="1465"/>
      <c r="CUW3" s="1465"/>
      <c r="CUX3" s="1465"/>
      <c r="CUY3" s="1465"/>
      <c r="CUZ3" s="1465"/>
      <c r="CVA3" s="1465"/>
      <c r="CVB3" s="1465"/>
      <c r="CVC3" s="1465"/>
      <c r="CVD3" s="1465"/>
      <c r="CVE3" s="1465"/>
      <c r="CVF3" s="1465"/>
      <c r="CVG3" s="1465"/>
      <c r="CVH3" s="1465"/>
      <c r="CVI3" s="1465"/>
      <c r="CVJ3" s="1465"/>
      <c r="CVK3" s="1465"/>
      <c r="CVL3" s="1465"/>
      <c r="CVM3" s="1465"/>
      <c r="CVN3" s="1465"/>
      <c r="CVO3" s="1465"/>
      <c r="CVP3" s="1465"/>
      <c r="CVQ3" s="1465"/>
      <c r="CVR3" s="1465"/>
      <c r="CVS3" s="1465"/>
      <c r="CVT3" s="1465"/>
      <c r="CVU3" s="1465"/>
      <c r="CVV3" s="1465"/>
      <c r="CVW3" s="1465"/>
      <c r="CVX3" s="1465"/>
      <c r="CVY3" s="1465"/>
      <c r="CVZ3" s="1465"/>
      <c r="CWA3" s="1465"/>
      <c r="CWB3" s="1465"/>
      <c r="CWC3" s="1465"/>
      <c r="CWD3" s="1465"/>
      <c r="CWE3" s="1465"/>
      <c r="CWF3" s="1465"/>
      <c r="CWG3" s="1465"/>
      <c r="CWH3" s="1465"/>
      <c r="CWI3" s="1465"/>
      <c r="CWJ3" s="1465"/>
      <c r="CWK3" s="1465"/>
      <c r="CWL3" s="1465"/>
      <c r="CWM3" s="1465"/>
      <c r="CWN3" s="1465"/>
      <c r="CWO3" s="1465"/>
      <c r="CWP3" s="1465"/>
      <c r="CWQ3" s="1465"/>
      <c r="CWR3" s="1465"/>
      <c r="CWS3" s="1465"/>
      <c r="CWT3" s="1465"/>
      <c r="CWU3" s="1465"/>
      <c r="CWV3" s="1465"/>
      <c r="CWW3" s="1465"/>
      <c r="CWX3" s="1465"/>
      <c r="CWY3" s="1465"/>
      <c r="CWZ3" s="1465"/>
      <c r="CXA3" s="1465"/>
      <c r="CXB3" s="1465"/>
      <c r="CXC3" s="1465"/>
      <c r="CXD3" s="1465"/>
      <c r="CXE3" s="1465"/>
      <c r="CXF3" s="1465"/>
      <c r="CXG3" s="1465"/>
      <c r="CXH3" s="1465"/>
      <c r="CXI3" s="1465"/>
      <c r="CXJ3" s="1465"/>
      <c r="CXK3" s="1465"/>
      <c r="CXL3" s="1465"/>
      <c r="CXM3" s="1465"/>
      <c r="CXN3" s="1465"/>
      <c r="CXO3" s="1465"/>
      <c r="CXP3" s="1465"/>
      <c r="CXQ3" s="1465"/>
      <c r="CXR3" s="1465"/>
      <c r="CXS3" s="1465"/>
      <c r="CXT3" s="1465"/>
      <c r="CXU3" s="1465"/>
      <c r="CXV3" s="1465"/>
      <c r="CXW3" s="1465"/>
      <c r="CXX3" s="1465"/>
      <c r="CXY3" s="1465"/>
      <c r="CXZ3" s="1465"/>
      <c r="CYA3" s="1465"/>
      <c r="CYB3" s="1465"/>
      <c r="CYC3" s="1465"/>
      <c r="CYD3" s="1465"/>
      <c r="CYE3" s="1465"/>
      <c r="CYF3" s="1465"/>
      <c r="CYG3" s="1465"/>
      <c r="CYH3" s="1465"/>
      <c r="CYI3" s="1465"/>
      <c r="CYJ3" s="1465"/>
      <c r="CYK3" s="1465"/>
      <c r="CYL3" s="1465"/>
      <c r="CYM3" s="1465"/>
      <c r="CYN3" s="1465"/>
      <c r="CYO3" s="1465"/>
      <c r="CYP3" s="1465"/>
      <c r="CYQ3" s="1465"/>
      <c r="CYR3" s="1465"/>
      <c r="CYS3" s="1465"/>
      <c r="CYT3" s="1465"/>
      <c r="CYU3" s="1465"/>
      <c r="CYV3" s="1465"/>
      <c r="CYW3" s="1465"/>
      <c r="CYX3" s="1465"/>
      <c r="CYY3" s="1465"/>
      <c r="CYZ3" s="1465"/>
      <c r="CZA3" s="1465"/>
      <c r="CZB3" s="1465"/>
      <c r="CZC3" s="1465"/>
      <c r="CZD3" s="1465"/>
      <c r="CZE3" s="1465"/>
      <c r="CZF3" s="1465"/>
      <c r="CZG3" s="1465"/>
      <c r="CZH3" s="1465"/>
      <c r="CZI3" s="1465"/>
      <c r="CZJ3" s="1465"/>
      <c r="CZK3" s="1465"/>
      <c r="CZL3" s="1465"/>
      <c r="CZM3" s="1465"/>
      <c r="CZN3" s="1465"/>
      <c r="CZO3" s="1465"/>
      <c r="CZP3" s="1465"/>
      <c r="CZQ3" s="1465"/>
      <c r="CZR3" s="1465"/>
      <c r="CZS3" s="1465"/>
      <c r="CZT3" s="1465"/>
      <c r="CZU3" s="1465"/>
      <c r="CZV3" s="1465"/>
      <c r="CZW3" s="1465"/>
      <c r="CZX3" s="1465"/>
      <c r="CZY3" s="1465"/>
      <c r="CZZ3" s="1465"/>
      <c r="DAA3" s="1465"/>
      <c r="DAB3" s="1465"/>
      <c r="DAC3" s="1465"/>
      <c r="DAD3" s="1465"/>
      <c r="DAE3" s="1465"/>
      <c r="DAF3" s="1465"/>
      <c r="DAG3" s="1465"/>
      <c r="DAH3" s="1465"/>
      <c r="DAI3" s="1465"/>
      <c r="DAJ3" s="1465"/>
      <c r="DAK3" s="1465"/>
      <c r="DAL3" s="1465"/>
      <c r="DAM3" s="1465"/>
      <c r="DAN3" s="1465"/>
      <c r="DAO3" s="1465"/>
      <c r="DAP3" s="1465"/>
      <c r="DAQ3" s="1465"/>
      <c r="DAR3" s="1465"/>
      <c r="DAS3" s="1465"/>
      <c r="DAT3" s="1465"/>
      <c r="DAU3" s="1465"/>
      <c r="DAV3" s="1465"/>
      <c r="DAW3" s="1465"/>
      <c r="DAX3" s="1465"/>
      <c r="DAY3" s="1465"/>
      <c r="DAZ3" s="1465"/>
      <c r="DBA3" s="1465"/>
      <c r="DBB3" s="1465"/>
      <c r="DBC3" s="1465"/>
      <c r="DBD3" s="1465"/>
      <c r="DBE3" s="1465"/>
      <c r="DBF3" s="1465"/>
      <c r="DBG3" s="1465"/>
      <c r="DBH3" s="1465"/>
      <c r="DBI3" s="1465"/>
      <c r="DBJ3" s="1465"/>
      <c r="DBK3" s="1465"/>
      <c r="DBL3" s="1465"/>
      <c r="DBM3" s="1465"/>
      <c r="DBN3" s="1465"/>
      <c r="DBO3" s="1465"/>
      <c r="DBP3" s="1465"/>
      <c r="DBQ3" s="1465"/>
      <c r="DBR3" s="1465"/>
      <c r="DBS3" s="1465"/>
      <c r="DBT3" s="1465"/>
      <c r="DBU3" s="1465"/>
      <c r="DBV3" s="1465"/>
      <c r="DBW3" s="1465"/>
      <c r="DBX3" s="1465"/>
      <c r="DBY3" s="1465"/>
      <c r="DBZ3" s="1465"/>
      <c r="DCA3" s="1465"/>
      <c r="DCB3" s="1465"/>
      <c r="DCC3" s="1465"/>
      <c r="DCD3" s="1465"/>
      <c r="DCE3" s="1465"/>
      <c r="DCF3" s="1465"/>
      <c r="DCG3" s="1465"/>
      <c r="DCH3" s="1465"/>
      <c r="DCI3" s="1465"/>
      <c r="DCJ3" s="1465"/>
      <c r="DCK3" s="1465"/>
      <c r="DCL3" s="1465"/>
      <c r="DCM3" s="1465"/>
      <c r="DCN3" s="1465"/>
      <c r="DCO3" s="1465"/>
      <c r="DCP3" s="1465"/>
      <c r="DCQ3" s="1465"/>
      <c r="DCR3" s="1465"/>
      <c r="DCS3" s="1465"/>
      <c r="DCT3" s="1465"/>
      <c r="DCU3" s="1465"/>
      <c r="DCV3" s="1465"/>
      <c r="DCW3" s="1465"/>
      <c r="DCX3" s="1465"/>
      <c r="DCY3" s="1465"/>
      <c r="DCZ3" s="1465"/>
      <c r="DDA3" s="1465"/>
      <c r="DDB3" s="1465"/>
      <c r="DDC3" s="1465"/>
      <c r="DDD3" s="1465"/>
      <c r="DDE3" s="1465"/>
      <c r="DDF3" s="1465"/>
      <c r="DDG3" s="1465"/>
      <c r="DDH3" s="1465"/>
      <c r="DDI3" s="1465"/>
      <c r="DDJ3" s="1465"/>
      <c r="DDK3" s="1465"/>
      <c r="DDL3" s="1465"/>
      <c r="DDM3" s="1465"/>
      <c r="DDN3" s="1465"/>
      <c r="DDO3" s="1465"/>
      <c r="DDP3" s="1465"/>
      <c r="DDQ3" s="1465"/>
      <c r="DDR3" s="1465"/>
      <c r="DDS3" s="1465"/>
      <c r="DDT3" s="1465"/>
      <c r="DDU3" s="1465"/>
      <c r="DDV3" s="1465"/>
      <c r="DDW3" s="1465"/>
      <c r="DDX3" s="1465"/>
      <c r="DDY3" s="1465"/>
      <c r="DDZ3" s="1465"/>
      <c r="DEA3" s="1465"/>
      <c r="DEB3" s="1465"/>
      <c r="DEC3" s="1465"/>
      <c r="DED3" s="1465"/>
      <c r="DEE3" s="1465"/>
      <c r="DEF3" s="1465"/>
      <c r="DEG3" s="1465"/>
      <c r="DEH3" s="1465"/>
      <c r="DEI3" s="1465"/>
      <c r="DEJ3" s="1465"/>
      <c r="DEK3" s="1465"/>
      <c r="DEL3" s="1465"/>
      <c r="DEM3" s="1465"/>
      <c r="DEN3" s="1465"/>
      <c r="DEO3" s="1465"/>
      <c r="DEP3" s="1465"/>
      <c r="DEQ3" s="1465"/>
      <c r="DER3" s="1465"/>
      <c r="DES3" s="1465"/>
      <c r="DET3" s="1465"/>
      <c r="DEU3" s="1465"/>
      <c r="DEV3" s="1465"/>
      <c r="DEW3" s="1465"/>
      <c r="DEX3" s="1465"/>
      <c r="DEY3" s="1465"/>
      <c r="DEZ3" s="1465"/>
      <c r="DFA3" s="1465"/>
      <c r="DFB3" s="1465"/>
      <c r="DFC3" s="1465"/>
      <c r="DFD3" s="1465"/>
      <c r="DFE3" s="1465"/>
      <c r="DFF3" s="1465"/>
      <c r="DFG3" s="1465"/>
      <c r="DFH3" s="1465"/>
      <c r="DFI3" s="1465"/>
      <c r="DFJ3" s="1465"/>
      <c r="DFK3" s="1465"/>
      <c r="DFL3" s="1465"/>
      <c r="DFM3" s="1465"/>
      <c r="DFN3" s="1465"/>
      <c r="DFO3" s="1465"/>
      <c r="DFP3" s="1465"/>
      <c r="DFQ3" s="1465"/>
      <c r="DFR3" s="1465"/>
      <c r="DFS3" s="1465"/>
      <c r="DFT3" s="1465"/>
      <c r="DFU3" s="1465"/>
      <c r="DFV3" s="1465"/>
      <c r="DFW3" s="1465"/>
      <c r="DFX3" s="1465"/>
      <c r="DFY3" s="1465"/>
      <c r="DFZ3" s="1465"/>
      <c r="DGA3" s="1465"/>
      <c r="DGB3" s="1465"/>
      <c r="DGC3" s="1465"/>
      <c r="DGD3" s="1465"/>
      <c r="DGE3" s="1465"/>
      <c r="DGF3" s="1465"/>
      <c r="DGG3" s="1465"/>
      <c r="DGH3" s="1465"/>
      <c r="DGI3" s="1465"/>
      <c r="DGJ3" s="1465"/>
      <c r="DGK3" s="1465"/>
      <c r="DGL3" s="1465"/>
      <c r="DGM3" s="1465"/>
      <c r="DGN3" s="1465"/>
      <c r="DGO3" s="1465"/>
      <c r="DGP3" s="1465"/>
      <c r="DGQ3" s="1465"/>
      <c r="DGR3" s="1465"/>
      <c r="DGS3" s="1465"/>
      <c r="DGT3" s="1465"/>
      <c r="DGU3" s="1465"/>
      <c r="DGV3" s="1465"/>
      <c r="DGW3" s="1465"/>
      <c r="DGX3" s="1465"/>
      <c r="DGY3" s="1465"/>
      <c r="DGZ3" s="1465"/>
      <c r="DHA3" s="1465"/>
      <c r="DHB3" s="1465"/>
      <c r="DHC3" s="1465"/>
      <c r="DHD3" s="1465"/>
      <c r="DHE3" s="1465"/>
      <c r="DHF3" s="1465"/>
      <c r="DHG3" s="1465"/>
      <c r="DHH3" s="1465"/>
      <c r="DHI3" s="1465"/>
      <c r="DHJ3" s="1465"/>
      <c r="DHK3" s="1465"/>
      <c r="DHL3" s="1465"/>
      <c r="DHM3" s="1465"/>
      <c r="DHN3" s="1465"/>
      <c r="DHO3" s="1465"/>
      <c r="DHP3" s="1465"/>
      <c r="DHQ3" s="1465"/>
      <c r="DHR3" s="1465"/>
      <c r="DHS3" s="1465"/>
      <c r="DHT3" s="1465"/>
      <c r="DHU3" s="1465"/>
      <c r="DHV3" s="1465"/>
      <c r="DHW3" s="1465"/>
      <c r="DHX3" s="1465"/>
      <c r="DHY3" s="1465"/>
      <c r="DHZ3" s="1465"/>
      <c r="DIA3" s="1465"/>
      <c r="DIB3" s="1465"/>
      <c r="DIC3" s="1465"/>
      <c r="DID3" s="1465"/>
      <c r="DIE3" s="1465"/>
      <c r="DIF3" s="1465"/>
      <c r="DIG3" s="1465"/>
      <c r="DIH3" s="1465"/>
      <c r="DII3" s="1465"/>
      <c r="DIJ3" s="1465"/>
      <c r="DIK3" s="1465"/>
      <c r="DIL3" s="1465"/>
      <c r="DIM3" s="1465"/>
      <c r="DIN3" s="1465"/>
      <c r="DIO3" s="1465"/>
      <c r="DIP3" s="1465"/>
      <c r="DIQ3" s="1465"/>
      <c r="DIR3" s="1465"/>
      <c r="DIS3" s="1465"/>
      <c r="DIT3" s="1465"/>
      <c r="DIU3" s="1465"/>
      <c r="DIV3" s="1465"/>
      <c r="DIW3" s="1465"/>
      <c r="DIX3" s="1465"/>
      <c r="DIY3" s="1465"/>
      <c r="DIZ3" s="1465"/>
      <c r="DJA3" s="1465"/>
      <c r="DJB3" s="1465"/>
      <c r="DJC3" s="1465"/>
      <c r="DJD3" s="1465"/>
      <c r="DJE3" s="1465"/>
      <c r="DJF3" s="1465"/>
      <c r="DJG3" s="1465"/>
      <c r="DJH3" s="1465"/>
      <c r="DJI3" s="1465"/>
      <c r="DJJ3" s="1465"/>
      <c r="DJK3" s="1465"/>
      <c r="DJL3" s="1465"/>
      <c r="DJM3" s="1465"/>
      <c r="DJN3" s="1465"/>
      <c r="DJO3" s="1465"/>
      <c r="DJP3" s="1465"/>
      <c r="DJQ3" s="1465"/>
      <c r="DJR3" s="1465"/>
      <c r="DJS3" s="1465"/>
      <c r="DJT3" s="1465"/>
      <c r="DJU3" s="1465"/>
      <c r="DJV3" s="1465"/>
      <c r="DJW3" s="1465"/>
      <c r="DJX3" s="1465"/>
      <c r="DJY3" s="1465"/>
      <c r="DJZ3" s="1465"/>
      <c r="DKA3" s="1465"/>
      <c r="DKB3" s="1465"/>
      <c r="DKC3" s="1465"/>
      <c r="DKD3" s="1465"/>
      <c r="DKE3" s="1465"/>
      <c r="DKF3" s="1465"/>
      <c r="DKG3" s="1465"/>
      <c r="DKH3" s="1465"/>
      <c r="DKI3" s="1465"/>
      <c r="DKJ3" s="1465"/>
      <c r="DKK3" s="1465"/>
      <c r="DKL3" s="1465"/>
      <c r="DKM3" s="1465"/>
      <c r="DKN3" s="1465"/>
      <c r="DKO3" s="1465"/>
      <c r="DKP3" s="1465"/>
      <c r="DKQ3" s="1465"/>
      <c r="DKR3" s="1465"/>
      <c r="DKS3" s="1465"/>
      <c r="DKT3" s="1465"/>
      <c r="DKU3" s="1465"/>
      <c r="DKV3" s="1465"/>
      <c r="DKW3" s="1465"/>
      <c r="DKX3" s="1465"/>
      <c r="DKY3" s="1465"/>
      <c r="DKZ3" s="1465"/>
      <c r="DLA3" s="1465"/>
      <c r="DLB3" s="1465"/>
      <c r="DLC3" s="1465"/>
      <c r="DLD3" s="1465"/>
      <c r="DLE3" s="1465"/>
      <c r="DLF3" s="1465"/>
      <c r="DLG3" s="1465"/>
      <c r="DLH3" s="1465"/>
      <c r="DLI3" s="1465"/>
      <c r="DLJ3" s="1465"/>
      <c r="DLK3" s="1465"/>
      <c r="DLL3" s="1465"/>
      <c r="DLM3" s="1465"/>
      <c r="DLN3" s="1465"/>
      <c r="DLO3" s="1465"/>
      <c r="DLP3" s="1465"/>
      <c r="DLQ3" s="1465"/>
      <c r="DLR3" s="1465"/>
      <c r="DLS3" s="1465"/>
      <c r="DLT3" s="1465"/>
      <c r="DLU3" s="1465"/>
      <c r="DLV3" s="1465"/>
      <c r="DLW3" s="1465"/>
      <c r="DLX3" s="1465"/>
      <c r="DLY3" s="1465"/>
      <c r="DLZ3" s="1465"/>
      <c r="DMA3" s="1465"/>
      <c r="DMB3" s="1465"/>
      <c r="DMC3" s="1465"/>
      <c r="DMD3" s="1465"/>
      <c r="DME3" s="1465"/>
      <c r="DMF3" s="1465"/>
      <c r="DMG3" s="1465"/>
      <c r="DMH3" s="1465"/>
      <c r="DMI3" s="1465"/>
      <c r="DMJ3" s="1465"/>
      <c r="DMK3" s="1465"/>
      <c r="DML3" s="1465"/>
      <c r="DMM3" s="1465"/>
      <c r="DMN3" s="1465"/>
      <c r="DMO3" s="1465"/>
      <c r="DMP3" s="1465"/>
      <c r="DMQ3" s="1465"/>
      <c r="DMR3" s="1465"/>
      <c r="DMS3" s="1465"/>
      <c r="DMT3" s="1465"/>
      <c r="DMU3" s="1465"/>
      <c r="DMV3" s="1465"/>
      <c r="DMW3" s="1465"/>
      <c r="DMX3" s="1465"/>
      <c r="DMY3" s="1465"/>
      <c r="DMZ3" s="1465"/>
      <c r="DNA3" s="1465"/>
      <c r="DNB3" s="1465"/>
      <c r="DNC3" s="1465"/>
      <c r="DND3" s="1465"/>
      <c r="DNE3" s="1465"/>
      <c r="DNF3" s="1465"/>
      <c r="DNG3" s="1465"/>
      <c r="DNH3" s="1465"/>
      <c r="DNI3" s="1465"/>
      <c r="DNJ3" s="1465"/>
      <c r="DNK3" s="1465"/>
      <c r="DNL3" s="1465"/>
      <c r="DNM3" s="1465"/>
      <c r="DNN3" s="1465"/>
      <c r="DNO3" s="1465"/>
      <c r="DNP3" s="1465"/>
      <c r="DNQ3" s="1465"/>
      <c r="DNR3" s="1465"/>
      <c r="DNS3" s="1465"/>
      <c r="DNT3" s="1465"/>
      <c r="DNU3" s="1465"/>
      <c r="DNV3" s="1465"/>
      <c r="DNW3" s="1465"/>
      <c r="DNX3" s="1465"/>
      <c r="DNY3" s="1465"/>
      <c r="DNZ3" s="1465"/>
      <c r="DOA3" s="1465"/>
      <c r="DOB3" s="1465"/>
      <c r="DOC3" s="1465"/>
      <c r="DOD3" s="1465"/>
      <c r="DOE3" s="1465"/>
      <c r="DOF3" s="1465"/>
      <c r="DOG3" s="1465"/>
      <c r="DOH3" s="1465"/>
      <c r="DOI3" s="1465"/>
      <c r="DOJ3" s="1465"/>
      <c r="DOK3" s="1465"/>
      <c r="DOL3" s="1465"/>
      <c r="DOM3" s="1465"/>
      <c r="DON3" s="1465"/>
      <c r="DOO3" s="1465"/>
      <c r="DOP3" s="1465"/>
      <c r="DOQ3" s="1465"/>
      <c r="DOR3" s="1465"/>
      <c r="DOS3" s="1465"/>
      <c r="DOT3" s="1465"/>
      <c r="DOU3" s="1465"/>
      <c r="DOV3" s="1465"/>
      <c r="DOW3" s="1465"/>
      <c r="DOX3" s="1465"/>
      <c r="DOY3" s="1465"/>
      <c r="DOZ3" s="1465"/>
      <c r="DPA3" s="1465"/>
      <c r="DPB3" s="1465"/>
      <c r="DPC3" s="1465"/>
      <c r="DPD3" s="1465"/>
      <c r="DPE3" s="1465"/>
      <c r="DPF3" s="1465"/>
      <c r="DPG3" s="1465"/>
      <c r="DPH3" s="1465"/>
      <c r="DPI3" s="1465"/>
      <c r="DPJ3" s="1465"/>
      <c r="DPK3" s="1465"/>
      <c r="DPL3" s="1465"/>
      <c r="DPM3" s="1465"/>
      <c r="DPN3" s="1465"/>
      <c r="DPO3" s="1465"/>
      <c r="DPP3" s="1465"/>
      <c r="DPQ3" s="1465"/>
      <c r="DPR3" s="1465"/>
      <c r="DPS3" s="1465"/>
      <c r="DPT3" s="1465"/>
      <c r="DPU3" s="1465"/>
      <c r="DPV3" s="1465"/>
      <c r="DPW3" s="1465"/>
      <c r="DPX3" s="1465"/>
      <c r="DPY3" s="1465"/>
      <c r="DPZ3" s="1465"/>
      <c r="DQA3" s="1465"/>
      <c r="DQB3" s="1465"/>
      <c r="DQC3" s="1465"/>
      <c r="DQD3" s="1465"/>
      <c r="DQE3" s="1465"/>
      <c r="DQF3" s="1465"/>
      <c r="DQG3" s="1465"/>
      <c r="DQH3" s="1465"/>
      <c r="DQI3" s="1465"/>
      <c r="DQJ3" s="1465"/>
      <c r="DQK3" s="1465"/>
      <c r="DQL3" s="1465"/>
      <c r="DQM3" s="1465"/>
      <c r="DQN3" s="1465"/>
      <c r="DQO3" s="1465"/>
      <c r="DQP3" s="1465"/>
      <c r="DQQ3" s="1465"/>
      <c r="DQR3" s="1465"/>
      <c r="DQS3" s="1465"/>
      <c r="DQT3" s="1465"/>
      <c r="DQU3" s="1465"/>
      <c r="DQV3" s="1465"/>
      <c r="DQW3" s="1465"/>
      <c r="DQX3" s="1465"/>
      <c r="DQY3" s="1465"/>
      <c r="DQZ3" s="1465"/>
      <c r="DRA3" s="1465"/>
      <c r="DRB3" s="1465"/>
      <c r="DRC3" s="1465"/>
      <c r="DRD3" s="1465"/>
      <c r="DRE3" s="1465"/>
      <c r="DRF3" s="1465"/>
      <c r="DRG3" s="1465"/>
      <c r="DRH3" s="1465"/>
      <c r="DRI3" s="1465"/>
      <c r="DRJ3" s="1465"/>
      <c r="DRK3" s="1465"/>
      <c r="DRL3" s="1465"/>
      <c r="DRM3" s="1465"/>
      <c r="DRN3" s="1465"/>
      <c r="DRO3" s="1465"/>
      <c r="DRP3" s="1465"/>
      <c r="DRQ3" s="1465"/>
      <c r="DRR3" s="1465"/>
      <c r="DRS3" s="1465"/>
      <c r="DRT3" s="1465"/>
      <c r="DRU3" s="1465"/>
      <c r="DRV3" s="1465"/>
      <c r="DRW3" s="1465"/>
      <c r="DRX3" s="1465"/>
      <c r="DRY3" s="1465"/>
      <c r="DRZ3" s="1465"/>
      <c r="DSA3" s="1465"/>
      <c r="DSB3" s="1465"/>
      <c r="DSC3" s="1465"/>
      <c r="DSD3" s="1465"/>
      <c r="DSE3" s="1465"/>
      <c r="DSF3" s="1465"/>
      <c r="DSG3" s="1465"/>
      <c r="DSH3" s="1465"/>
      <c r="DSI3" s="1465"/>
      <c r="DSJ3" s="1465"/>
      <c r="DSK3" s="1465"/>
      <c r="DSL3" s="1465"/>
      <c r="DSM3" s="1465"/>
      <c r="DSN3" s="1465"/>
      <c r="DSO3" s="1465"/>
      <c r="DSP3" s="1465"/>
      <c r="DSQ3" s="1465"/>
      <c r="DSR3" s="1465"/>
      <c r="DSS3" s="1465"/>
      <c r="DST3" s="1465"/>
      <c r="DSU3" s="1465"/>
      <c r="DSV3" s="1465"/>
      <c r="DSW3" s="1465"/>
      <c r="DSX3" s="1465"/>
      <c r="DSY3" s="1465"/>
      <c r="DSZ3" s="1465"/>
      <c r="DTA3" s="1465"/>
      <c r="DTB3" s="1465"/>
      <c r="DTC3" s="1465"/>
      <c r="DTD3" s="1465"/>
      <c r="DTE3" s="1465"/>
      <c r="DTF3" s="1465"/>
      <c r="DTG3" s="1465"/>
      <c r="DTH3" s="1465"/>
      <c r="DTI3" s="1465"/>
      <c r="DTJ3" s="1465"/>
      <c r="DTK3" s="1465"/>
      <c r="DTL3" s="1465"/>
      <c r="DTM3" s="1465"/>
      <c r="DTN3" s="1465"/>
      <c r="DTO3" s="1465"/>
      <c r="DTP3" s="1465"/>
      <c r="DTQ3" s="1465"/>
      <c r="DTR3" s="1465"/>
      <c r="DTS3" s="1465"/>
      <c r="DTT3" s="1465"/>
      <c r="DTU3" s="1465"/>
      <c r="DTV3" s="1465"/>
      <c r="DTW3" s="1465"/>
      <c r="DTX3" s="1465"/>
      <c r="DTY3" s="1465"/>
      <c r="DTZ3" s="1465"/>
      <c r="DUA3" s="1465"/>
      <c r="DUB3" s="1465"/>
      <c r="DUC3" s="1465"/>
      <c r="DUD3" s="1465"/>
      <c r="DUE3" s="1465"/>
      <c r="DUF3" s="1465"/>
      <c r="DUG3" s="1465"/>
      <c r="DUH3" s="1465"/>
      <c r="DUI3" s="1465"/>
      <c r="DUJ3" s="1465"/>
      <c r="DUK3" s="1465"/>
      <c r="DUL3" s="1465"/>
      <c r="DUM3" s="1465"/>
      <c r="DUN3" s="1465"/>
      <c r="DUO3" s="1465"/>
      <c r="DUP3" s="1465"/>
      <c r="DUQ3" s="1465"/>
      <c r="DUR3" s="1465"/>
      <c r="DUS3" s="1465"/>
      <c r="DUT3" s="1465"/>
      <c r="DUU3" s="1465"/>
      <c r="DUV3" s="1465"/>
      <c r="DUW3" s="1465"/>
      <c r="DUX3" s="1465"/>
      <c r="DUY3" s="1465"/>
      <c r="DUZ3" s="1465"/>
      <c r="DVA3" s="1465"/>
      <c r="DVB3" s="1465"/>
      <c r="DVC3" s="1465"/>
      <c r="DVD3" s="1465"/>
      <c r="DVE3" s="1465"/>
      <c r="DVF3" s="1465"/>
      <c r="DVG3" s="1465"/>
      <c r="DVH3" s="1465"/>
      <c r="DVI3" s="1465"/>
      <c r="DVJ3" s="1465"/>
      <c r="DVK3" s="1465"/>
      <c r="DVL3" s="1465"/>
      <c r="DVM3" s="1465"/>
      <c r="DVN3" s="1465"/>
      <c r="DVO3" s="1465"/>
      <c r="DVP3" s="1465"/>
      <c r="DVQ3" s="1465"/>
      <c r="DVR3" s="1465"/>
      <c r="DVS3" s="1465"/>
      <c r="DVT3" s="1465"/>
      <c r="DVU3" s="1465"/>
      <c r="DVV3" s="1465"/>
      <c r="DVW3" s="1465"/>
      <c r="DVX3" s="1465"/>
      <c r="DVY3" s="1465"/>
      <c r="DVZ3" s="1465"/>
      <c r="DWA3" s="1465"/>
      <c r="DWB3" s="1465"/>
      <c r="DWC3" s="1465"/>
      <c r="DWD3" s="1465"/>
      <c r="DWE3" s="1465"/>
      <c r="DWF3" s="1465"/>
      <c r="DWG3" s="1465"/>
      <c r="DWH3" s="1465"/>
      <c r="DWI3" s="1465"/>
      <c r="DWJ3" s="1465"/>
      <c r="DWK3" s="1465"/>
      <c r="DWL3" s="1465"/>
      <c r="DWM3" s="1465"/>
      <c r="DWN3" s="1465"/>
      <c r="DWO3" s="1465"/>
      <c r="DWP3" s="1465"/>
      <c r="DWQ3" s="1465"/>
      <c r="DWR3" s="1465"/>
      <c r="DWS3" s="1465"/>
      <c r="DWT3" s="1465"/>
      <c r="DWU3" s="1465"/>
      <c r="DWV3" s="1465"/>
      <c r="DWW3" s="1465"/>
      <c r="DWX3" s="1465"/>
      <c r="DWY3" s="1465"/>
      <c r="DWZ3" s="1465"/>
      <c r="DXA3" s="1465"/>
      <c r="DXB3" s="1465"/>
      <c r="DXC3" s="1465"/>
      <c r="DXD3" s="1465"/>
      <c r="DXE3" s="1465"/>
      <c r="DXF3" s="1465"/>
      <c r="DXG3" s="1465"/>
      <c r="DXH3" s="1465"/>
      <c r="DXI3" s="1465"/>
      <c r="DXJ3" s="1465"/>
      <c r="DXK3" s="1465"/>
      <c r="DXL3" s="1465"/>
      <c r="DXM3" s="1465"/>
      <c r="DXN3" s="1465"/>
      <c r="DXO3" s="1465"/>
      <c r="DXP3" s="1465"/>
      <c r="DXQ3" s="1465"/>
      <c r="DXR3" s="1465"/>
      <c r="DXS3" s="1465"/>
      <c r="DXT3" s="1465"/>
      <c r="DXU3" s="1465"/>
      <c r="DXV3" s="1465"/>
      <c r="DXW3" s="1465"/>
      <c r="DXX3" s="1465"/>
      <c r="DXY3" s="1465"/>
      <c r="DXZ3" s="1465"/>
      <c r="DYA3" s="1465"/>
      <c r="DYB3" s="1465"/>
      <c r="DYC3" s="1465"/>
      <c r="DYD3" s="1465"/>
      <c r="DYE3" s="1465"/>
      <c r="DYF3" s="1465"/>
      <c r="DYG3" s="1465"/>
      <c r="DYH3" s="1465"/>
      <c r="DYI3" s="1465"/>
      <c r="DYJ3" s="1465"/>
      <c r="DYK3" s="1465"/>
      <c r="DYL3" s="1465"/>
      <c r="DYM3" s="1465"/>
      <c r="DYN3" s="1465"/>
      <c r="DYO3" s="1465"/>
      <c r="DYP3" s="1465"/>
      <c r="DYQ3" s="1465"/>
      <c r="DYR3" s="1465"/>
      <c r="DYS3" s="1465"/>
      <c r="DYT3" s="1465"/>
      <c r="DYU3" s="1465"/>
      <c r="DYV3" s="1465"/>
      <c r="DYW3" s="1465"/>
      <c r="DYX3" s="1465"/>
      <c r="DYY3" s="1465"/>
      <c r="DYZ3" s="1465"/>
      <c r="DZA3" s="1465"/>
      <c r="DZB3" s="1465"/>
      <c r="DZC3" s="1465"/>
      <c r="DZD3" s="1465"/>
      <c r="DZE3" s="1465"/>
      <c r="DZF3" s="1465"/>
      <c r="DZG3" s="1465"/>
      <c r="DZH3" s="1465"/>
      <c r="DZI3" s="1465"/>
      <c r="DZJ3" s="1465"/>
      <c r="DZK3" s="1465"/>
      <c r="DZL3" s="1465"/>
      <c r="DZM3" s="1465"/>
      <c r="DZN3" s="1465"/>
      <c r="DZO3" s="1465"/>
      <c r="DZP3" s="1465"/>
      <c r="DZQ3" s="1465"/>
      <c r="DZR3" s="1465"/>
      <c r="DZS3" s="1465"/>
      <c r="DZT3" s="1465"/>
      <c r="DZU3" s="1465"/>
      <c r="DZV3" s="1465"/>
      <c r="DZW3" s="1465"/>
      <c r="DZX3" s="1465"/>
      <c r="DZY3" s="1465"/>
      <c r="DZZ3" s="1465"/>
      <c r="EAA3" s="1465"/>
      <c r="EAB3" s="1465"/>
      <c r="EAC3" s="1465"/>
      <c r="EAD3" s="1465"/>
      <c r="EAE3" s="1465"/>
      <c r="EAF3" s="1465"/>
      <c r="EAG3" s="1465"/>
      <c r="EAH3" s="1465"/>
      <c r="EAI3" s="1465"/>
      <c r="EAJ3" s="1465"/>
      <c r="EAK3" s="1465"/>
      <c r="EAL3" s="1465"/>
      <c r="EAM3" s="1465"/>
      <c r="EAN3" s="1465"/>
      <c r="EAO3" s="1465"/>
      <c r="EAP3" s="1465"/>
      <c r="EAQ3" s="1465"/>
      <c r="EAR3" s="1465"/>
      <c r="EAS3" s="1465"/>
      <c r="EAT3" s="1465"/>
      <c r="EAU3" s="1465"/>
      <c r="EAV3" s="1465"/>
      <c r="EAW3" s="1465"/>
      <c r="EAX3" s="1465"/>
      <c r="EAY3" s="1465"/>
      <c r="EAZ3" s="1465"/>
      <c r="EBA3" s="1465"/>
      <c r="EBB3" s="1465"/>
      <c r="EBC3" s="1465"/>
      <c r="EBD3" s="1465"/>
      <c r="EBE3" s="1465"/>
      <c r="EBF3" s="1465"/>
      <c r="EBG3" s="1465"/>
      <c r="EBH3" s="1465"/>
      <c r="EBI3" s="1465"/>
      <c r="EBJ3" s="1465"/>
      <c r="EBK3" s="1465"/>
      <c r="EBL3" s="1465"/>
      <c r="EBM3" s="1465"/>
      <c r="EBN3" s="1465"/>
      <c r="EBO3" s="1465"/>
      <c r="EBP3" s="1465"/>
      <c r="EBQ3" s="1465"/>
      <c r="EBR3" s="1465"/>
      <c r="EBS3" s="1465"/>
      <c r="EBT3" s="1465"/>
      <c r="EBU3" s="1465"/>
      <c r="EBV3" s="1465"/>
      <c r="EBW3" s="1465"/>
      <c r="EBX3" s="1465"/>
      <c r="EBY3" s="1465"/>
      <c r="EBZ3" s="1465"/>
      <c r="ECA3" s="1465"/>
      <c r="ECB3" s="1465"/>
      <c r="ECC3" s="1465"/>
      <c r="ECD3" s="1465"/>
      <c r="ECE3" s="1465"/>
      <c r="ECF3" s="1465"/>
      <c r="ECG3" s="1465"/>
      <c r="ECH3" s="1465"/>
      <c r="ECI3" s="1465"/>
      <c r="ECJ3" s="1465"/>
      <c r="ECK3" s="1465"/>
      <c r="ECL3" s="1465"/>
      <c r="ECM3" s="1465"/>
      <c r="ECN3" s="1465"/>
      <c r="ECO3" s="1465"/>
      <c r="ECP3" s="1465"/>
      <c r="ECQ3" s="1465"/>
      <c r="ECR3" s="1465"/>
      <c r="ECS3" s="1465"/>
      <c r="ECT3" s="1465"/>
      <c r="ECU3" s="1465"/>
      <c r="ECV3" s="1465"/>
      <c r="ECW3" s="1465"/>
      <c r="ECX3" s="1465"/>
      <c r="ECY3" s="1465"/>
      <c r="ECZ3" s="1465"/>
      <c r="EDA3" s="1465"/>
      <c r="EDB3" s="1465"/>
      <c r="EDC3" s="1465"/>
      <c r="EDD3" s="1465"/>
      <c r="EDE3" s="1465"/>
      <c r="EDF3" s="1465"/>
      <c r="EDG3" s="1465"/>
      <c r="EDH3" s="1465"/>
      <c r="EDI3" s="1465"/>
      <c r="EDJ3" s="1465"/>
      <c r="EDK3" s="1465"/>
      <c r="EDL3" s="1465"/>
      <c r="EDM3" s="1465"/>
      <c r="EDN3" s="1465"/>
      <c r="EDO3" s="1465"/>
      <c r="EDP3" s="1465"/>
      <c r="EDQ3" s="1465"/>
      <c r="EDR3" s="1465"/>
      <c r="EDS3" s="1465"/>
      <c r="EDT3" s="1465"/>
      <c r="EDU3" s="1465"/>
      <c r="EDV3" s="1465"/>
      <c r="EDW3" s="1465"/>
      <c r="EDX3" s="1465"/>
      <c r="EDY3" s="1465"/>
      <c r="EDZ3" s="1465"/>
      <c r="EEA3" s="1465"/>
      <c r="EEB3" s="1465"/>
      <c r="EEC3" s="1465"/>
      <c r="EED3" s="1465"/>
      <c r="EEE3" s="1465"/>
      <c r="EEF3" s="1465"/>
      <c r="EEG3" s="1465"/>
      <c r="EEH3" s="1465"/>
      <c r="EEI3" s="1465"/>
      <c r="EEJ3" s="1465"/>
      <c r="EEK3" s="1465"/>
      <c r="EEL3" s="1465"/>
      <c r="EEM3" s="1465"/>
      <c r="EEN3" s="1465"/>
      <c r="EEO3" s="1465"/>
      <c r="EEP3" s="1465"/>
      <c r="EEQ3" s="1465"/>
      <c r="EER3" s="1465"/>
      <c r="EES3" s="1465"/>
      <c r="EET3" s="1465"/>
      <c r="EEU3" s="1465"/>
      <c r="EEV3" s="1465"/>
      <c r="EEW3" s="1465"/>
      <c r="EEX3" s="1465"/>
      <c r="EEY3" s="1465"/>
      <c r="EEZ3" s="1465"/>
      <c r="EFA3" s="1465"/>
      <c r="EFB3" s="1465"/>
      <c r="EFC3" s="1465"/>
      <c r="EFD3" s="1465"/>
      <c r="EFE3" s="1465"/>
      <c r="EFF3" s="1465"/>
      <c r="EFG3" s="1465"/>
      <c r="EFH3" s="1465"/>
      <c r="EFI3" s="1465"/>
      <c r="EFJ3" s="1465"/>
      <c r="EFK3" s="1465"/>
      <c r="EFL3" s="1465"/>
      <c r="EFM3" s="1465"/>
      <c r="EFN3" s="1465"/>
      <c r="EFO3" s="1465"/>
      <c r="EFP3" s="1465"/>
      <c r="EFQ3" s="1465"/>
      <c r="EFR3" s="1465"/>
      <c r="EFS3" s="1465"/>
      <c r="EFT3" s="1465"/>
      <c r="EFU3" s="1465"/>
      <c r="EFV3" s="1465"/>
      <c r="EFW3" s="1465"/>
      <c r="EFX3" s="1465"/>
      <c r="EFY3" s="1465"/>
      <c r="EFZ3" s="1465"/>
      <c r="EGA3" s="1465"/>
      <c r="EGB3" s="1465"/>
      <c r="EGC3" s="1465"/>
      <c r="EGD3" s="1465"/>
      <c r="EGE3" s="1465"/>
      <c r="EGF3" s="1465"/>
      <c r="EGG3" s="1465"/>
      <c r="EGH3" s="1465"/>
      <c r="EGI3" s="1465"/>
      <c r="EGJ3" s="1465"/>
      <c r="EGK3" s="1465"/>
      <c r="EGL3" s="1465"/>
      <c r="EGM3" s="1465"/>
      <c r="EGN3" s="1465"/>
      <c r="EGO3" s="1465"/>
      <c r="EGP3" s="1465"/>
      <c r="EGQ3" s="1465"/>
      <c r="EGR3" s="1465"/>
      <c r="EGS3" s="1465"/>
      <c r="EGT3" s="1465"/>
      <c r="EGU3" s="1465"/>
      <c r="EGV3" s="1465"/>
      <c r="EGW3" s="1465"/>
      <c r="EGX3" s="1465"/>
      <c r="EGY3" s="1465"/>
      <c r="EGZ3" s="1465"/>
      <c r="EHA3" s="1465"/>
      <c r="EHB3" s="1465"/>
      <c r="EHC3" s="1465"/>
      <c r="EHD3" s="1465"/>
      <c r="EHE3" s="1465"/>
      <c r="EHF3" s="1465"/>
      <c r="EHG3" s="1465"/>
      <c r="EHH3" s="1465"/>
      <c r="EHI3" s="1465"/>
      <c r="EHJ3" s="1465"/>
      <c r="EHK3" s="1465"/>
      <c r="EHL3" s="1465"/>
      <c r="EHM3" s="1465"/>
      <c r="EHN3" s="1465"/>
      <c r="EHO3" s="1465"/>
      <c r="EHP3" s="1465"/>
      <c r="EHQ3" s="1465"/>
      <c r="EHR3" s="1465"/>
      <c r="EHS3" s="1465"/>
      <c r="EHT3" s="1465"/>
      <c r="EHU3" s="1465"/>
      <c r="EHV3" s="1465"/>
      <c r="EHW3" s="1465"/>
      <c r="EHX3" s="1465"/>
      <c r="EHY3" s="1465"/>
      <c r="EHZ3" s="1465"/>
      <c r="EIA3" s="1465"/>
      <c r="EIB3" s="1465"/>
      <c r="EIC3" s="1465"/>
      <c r="EID3" s="1465"/>
      <c r="EIE3" s="1465"/>
      <c r="EIF3" s="1465"/>
      <c r="EIG3" s="1465"/>
      <c r="EIH3" s="1465"/>
      <c r="EII3" s="1465"/>
      <c r="EIJ3" s="1465"/>
      <c r="EIK3" s="1465"/>
      <c r="EIL3" s="1465"/>
      <c r="EIM3" s="1465"/>
      <c r="EIN3" s="1465"/>
      <c r="EIO3" s="1465"/>
      <c r="EIP3" s="1465"/>
      <c r="EIQ3" s="1465"/>
      <c r="EIR3" s="1465"/>
      <c r="EIS3" s="1465"/>
      <c r="EIT3" s="1465"/>
      <c r="EIU3" s="1465"/>
      <c r="EIV3" s="1465"/>
      <c r="EIW3" s="1465"/>
      <c r="EIX3" s="1465"/>
      <c r="EIY3" s="1465"/>
      <c r="EIZ3" s="1465"/>
      <c r="EJA3" s="1465"/>
      <c r="EJB3" s="1465"/>
      <c r="EJC3" s="1465"/>
      <c r="EJD3" s="1465"/>
      <c r="EJE3" s="1465"/>
      <c r="EJF3" s="1465"/>
      <c r="EJG3" s="1465"/>
      <c r="EJH3" s="1465"/>
      <c r="EJI3" s="1465"/>
      <c r="EJJ3" s="1465"/>
      <c r="EJK3" s="1465"/>
      <c r="EJL3" s="1465"/>
      <c r="EJM3" s="1465"/>
      <c r="EJN3" s="1465"/>
      <c r="EJO3" s="1465"/>
      <c r="EJP3" s="1465"/>
      <c r="EJQ3" s="1465"/>
      <c r="EJR3" s="1465"/>
      <c r="EJS3" s="1465"/>
      <c r="EJT3" s="1465"/>
      <c r="EJU3" s="1465"/>
      <c r="EJV3" s="1465"/>
      <c r="EJW3" s="1465"/>
      <c r="EJX3" s="1465"/>
      <c r="EJY3" s="1465"/>
      <c r="EJZ3" s="1465"/>
      <c r="EKA3" s="1465"/>
      <c r="EKB3" s="1465"/>
      <c r="EKC3" s="1465"/>
      <c r="EKD3" s="1465"/>
      <c r="EKE3" s="1465"/>
      <c r="EKF3" s="1465"/>
      <c r="EKG3" s="1465"/>
      <c r="EKH3" s="1465"/>
      <c r="EKI3" s="1465"/>
      <c r="EKJ3" s="1465"/>
      <c r="EKK3" s="1465"/>
      <c r="EKL3" s="1465"/>
      <c r="EKM3" s="1465"/>
      <c r="EKN3" s="1465"/>
      <c r="EKO3" s="1465"/>
      <c r="EKP3" s="1465"/>
      <c r="EKQ3" s="1465"/>
      <c r="EKR3" s="1465"/>
      <c r="EKS3" s="1465"/>
      <c r="EKT3" s="1465"/>
      <c r="EKU3" s="1465"/>
      <c r="EKV3" s="1465"/>
      <c r="EKW3" s="1465"/>
      <c r="EKX3" s="1465"/>
      <c r="EKY3" s="1465"/>
      <c r="EKZ3" s="1465"/>
      <c r="ELA3" s="1465"/>
      <c r="ELB3" s="1465"/>
      <c r="ELC3" s="1465"/>
      <c r="ELD3" s="1465"/>
      <c r="ELE3" s="1465"/>
      <c r="ELF3" s="1465"/>
      <c r="ELG3" s="1465"/>
      <c r="ELH3" s="1465"/>
      <c r="ELI3" s="1465"/>
      <c r="ELJ3" s="1465"/>
      <c r="ELK3" s="1465"/>
      <c r="ELL3" s="1465"/>
      <c r="ELM3" s="1465"/>
      <c r="ELN3" s="1465"/>
      <c r="ELO3" s="1465"/>
      <c r="ELP3" s="1465"/>
      <c r="ELQ3" s="1465"/>
      <c r="ELR3" s="1465"/>
      <c r="ELS3" s="1465"/>
      <c r="ELT3" s="1465"/>
      <c r="ELU3" s="1465"/>
      <c r="ELV3" s="1465"/>
      <c r="ELW3" s="1465"/>
      <c r="ELX3" s="1465"/>
      <c r="ELY3" s="1465"/>
      <c r="ELZ3" s="1465"/>
      <c r="EMA3" s="1465"/>
      <c r="EMB3" s="1465"/>
      <c r="EMC3" s="1465"/>
      <c r="EMD3" s="1465"/>
      <c r="EME3" s="1465"/>
      <c r="EMF3" s="1465"/>
      <c r="EMG3" s="1465"/>
      <c r="EMH3" s="1465"/>
      <c r="EMI3" s="1465"/>
      <c r="EMJ3" s="1465"/>
      <c r="EMK3" s="1465"/>
      <c r="EML3" s="1465"/>
      <c r="EMM3" s="1465"/>
      <c r="EMN3" s="1465"/>
      <c r="EMO3" s="1465"/>
      <c r="EMP3" s="1465"/>
      <c r="EMQ3" s="1465"/>
      <c r="EMR3" s="1465"/>
      <c r="EMS3" s="1465"/>
      <c r="EMT3" s="1465"/>
      <c r="EMU3" s="1465"/>
      <c r="EMV3" s="1465"/>
      <c r="EMW3" s="1465"/>
      <c r="EMX3" s="1465"/>
      <c r="EMY3" s="1465"/>
      <c r="EMZ3" s="1465"/>
      <c r="ENA3" s="1465"/>
      <c r="ENB3" s="1465"/>
      <c r="ENC3" s="1465"/>
      <c r="END3" s="1465"/>
      <c r="ENE3" s="1465"/>
      <c r="ENF3" s="1465"/>
      <c r="ENG3" s="1465"/>
      <c r="ENH3" s="1465"/>
      <c r="ENI3" s="1465"/>
      <c r="ENJ3" s="1465"/>
      <c r="ENK3" s="1465"/>
      <c r="ENL3" s="1465"/>
      <c r="ENM3" s="1465"/>
      <c r="ENN3" s="1465"/>
      <c r="ENO3" s="1465"/>
      <c r="ENP3" s="1465"/>
      <c r="ENQ3" s="1465"/>
      <c r="ENR3" s="1465"/>
      <c r="ENS3" s="1465"/>
      <c r="ENT3" s="1465"/>
      <c r="ENU3" s="1465"/>
      <c r="ENV3" s="1465"/>
      <c r="ENW3" s="1465"/>
      <c r="ENX3" s="1465"/>
      <c r="ENY3" s="1465"/>
      <c r="ENZ3" s="1465"/>
      <c r="EOA3" s="1465"/>
      <c r="EOB3" s="1465"/>
      <c r="EOC3" s="1465"/>
      <c r="EOD3" s="1465"/>
      <c r="EOE3" s="1465"/>
      <c r="EOF3" s="1465"/>
      <c r="EOG3" s="1465"/>
      <c r="EOH3" s="1465"/>
      <c r="EOI3" s="1465"/>
      <c r="EOJ3" s="1465"/>
      <c r="EOK3" s="1465"/>
      <c r="EOL3" s="1465"/>
      <c r="EOM3" s="1465"/>
      <c r="EON3" s="1465"/>
      <c r="EOO3" s="1465"/>
      <c r="EOP3" s="1465"/>
      <c r="EOQ3" s="1465"/>
      <c r="EOR3" s="1465"/>
      <c r="EOS3" s="1465"/>
      <c r="EOT3" s="1465"/>
      <c r="EOU3" s="1465"/>
      <c r="EOV3" s="1465"/>
      <c r="EOW3" s="1465"/>
      <c r="EOX3" s="1465"/>
      <c r="EOY3" s="1465"/>
      <c r="EOZ3" s="1465"/>
      <c r="EPA3" s="1465"/>
      <c r="EPB3" s="1465"/>
      <c r="EPC3" s="1465"/>
      <c r="EPD3" s="1465"/>
      <c r="EPE3" s="1465"/>
      <c r="EPF3" s="1465"/>
      <c r="EPG3" s="1465"/>
      <c r="EPH3" s="1465"/>
      <c r="EPI3" s="1465"/>
      <c r="EPJ3" s="1465"/>
      <c r="EPK3" s="1465"/>
      <c r="EPL3" s="1465"/>
      <c r="EPM3" s="1465"/>
      <c r="EPN3" s="1465"/>
      <c r="EPO3" s="1465"/>
      <c r="EPP3" s="1465"/>
      <c r="EPQ3" s="1465"/>
      <c r="EPR3" s="1465"/>
      <c r="EPS3" s="1465"/>
      <c r="EPT3" s="1465"/>
      <c r="EPU3" s="1465"/>
      <c r="EPV3" s="1465"/>
      <c r="EPW3" s="1465"/>
      <c r="EPX3" s="1465"/>
      <c r="EPY3" s="1465"/>
      <c r="EPZ3" s="1465"/>
      <c r="EQA3" s="1465"/>
      <c r="EQB3" s="1465"/>
      <c r="EQC3" s="1465"/>
      <c r="EQD3" s="1465"/>
      <c r="EQE3" s="1465"/>
      <c r="EQF3" s="1465"/>
      <c r="EQG3" s="1465"/>
      <c r="EQH3" s="1465"/>
      <c r="EQI3" s="1465"/>
      <c r="EQJ3" s="1465"/>
      <c r="EQK3" s="1465"/>
      <c r="EQL3" s="1465"/>
      <c r="EQM3" s="1465"/>
      <c r="EQN3" s="1465"/>
      <c r="EQO3" s="1465"/>
      <c r="EQP3" s="1465"/>
      <c r="EQQ3" s="1465"/>
      <c r="EQR3" s="1465"/>
      <c r="EQS3" s="1465"/>
      <c r="EQT3" s="1465"/>
      <c r="EQU3" s="1465"/>
      <c r="EQV3" s="1465"/>
      <c r="EQW3" s="1465"/>
      <c r="EQX3" s="1465"/>
      <c r="EQY3" s="1465"/>
      <c r="EQZ3" s="1465"/>
      <c r="ERA3" s="1465"/>
      <c r="ERB3" s="1465"/>
      <c r="ERC3" s="1465"/>
      <c r="ERD3" s="1465"/>
      <c r="ERE3" s="1465"/>
      <c r="ERF3" s="1465"/>
      <c r="ERG3" s="1465"/>
      <c r="ERH3" s="1465"/>
      <c r="ERI3" s="1465"/>
      <c r="ERJ3" s="1465"/>
      <c r="ERK3" s="1465"/>
      <c r="ERL3" s="1465"/>
      <c r="ERM3" s="1465"/>
      <c r="ERN3" s="1465"/>
      <c r="ERO3" s="1465"/>
      <c r="ERP3" s="1465"/>
      <c r="ERQ3" s="1465"/>
      <c r="ERR3" s="1465"/>
      <c r="ERS3" s="1465"/>
      <c r="ERT3" s="1465"/>
      <c r="ERU3" s="1465"/>
      <c r="ERV3" s="1465"/>
      <c r="ERW3" s="1465"/>
      <c r="ERX3" s="1465"/>
      <c r="ERY3" s="1465"/>
      <c r="ERZ3" s="1465"/>
      <c r="ESA3" s="1465"/>
      <c r="ESB3" s="1465"/>
      <c r="ESC3" s="1465"/>
      <c r="ESD3" s="1465"/>
      <c r="ESE3" s="1465"/>
      <c r="ESF3" s="1465"/>
      <c r="ESG3" s="1465"/>
      <c r="ESH3" s="1465"/>
      <c r="ESI3" s="1465"/>
      <c r="ESJ3" s="1465"/>
      <c r="ESK3" s="1465"/>
      <c r="ESL3" s="1465"/>
      <c r="ESM3" s="1465"/>
      <c r="ESN3" s="1465"/>
      <c r="ESO3" s="1465"/>
      <c r="ESP3" s="1465"/>
      <c r="ESQ3" s="1465"/>
      <c r="ESR3" s="1465"/>
      <c r="ESS3" s="1465"/>
      <c r="EST3" s="1465"/>
      <c r="ESU3" s="1465"/>
      <c r="ESV3" s="1465"/>
      <c r="ESW3" s="1465"/>
      <c r="ESX3" s="1465"/>
      <c r="ESY3" s="1465"/>
      <c r="ESZ3" s="1465"/>
      <c r="ETA3" s="1465"/>
      <c r="ETB3" s="1465"/>
      <c r="ETC3" s="1465"/>
      <c r="ETD3" s="1465"/>
      <c r="ETE3" s="1465"/>
      <c r="ETF3" s="1465"/>
      <c r="ETG3" s="1465"/>
      <c r="ETH3" s="1465"/>
      <c r="ETI3" s="1465"/>
      <c r="ETJ3" s="1465"/>
      <c r="ETK3" s="1465"/>
      <c r="ETL3" s="1465"/>
      <c r="ETM3" s="1465"/>
      <c r="ETN3" s="1465"/>
      <c r="ETO3" s="1465"/>
      <c r="ETP3" s="1465"/>
      <c r="ETQ3" s="1465"/>
      <c r="ETR3" s="1465"/>
      <c r="ETS3" s="1465"/>
      <c r="ETT3" s="1465"/>
      <c r="ETU3" s="1465"/>
      <c r="ETV3" s="1465"/>
      <c r="ETW3" s="1465"/>
      <c r="ETX3" s="1465"/>
      <c r="ETY3" s="1465"/>
      <c r="ETZ3" s="1465"/>
      <c r="EUA3" s="1465"/>
      <c r="EUB3" s="1465"/>
      <c r="EUC3" s="1465"/>
      <c r="EUD3" s="1465"/>
      <c r="EUE3" s="1465"/>
      <c r="EUF3" s="1465"/>
      <c r="EUG3" s="1465"/>
      <c r="EUH3" s="1465"/>
      <c r="EUI3" s="1465"/>
      <c r="EUJ3" s="1465"/>
      <c r="EUK3" s="1465"/>
      <c r="EUL3" s="1465"/>
      <c r="EUM3" s="1465"/>
      <c r="EUN3" s="1465"/>
      <c r="EUO3" s="1465"/>
      <c r="EUP3" s="1465"/>
      <c r="EUQ3" s="1465"/>
      <c r="EUR3" s="1465"/>
      <c r="EUS3" s="1465"/>
      <c r="EUT3" s="1465"/>
      <c r="EUU3" s="1465"/>
      <c r="EUV3" s="1465"/>
      <c r="EUW3" s="1465"/>
      <c r="EUX3" s="1465"/>
      <c r="EUY3" s="1465"/>
      <c r="EUZ3" s="1465"/>
      <c r="EVA3" s="1465"/>
      <c r="EVB3" s="1465"/>
      <c r="EVC3" s="1465"/>
      <c r="EVD3" s="1465"/>
      <c r="EVE3" s="1465"/>
      <c r="EVF3" s="1465"/>
      <c r="EVG3" s="1465"/>
      <c r="EVH3" s="1465"/>
      <c r="EVI3" s="1465"/>
      <c r="EVJ3" s="1465"/>
      <c r="EVK3" s="1465"/>
      <c r="EVL3" s="1465"/>
      <c r="EVM3" s="1465"/>
      <c r="EVN3" s="1465"/>
      <c r="EVO3" s="1465"/>
      <c r="EVP3" s="1465"/>
      <c r="EVQ3" s="1465"/>
      <c r="EVR3" s="1465"/>
      <c r="EVS3" s="1465"/>
      <c r="EVT3" s="1465"/>
      <c r="EVU3" s="1465"/>
      <c r="EVV3" s="1465"/>
      <c r="EVW3" s="1465"/>
      <c r="EVX3" s="1465"/>
      <c r="EVY3" s="1465"/>
      <c r="EVZ3" s="1465"/>
      <c r="EWA3" s="1465"/>
      <c r="EWB3" s="1465"/>
      <c r="EWC3" s="1465"/>
      <c r="EWD3" s="1465"/>
      <c r="EWE3" s="1465"/>
      <c r="EWF3" s="1465"/>
      <c r="EWG3" s="1465"/>
      <c r="EWH3" s="1465"/>
      <c r="EWI3" s="1465"/>
      <c r="EWJ3" s="1465"/>
      <c r="EWK3" s="1465"/>
      <c r="EWL3" s="1465"/>
      <c r="EWM3" s="1465"/>
      <c r="EWN3" s="1465"/>
      <c r="EWO3" s="1465"/>
      <c r="EWP3" s="1465"/>
      <c r="EWQ3" s="1465"/>
      <c r="EWR3" s="1465"/>
      <c r="EWS3" s="1465"/>
      <c r="EWT3" s="1465"/>
      <c r="EWU3" s="1465"/>
      <c r="EWV3" s="1465"/>
      <c r="EWW3" s="1465"/>
      <c r="EWX3" s="1465"/>
      <c r="EWY3" s="1465"/>
      <c r="EWZ3" s="1465"/>
      <c r="EXA3" s="1465"/>
      <c r="EXB3" s="1465"/>
      <c r="EXC3" s="1465"/>
      <c r="EXD3" s="1465"/>
      <c r="EXE3" s="1465"/>
      <c r="EXF3" s="1465"/>
      <c r="EXG3" s="1465"/>
      <c r="EXH3" s="1465"/>
      <c r="EXI3" s="1465"/>
      <c r="EXJ3" s="1465"/>
      <c r="EXK3" s="1465"/>
      <c r="EXL3" s="1465"/>
      <c r="EXM3" s="1465"/>
      <c r="EXN3" s="1465"/>
      <c r="EXO3" s="1465"/>
      <c r="EXP3" s="1465"/>
      <c r="EXQ3" s="1465"/>
      <c r="EXR3" s="1465"/>
      <c r="EXS3" s="1465"/>
      <c r="EXT3" s="1465"/>
      <c r="EXU3" s="1465"/>
      <c r="EXV3" s="1465"/>
      <c r="EXW3" s="1465"/>
      <c r="EXX3" s="1465"/>
      <c r="EXY3" s="1465"/>
      <c r="EXZ3" s="1465"/>
      <c r="EYA3" s="1465"/>
      <c r="EYB3" s="1465"/>
      <c r="EYC3" s="1465"/>
      <c r="EYD3" s="1465"/>
      <c r="EYE3" s="1465"/>
      <c r="EYF3" s="1465"/>
      <c r="EYG3" s="1465"/>
      <c r="EYH3" s="1465"/>
      <c r="EYI3" s="1465"/>
      <c r="EYJ3" s="1465"/>
      <c r="EYK3" s="1465"/>
      <c r="EYL3" s="1465"/>
      <c r="EYM3" s="1465"/>
      <c r="EYN3" s="1465"/>
      <c r="EYO3" s="1465"/>
      <c r="EYP3" s="1465"/>
      <c r="EYQ3" s="1465"/>
      <c r="EYR3" s="1465"/>
      <c r="EYS3" s="1465"/>
      <c r="EYT3" s="1465"/>
      <c r="EYU3" s="1465"/>
      <c r="EYV3" s="1465"/>
      <c r="EYW3" s="1465"/>
      <c r="EYX3" s="1465"/>
      <c r="EYY3" s="1465"/>
      <c r="EYZ3" s="1465"/>
      <c r="EZA3" s="1465"/>
      <c r="EZB3" s="1465"/>
      <c r="EZC3" s="1465"/>
      <c r="EZD3" s="1465"/>
      <c r="EZE3" s="1465"/>
      <c r="EZF3" s="1465"/>
      <c r="EZG3" s="1465"/>
      <c r="EZH3" s="1465"/>
      <c r="EZI3" s="1465"/>
      <c r="EZJ3" s="1465"/>
      <c r="EZK3" s="1465"/>
      <c r="EZL3" s="1465"/>
      <c r="EZM3" s="1465"/>
      <c r="EZN3" s="1465"/>
      <c r="EZO3" s="1465"/>
      <c r="EZP3" s="1465"/>
      <c r="EZQ3" s="1465"/>
      <c r="EZR3" s="1465"/>
      <c r="EZS3" s="1465"/>
      <c r="EZT3" s="1465"/>
      <c r="EZU3" s="1465"/>
      <c r="EZV3" s="1465"/>
      <c r="EZW3" s="1465"/>
      <c r="EZX3" s="1465"/>
      <c r="EZY3" s="1465"/>
      <c r="EZZ3" s="1465"/>
      <c r="FAA3" s="1465"/>
      <c r="FAB3" s="1465"/>
      <c r="FAC3" s="1465"/>
      <c r="FAD3" s="1465"/>
      <c r="FAE3" s="1465"/>
      <c r="FAF3" s="1465"/>
      <c r="FAG3" s="1465"/>
      <c r="FAH3" s="1465"/>
      <c r="FAI3" s="1465"/>
      <c r="FAJ3" s="1465"/>
      <c r="FAK3" s="1465"/>
      <c r="FAL3" s="1465"/>
      <c r="FAM3" s="1465"/>
      <c r="FAN3" s="1465"/>
      <c r="FAO3" s="1465"/>
      <c r="FAP3" s="1465"/>
      <c r="FAQ3" s="1465"/>
      <c r="FAR3" s="1465"/>
      <c r="FAS3" s="1465"/>
      <c r="FAT3" s="1465"/>
      <c r="FAU3" s="1465"/>
      <c r="FAV3" s="1465"/>
      <c r="FAW3" s="1465"/>
      <c r="FAX3" s="1465"/>
      <c r="FAY3" s="1465"/>
      <c r="FAZ3" s="1465"/>
      <c r="FBA3" s="1465"/>
      <c r="FBB3" s="1465"/>
      <c r="FBC3" s="1465"/>
      <c r="FBD3" s="1465"/>
      <c r="FBE3" s="1465"/>
      <c r="FBF3" s="1465"/>
      <c r="FBG3" s="1465"/>
      <c r="FBH3" s="1465"/>
      <c r="FBI3" s="1465"/>
      <c r="FBJ3" s="1465"/>
      <c r="FBK3" s="1465"/>
      <c r="FBL3" s="1465"/>
      <c r="FBM3" s="1465"/>
      <c r="FBN3" s="1465"/>
      <c r="FBO3" s="1465"/>
      <c r="FBP3" s="1465"/>
      <c r="FBQ3" s="1465"/>
      <c r="FBR3" s="1465"/>
      <c r="FBS3" s="1465"/>
      <c r="FBT3" s="1465"/>
      <c r="FBU3" s="1465"/>
      <c r="FBV3" s="1465"/>
      <c r="FBW3" s="1465"/>
      <c r="FBX3" s="1465"/>
      <c r="FBY3" s="1465"/>
      <c r="FBZ3" s="1465"/>
      <c r="FCA3" s="1465"/>
      <c r="FCB3" s="1465"/>
      <c r="FCC3" s="1465"/>
      <c r="FCD3" s="1465"/>
      <c r="FCE3" s="1465"/>
      <c r="FCF3" s="1465"/>
      <c r="FCG3" s="1465"/>
      <c r="FCH3" s="1465"/>
      <c r="FCI3" s="1465"/>
      <c r="FCJ3" s="1465"/>
      <c r="FCK3" s="1465"/>
      <c r="FCL3" s="1465"/>
      <c r="FCM3" s="1465"/>
      <c r="FCN3" s="1465"/>
      <c r="FCO3" s="1465"/>
      <c r="FCP3" s="1465"/>
      <c r="FCQ3" s="1465"/>
      <c r="FCR3" s="1465"/>
      <c r="FCS3" s="1465"/>
      <c r="FCT3" s="1465"/>
      <c r="FCU3" s="1465"/>
      <c r="FCV3" s="1465"/>
      <c r="FCW3" s="1465"/>
      <c r="FCX3" s="1465"/>
      <c r="FCY3" s="1465"/>
      <c r="FCZ3" s="1465"/>
      <c r="FDA3" s="1465"/>
      <c r="FDB3" s="1465"/>
      <c r="FDC3" s="1465"/>
      <c r="FDD3" s="1465"/>
      <c r="FDE3" s="1465"/>
      <c r="FDF3" s="1465"/>
      <c r="FDG3" s="1465"/>
      <c r="FDH3" s="1465"/>
      <c r="FDI3" s="1465"/>
      <c r="FDJ3" s="1465"/>
      <c r="FDK3" s="1465"/>
      <c r="FDL3" s="1465"/>
      <c r="FDM3" s="1465"/>
      <c r="FDN3" s="1465"/>
      <c r="FDO3" s="1465"/>
      <c r="FDP3" s="1465"/>
      <c r="FDQ3" s="1465"/>
      <c r="FDR3" s="1465"/>
      <c r="FDS3" s="1465"/>
      <c r="FDT3" s="1465"/>
      <c r="FDU3" s="1465"/>
      <c r="FDV3" s="1465"/>
      <c r="FDW3" s="1465"/>
      <c r="FDX3" s="1465"/>
      <c r="FDY3" s="1465"/>
      <c r="FDZ3" s="1465"/>
      <c r="FEA3" s="1465"/>
      <c r="FEB3" s="1465"/>
      <c r="FEC3" s="1465"/>
      <c r="FED3" s="1465"/>
      <c r="FEE3" s="1465"/>
      <c r="FEF3" s="1465"/>
      <c r="FEG3" s="1465"/>
      <c r="FEH3" s="1465"/>
      <c r="FEI3" s="1465"/>
      <c r="FEJ3" s="1465"/>
      <c r="FEK3" s="1465"/>
      <c r="FEL3" s="1465"/>
      <c r="FEM3" s="1465"/>
      <c r="FEN3" s="1465"/>
      <c r="FEO3" s="1465"/>
      <c r="FEP3" s="1465"/>
      <c r="FEQ3" s="1465"/>
      <c r="FER3" s="1465"/>
      <c r="FES3" s="1465"/>
      <c r="FET3" s="1465"/>
      <c r="FEU3" s="1465"/>
      <c r="FEV3" s="1465"/>
      <c r="FEW3" s="1465"/>
      <c r="FEX3" s="1465"/>
      <c r="FEY3" s="1465"/>
      <c r="FEZ3" s="1465"/>
      <c r="FFA3" s="1465"/>
      <c r="FFB3" s="1465"/>
      <c r="FFC3" s="1465"/>
      <c r="FFD3" s="1465"/>
      <c r="FFE3" s="1465"/>
      <c r="FFF3" s="1465"/>
      <c r="FFG3" s="1465"/>
      <c r="FFH3" s="1465"/>
      <c r="FFI3" s="1465"/>
      <c r="FFJ3" s="1465"/>
      <c r="FFK3" s="1465"/>
      <c r="FFL3" s="1465"/>
      <c r="FFM3" s="1465"/>
      <c r="FFN3" s="1465"/>
      <c r="FFO3" s="1465"/>
      <c r="FFP3" s="1465"/>
      <c r="FFQ3" s="1465"/>
      <c r="FFR3" s="1465"/>
      <c r="FFS3" s="1465"/>
      <c r="FFT3" s="1465"/>
      <c r="FFU3" s="1465"/>
      <c r="FFV3" s="1465"/>
      <c r="FFW3" s="1465"/>
      <c r="FFX3" s="1465"/>
      <c r="FFY3" s="1465"/>
      <c r="FFZ3" s="1465"/>
      <c r="FGA3" s="1465"/>
      <c r="FGB3" s="1465"/>
      <c r="FGC3" s="1465"/>
      <c r="FGD3" s="1465"/>
      <c r="FGE3" s="1465"/>
      <c r="FGF3" s="1465"/>
      <c r="FGG3" s="1465"/>
      <c r="FGH3" s="1465"/>
      <c r="FGI3" s="1465"/>
      <c r="FGJ3" s="1465"/>
      <c r="FGK3" s="1465"/>
      <c r="FGL3" s="1465"/>
      <c r="FGM3" s="1465"/>
      <c r="FGN3" s="1465"/>
      <c r="FGO3" s="1465"/>
      <c r="FGP3" s="1465"/>
      <c r="FGQ3" s="1465"/>
      <c r="FGR3" s="1465"/>
      <c r="FGS3" s="1465"/>
      <c r="FGT3" s="1465"/>
      <c r="FGU3" s="1465"/>
      <c r="FGV3" s="1465"/>
      <c r="FGW3" s="1465"/>
      <c r="FGX3" s="1465"/>
      <c r="FGY3" s="1465"/>
      <c r="FGZ3" s="1465"/>
      <c r="FHA3" s="1465"/>
      <c r="FHB3" s="1465"/>
      <c r="FHC3" s="1465"/>
      <c r="FHD3" s="1465"/>
      <c r="FHE3" s="1465"/>
      <c r="FHF3" s="1465"/>
      <c r="FHG3" s="1465"/>
      <c r="FHH3" s="1465"/>
      <c r="FHI3" s="1465"/>
      <c r="FHJ3" s="1465"/>
      <c r="FHK3" s="1465"/>
      <c r="FHL3" s="1465"/>
      <c r="FHM3" s="1465"/>
      <c r="FHN3" s="1465"/>
      <c r="FHO3" s="1465"/>
      <c r="FHP3" s="1465"/>
      <c r="FHQ3" s="1465"/>
      <c r="FHR3" s="1465"/>
      <c r="FHS3" s="1465"/>
      <c r="FHT3" s="1465"/>
      <c r="FHU3" s="1465"/>
      <c r="FHV3" s="1465"/>
      <c r="FHW3" s="1465"/>
      <c r="FHX3" s="1465"/>
      <c r="FHY3" s="1465"/>
      <c r="FHZ3" s="1465"/>
      <c r="FIA3" s="1465"/>
      <c r="FIB3" s="1465"/>
      <c r="FIC3" s="1465"/>
      <c r="FID3" s="1465"/>
      <c r="FIE3" s="1465"/>
      <c r="FIF3" s="1465"/>
      <c r="FIG3" s="1465"/>
      <c r="FIH3" s="1465"/>
      <c r="FII3" s="1465"/>
      <c r="FIJ3" s="1465"/>
      <c r="FIK3" s="1465"/>
      <c r="FIL3" s="1465"/>
      <c r="FIM3" s="1465"/>
      <c r="FIN3" s="1465"/>
      <c r="FIO3" s="1465"/>
      <c r="FIP3" s="1465"/>
      <c r="FIQ3" s="1465"/>
      <c r="FIR3" s="1465"/>
      <c r="FIS3" s="1465"/>
      <c r="FIT3" s="1465"/>
      <c r="FIU3" s="1465"/>
      <c r="FIV3" s="1465"/>
      <c r="FIW3" s="1465"/>
      <c r="FIX3" s="1465"/>
      <c r="FIY3" s="1465"/>
      <c r="FIZ3" s="1465"/>
      <c r="FJA3" s="1465"/>
      <c r="FJB3" s="1465"/>
      <c r="FJC3" s="1465"/>
      <c r="FJD3" s="1465"/>
      <c r="FJE3" s="1465"/>
      <c r="FJF3" s="1465"/>
      <c r="FJG3" s="1465"/>
      <c r="FJH3" s="1465"/>
      <c r="FJI3" s="1465"/>
      <c r="FJJ3" s="1465"/>
      <c r="FJK3" s="1465"/>
      <c r="FJL3" s="1465"/>
      <c r="FJM3" s="1465"/>
      <c r="FJN3" s="1465"/>
      <c r="FJO3" s="1465"/>
      <c r="FJP3" s="1465"/>
      <c r="FJQ3" s="1465"/>
      <c r="FJR3" s="1465"/>
      <c r="FJS3" s="1465"/>
      <c r="FJT3" s="1465"/>
      <c r="FJU3" s="1465"/>
      <c r="FJV3" s="1465"/>
      <c r="FJW3" s="1465"/>
      <c r="FJX3" s="1465"/>
      <c r="FJY3" s="1465"/>
      <c r="FJZ3" s="1465"/>
      <c r="FKA3" s="1465"/>
      <c r="FKB3" s="1465"/>
      <c r="FKC3" s="1465"/>
      <c r="FKD3" s="1465"/>
      <c r="FKE3" s="1465"/>
      <c r="FKF3" s="1465"/>
      <c r="FKG3" s="1465"/>
      <c r="FKH3" s="1465"/>
      <c r="FKI3" s="1465"/>
      <c r="FKJ3" s="1465"/>
      <c r="FKK3" s="1465"/>
      <c r="FKL3" s="1465"/>
      <c r="FKM3" s="1465"/>
      <c r="FKN3" s="1465"/>
      <c r="FKO3" s="1465"/>
      <c r="FKP3" s="1465"/>
      <c r="FKQ3" s="1465"/>
      <c r="FKR3" s="1465"/>
      <c r="FKS3" s="1465"/>
      <c r="FKT3" s="1465"/>
      <c r="FKU3" s="1465"/>
      <c r="FKV3" s="1465"/>
      <c r="FKW3" s="1465"/>
      <c r="FKX3" s="1465"/>
      <c r="FKY3" s="1465"/>
      <c r="FKZ3" s="1465"/>
      <c r="FLA3" s="1465"/>
      <c r="FLB3" s="1465"/>
      <c r="FLC3" s="1465"/>
      <c r="FLD3" s="1465"/>
      <c r="FLE3" s="1465"/>
      <c r="FLF3" s="1465"/>
      <c r="FLG3" s="1465"/>
      <c r="FLH3" s="1465"/>
      <c r="FLI3" s="1465"/>
      <c r="FLJ3" s="1465"/>
      <c r="FLK3" s="1465"/>
      <c r="FLL3" s="1465"/>
      <c r="FLM3" s="1465"/>
      <c r="FLN3" s="1465"/>
      <c r="FLO3" s="1465"/>
      <c r="FLP3" s="1465"/>
      <c r="FLQ3" s="1465"/>
      <c r="FLR3" s="1465"/>
      <c r="FLS3" s="1465"/>
      <c r="FLT3" s="1465"/>
      <c r="FLU3" s="1465"/>
      <c r="FLV3" s="1465"/>
      <c r="FLW3" s="1465"/>
      <c r="FLX3" s="1465"/>
      <c r="FLY3" s="1465"/>
      <c r="FLZ3" s="1465"/>
      <c r="FMA3" s="1465"/>
      <c r="FMB3" s="1465"/>
      <c r="FMC3" s="1465"/>
      <c r="FMD3" s="1465"/>
      <c r="FME3" s="1465"/>
      <c r="FMF3" s="1465"/>
      <c r="FMG3" s="1465"/>
      <c r="FMH3" s="1465"/>
      <c r="FMI3" s="1465"/>
      <c r="FMJ3" s="1465"/>
      <c r="FMK3" s="1465"/>
      <c r="FML3" s="1465"/>
      <c r="FMM3" s="1465"/>
      <c r="FMN3" s="1465"/>
      <c r="FMO3" s="1465"/>
      <c r="FMP3" s="1465"/>
      <c r="FMQ3" s="1465"/>
      <c r="FMR3" s="1465"/>
      <c r="FMS3" s="1465"/>
      <c r="FMT3" s="1465"/>
      <c r="FMU3" s="1465"/>
      <c r="FMV3" s="1465"/>
      <c r="FMW3" s="1465"/>
      <c r="FMX3" s="1465"/>
      <c r="FMY3" s="1465"/>
      <c r="FMZ3" s="1465"/>
      <c r="FNA3" s="1465"/>
      <c r="FNB3" s="1465"/>
      <c r="FNC3" s="1465"/>
      <c r="FND3" s="1465"/>
      <c r="FNE3" s="1465"/>
      <c r="FNF3" s="1465"/>
      <c r="FNG3" s="1465"/>
      <c r="FNH3" s="1465"/>
      <c r="FNI3" s="1465"/>
      <c r="FNJ3" s="1465"/>
      <c r="FNK3" s="1465"/>
      <c r="FNL3" s="1465"/>
      <c r="FNM3" s="1465"/>
      <c r="FNN3" s="1465"/>
      <c r="FNO3" s="1465"/>
      <c r="FNP3" s="1465"/>
      <c r="FNQ3" s="1465"/>
      <c r="FNR3" s="1465"/>
      <c r="FNS3" s="1465"/>
      <c r="FNT3" s="1465"/>
      <c r="FNU3" s="1465"/>
      <c r="FNV3" s="1465"/>
      <c r="FNW3" s="1465"/>
      <c r="FNX3" s="1465"/>
      <c r="FNY3" s="1465"/>
      <c r="FNZ3" s="1465"/>
      <c r="FOA3" s="1465"/>
      <c r="FOB3" s="1465"/>
      <c r="FOC3" s="1465"/>
      <c r="FOD3" s="1465"/>
      <c r="FOE3" s="1465"/>
      <c r="FOF3" s="1465"/>
      <c r="FOG3" s="1465"/>
      <c r="FOH3" s="1465"/>
      <c r="FOI3" s="1465"/>
      <c r="FOJ3" s="1465"/>
      <c r="FOK3" s="1465"/>
      <c r="FOL3" s="1465"/>
      <c r="FOM3" s="1465"/>
      <c r="FON3" s="1465"/>
      <c r="FOO3" s="1465"/>
      <c r="FOP3" s="1465"/>
      <c r="FOQ3" s="1465"/>
      <c r="FOR3" s="1465"/>
      <c r="FOS3" s="1465"/>
      <c r="FOT3" s="1465"/>
      <c r="FOU3" s="1465"/>
      <c r="FOV3" s="1465"/>
      <c r="FOW3" s="1465"/>
      <c r="FOX3" s="1465"/>
      <c r="FOY3" s="1465"/>
      <c r="FOZ3" s="1465"/>
      <c r="FPA3" s="1465"/>
      <c r="FPB3" s="1465"/>
      <c r="FPC3" s="1465"/>
      <c r="FPD3" s="1465"/>
      <c r="FPE3" s="1465"/>
      <c r="FPF3" s="1465"/>
      <c r="FPG3" s="1465"/>
      <c r="FPH3" s="1465"/>
      <c r="FPI3" s="1465"/>
      <c r="FPJ3" s="1465"/>
      <c r="FPK3" s="1465"/>
      <c r="FPL3" s="1465"/>
      <c r="FPM3" s="1465"/>
      <c r="FPN3" s="1465"/>
      <c r="FPO3" s="1465"/>
      <c r="FPP3" s="1465"/>
      <c r="FPQ3" s="1465"/>
      <c r="FPR3" s="1465"/>
      <c r="FPS3" s="1465"/>
      <c r="FPT3" s="1465"/>
      <c r="FPU3" s="1465"/>
      <c r="FPV3" s="1465"/>
      <c r="FPW3" s="1465"/>
      <c r="FPX3" s="1465"/>
      <c r="FPY3" s="1465"/>
      <c r="FPZ3" s="1465"/>
      <c r="FQA3" s="1465"/>
      <c r="FQB3" s="1465"/>
      <c r="FQC3" s="1465"/>
      <c r="FQD3" s="1465"/>
      <c r="FQE3" s="1465"/>
      <c r="FQF3" s="1465"/>
      <c r="FQG3" s="1465"/>
      <c r="FQH3" s="1465"/>
      <c r="FQI3" s="1465"/>
      <c r="FQJ3" s="1465"/>
      <c r="FQK3" s="1465"/>
      <c r="FQL3" s="1465"/>
      <c r="FQM3" s="1465"/>
      <c r="FQN3" s="1465"/>
      <c r="FQO3" s="1465"/>
      <c r="FQP3" s="1465"/>
      <c r="FQQ3" s="1465"/>
      <c r="FQR3" s="1465"/>
      <c r="FQS3" s="1465"/>
      <c r="FQT3" s="1465"/>
      <c r="FQU3" s="1465"/>
      <c r="FQV3" s="1465"/>
      <c r="FQW3" s="1465"/>
      <c r="FQX3" s="1465"/>
      <c r="FQY3" s="1465"/>
      <c r="FQZ3" s="1465"/>
      <c r="FRA3" s="1465"/>
      <c r="FRB3" s="1465"/>
      <c r="FRC3" s="1465"/>
      <c r="FRD3" s="1465"/>
      <c r="FRE3" s="1465"/>
      <c r="FRF3" s="1465"/>
      <c r="FRG3" s="1465"/>
      <c r="FRH3" s="1465"/>
      <c r="FRI3" s="1465"/>
      <c r="FRJ3" s="1465"/>
      <c r="FRK3" s="1465"/>
      <c r="FRL3" s="1465"/>
      <c r="FRM3" s="1465"/>
      <c r="FRN3" s="1465"/>
      <c r="FRO3" s="1465"/>
      <c r="FRP3" s="1465"/>
      <c r="FRQ3" s="1465"/>
      <c r="FRR3" s="1465"/>
      <c r="FRS3" s="1465"/>
      <c r="FRT3" s="1465"/>
      <c r="FRU3" s="1465"/>
      <c r="FRV3" s="1465"/>
      <c r="FRW3" s="1465"/>
      <c r="FRX3" s="1465"/>
      <c r="FRY3" s="1465"/>
      <c r="FRZ3" s="1465"/>
      <c r="FSA3" s="1465"/>
      <c r="FSB3" s="1465"/>
      <c r="FSC3" s="1465"/>
      <c r="FSD3" s="1465"/>
      <c r="FSE3" s="1465"/>
      <c r="FSF3" s="1465"/>
      <c r="FSG3" s="1465"/>
      <c r="FSH3" s="1465"/>
      <c r="FSI3" s="1465"/>
      <c r="FSJ3" s="1465"/>
      <c r="FSK3" s="1465"/>
      <c r="FSL3" s="1465"/>
      <c r="FSM3" s="1465"/>
      <c r="FSN3" s="1465"/>
      <c r="FSO3" s="1465"/>
      <c r="FSP3" s="1465"/>
      <c r="FSQ3" s="1465"/>
      <c r="FSR3" s="1465"/>
      <c r="FSS3" s="1465"/>
      <c r="FST3" s="1465"/>
      <c r="FSU3" s="1465"/>
      <c r="FSV3" s="1465"/>
      <c r="FSW3" s="1465"/>
      <c r="FSX3" s="1465"/>
      <c r="FSY3" s="1465"/>
      <c r="FSZ3" s="1465"/>
      <c r="FTA3" s="1465"/>
      <c r="FTB3" s="1465"/>
      <c r="FTC3" s="1465"/>
      <c r="FTD3" s="1465"/>
      <c r="FTE3" s="1465"/>
      <c r="FTF3" s="1465"/>
      <c r="FTG3" s="1465"/>
      <c r="FTH3" s="1465"/>
      <c r="FTI3" s="1465"/>
      <c r="FTJ3" s="1465"/>
      <c r="FTK3" s="1465"/>
      <c r="FTL3" s="1465"/>
      <c r="FTM3" s="1465"/>
      <c r="FTN3" s="1465"/>
      <c r="FTO3" s="1465"/>
      <c r="FTP3" s="1465"/>
      <c r="FTQ3" s="1465"/>
      <c r="FTR3" s="1465"/>
      <c r="FTS3" s="1465"/>
      <c r="FTT3" s="1465"/>
      <c r="FTU3" s="1465"/>
      <c r="FTV3" s="1465"/>
      <c r="FTW3" s="1465"/>
      <c r="FTX3" s="1465"/>
      <c r="FTY3" s="1465"/>
      <c r="FTZ3" s="1465"/>
      <c r="FUA3" s="1465"/>
      <c r="FUB3" s="1465"/>
      <c r="FUC3" s="1465"/>
      <c r="FUD3" s="1465"/>
      <c r="FUE3" s="1465"/>
      <c r="FUF3" s="1465"/>
      <c r="FUG3" s="1465"/>
      <c r="FUH3" s="1465"/>
      <c r="FUI3" s="1465"/>
      <c r="FUJ3" s="1465"/>
      <c r="FUK3" s="1465"/>
      <c r="FUL3" s="1465"/>
      <c r="FUM3" s="1465"/>
      <c r="FUN3" s="1465"/>
      <c r="FUO3" s="1465"/>
      <c r="FUP3" s="1465"/>
      <c r="FUQ3" s="1465"/>
      <c r="FUR3" s="1465"/>
      <c r="FUS3" s="1465"/>
      <c r="FUT3" s="1465"/>
      <c r="FUU3" s="1465"/>
      <c r="FUV3" s="1465"/>
      <c r="FUW3" s="1465"/>
      <c r="FUX3" s="1465"/>
      <c r="FUY3" s="1465"/>
      <c r="FUZ3" s="1465"/>
      <c r="FVA3" s="1465"/>
      <c r="FVB3" s="1465"/>
      <c r="FVC3" s="1465"/>
      <c r="FVD3" s="1465"/>
      <c r="FVE3" s="1465"/>
      <c r="FVF3" s="1465"/>
      <c r="FVG3" s="1465"/>
      <c r="FVH3" s="1465"/>
      <c r="FVI3" s="1465"/>
      <c r="FVJ3" s="1465"/>
      <c r="FVK3" s="1465"/>
      <c r="FVL3" s="1465"/>
      <c r="FVM3" s="1465"/>
      <c r="FVN3" s="1465"/>
      <c r="FVO3" s="1465"/>
      <c r="FVP3" s="1465"/>
      <c r="FVQ3" s="1465"/>
      <c r="FVR3" s="1465"/>
      <c r="FVS3" s="1465"/>
      <c r="FVT3" s="1465"/>
      <c r="FVU3" s="1465"/>
      <c r="FVV3" s="1465"/>
      <c r="FVW3" s="1465"/>
      <c r="FVX3" s="1465"/>
      <c r="FVY3" s="1465"/>
      <c r="FVZ3" s="1465"/>
      <c r="FWA3" s="1465"/>
      <c r="FWB3" s="1465"/>
      <c r="FWC3" s="1465"/>
      <c r="FWD3" s="1465"/>
      <c r="FWE3" s="1465"/>
      <c r="FWF3" s="1465"/>
      <c r="FWG3" s="1465"/>
      <c r="FWH3" s="1465"/>
      <c r="FWI3" s="1465"/>
      <c r="FWJ3" s="1465"/>
      <c r="FWK3" s="1465"/>
      <c r="FWL3" s="1465"/>
      <c r="FWM3" s="1465"/>
      <c r="FWN3" s="1465"/>
      <c r="FWO3" s="1465"/>
      <c r="FWP3" s="1465"/>
      <c r="FWQ3" s="1465"/>
      <c r="FWR3" s="1465"/>
      <c r="FWS3" s="1465"/>
      <c r="FWT3" s="1465"/>
      <c r="FWU3" s="1465"/>
      <c r="FWV3" s="1465"/>
      <c r="FWW3" s="1465"/>
      <c r="FWX3" s="1465"/>
      <c r="FWY3" s="1465"/>
      <c r="FWZ3" s="1465"/>
      <c r="FXA3" s="1465"/>
      <c r="FXB3" s="1465"/>
      <c r="FXC3" s="1465"/>
      <c r="FXD3" s="1465"/>
      <c r="FXE3" s="1465"/>
      <c r="FXF3" s="1465"/>
      <c r="FXG3" s="1465"/>
      <c r="FXH3" s="1465"/>
      <c r="FXI3" s="1465"/>
      <c r="FXJ3" s="1465"/>
      <c r="FXK3" s="1465"/>
      <c r="FXL3" s="1465"/>
      <c r="FXM3" s="1465"/>
      <c r="FXN3" s="1465"/>
      <c r="FXO3" s="1465"/>
      <c r="FXP3" s="1465"/>
      <c r="FXQ3" s="1465"/>
      <c r="FXR3" s="1465"/>
      <c r="FXS3" s="1465"/>
      <c r="FXT3" s="1465"/>
      <c r="FXU3" s="1465"/>
      <c r="FXV3" s="1465"/>
      <c r="FXW3" s="1465"/>
      <c r="FXX3" s="1465"/>
      <c r="FXY3" s="1465"/>
      <c r="FXZ3" s="1465"/>
      <c r="FYA3" s="1465"/>
      <c r="FYB3" s="1465"/>
      <c r="FYC3" s="1465"/>
      <c r="FYD3" s="1465"/>
      <c r="FYE3" s="1465"/>
      <c r="FYF3" s="1465"/>
      <c r="FYG3" s="1465"/>
      <c r="FYH3" s="1465"/>
      <c r="FYI3" s="1465"/>
      <c r="FYJ3" s="1465"/>
      <c r="FYK3" s="1465"/>
      <c r="FYL3" s="1465"/>
      <c r="FYM3" s="1465"/>
      <c r="FYN3" s="1465"/>
      <c r="FYO3" s="1465"/>
      <c r="FYP3" s="1465"/>
      <c r="FYQ3" s="1465"/>
      <c r="FYR3" s="1465"/>
      <c r="FYS3" s="1465"/>
      <c r="FYT3" s="1465"/>
      <c r="FYU3" s="1465"/>
      <c r="FYV3" s="1465"/>
      <c r="FYW3" s="1465"/>
      <c r="FYX3" s="1465"/>
      <c r="FYY3" s="1465"/>
      <c r="FYZ3" s="1465"/>
      <c r="FZA3" s="1465"/>
      <c r="FZB3" s="1465"/>
      <c r="FZC3" s="1465"/>
      <c r="FZD3" s="1465"/>
      <c r="FZE3" s="1465"/>
      <c r="FZF3" s="1465"/>
      <c r="FZG3" s="1465"/>
      <c r="FZH3" s="1465"/>
      <c r="FZI3" s="1465"/>
      <c r="FZJ3" s="1465"/>
      <c r="FZK3" s="1465"/>
      <c r="FZL3" s="1465"/>
      <c r="FZM3" s="1465"/>
      <c r="FZN3" s="1465"/>
      <c r="FZO3" s="1465"/>
      <c r="FZP3" s="1465"/>
      <c r="FZQ3" s="1465"/>
      <c r="FZR3" s="1465"/>
      <c r="FZS3" s="1465"/>
      <c r="FZT3" s="1465"/>
      <c r="FZU3" s="1465"/>
      <c r="FZV3" s="1465"/>
      <c r="FZW3" s="1465"/>
      <c r="FZX3" s="1465"/>
      <c r="FZY3" s="1465"/>
      <c r="FZZ3" s="1465"/>
      <c r="GAA3" s="1465"/>
      <c r="GAB3" s="1465"/>
      <c r="GAC3" s="1465"/>
      <c r="GAD3" s="1465"/>
      <c r="GAE3" s="1465"/>
      <c r="GAF3" s="1465"/>
      <c r="GAG3" s="1465"/>
      <c r="GAH3" s="1465"/>
      <c r="GAI3" s="1465"/>
      <c r="GAJ3" s="1465"/>
      <c r="GAK3" s="1465"/>
      <c r="GAL3" s="1465"/>
      <c r="GAM3" s="1465"/>
      <c r="GAN3" s="1465"/>
      <c r="GAO3" s="1465"/>
      <c r="GAP3" s="1465"/>
      <c r="GAQ3" s="1465"/>
      <c r="GAR3" s="1465"/>
      <c r="GAS3" s="1465"/>
      <c r="GAT3" s="1465"/>
      <c r="GAU3" s="1465"/>
      <c r="GAV3" s="1465"/>
      <c r="GAW3" s="1465"/>
      <c r="GAX3" s="1465"/>
      <c r="GAY3" s="1465"/>
      <c r="GAZ3" s="1465"/>
      <c r="GBA3" s="1465"/>
      <c r="GBB3" s="1465"/>
      <c r="GBC3" s="1465"/>
      <c r="GBD3" s="1465"/>
      <c r="GBE3" s="1465"/>
      <c r="GBF3" s="1465"/>
      <c r="GBG3" s="1465"/>
      <c r="GBH3" s="1465"/>
      <c r="GBI3" s="1465"/>
      <c r="GBJ3" s="1465"/>
      <c r="GBK3" s="1465"/>
      <c r="GBL3" s="1465"/>
      <c r="GBM3" s="1465"/>
      <c r="GBN3" s="1465"/>
      <c r="GBO3" s="1465"/>
      <c r="GBP3" s="1465"/>
      <c r="GBQ3" s="1465"/>
      <c r="GBR3" s="1465"/>
      <c r="GBS3" s="1465"/>
      <c r="GBT3" s="1465"/>
      <c r="GBU3" s="1465"/>
      <c r="GBV3" s="1465"/>
      <c r="GBW3" s="1465"/>
      <c r="GBX3" s="1465"/>
      <c r="GBY3" s="1465"/>
      <c r="GBZ3" s="1465"/>
      <c r="GCA3" s="1465"/>
      <c r="GCB3" s="1465"/>
      <c r="GCC3" s="1465"/>
      <c r="GCD3" s="1465"/>
      <c r="GCE3" s="1465"/>
      <c r="GCF3" s="1465"/>
      <c r="GCG3" s="1465"/>
      <c r="GCH3" s="1465"/>
      <c r="GCI3" s="1465"/>
      <c r="GCJ3" s="1465"/>
      <c r="GCK3" s="1465"/>
      <c r="GCL3" s="1465"/>
      <c r="GCM3" s="1465"/>
      <c r="GCN3" s="1465"/>
      <c r="GCO3" s="1465"/>
      <c r="GCP3" s="1465"/>
      <c r="GCQ3" s="1465"/>
      <c r="GCR3" s="1465"/>
      <c r="GCS3" s="1465"/>
      <c r="GCT3" s="1465"/>
      <c r="GCU3" s="1465"/>
      <c r="GCV3" s="1465"/>
      <c r="GCW3" s="1465"/>
      <c r="GCX3" s="1465"/>
      <c r="GCY3" s="1465"/>
      <c r="GCZ3" s="1465"/>
      <c r="GDA3" s="1465"/>
      <c r="GDB3" s="1465"/>
      <c r="GDC3" s="1465"/>
      <c r="GDD3" s="1465"/>
      <c r="GDE3" s="1465"/>
      <c r="GDF3" s="1465"/>
      <c r="GDG3" s="1465"/>
      <c r="GDH3" s="1465"/>
      <c r="GDI3" s="1465"/>
      <c r="GDJ3" s="1465"/>
      <c r="GDK3" s="1465"/>
      <c r="GDL3" s="1465"/>
      <c r="GDM3" s="1465"/>
      <c r="GDN3" s="1465"/>
      <c r="GDO3" s="1465"/>
      <c r="GDP3" s="1465"/>
      <c r="GDQ3" s="1465"/>
      <c r="GDR3" s="1465"/>
      <c r="GDS3" s="1465"/>
      <c r="GDT3" s="1465"/>
      <c r="GDU3" s="1465"/>
      <c r="GDV3" s="1465"/>
      <c r="GDW3" s="1465"/>
      <c r="GDX3" s="1465"/>
      <c r="GDY3" s="1465"/>
      <c r="GDZ3" s="1465"/>
      <c r="GEA3" s="1465"/>
      <c r="GEB3" s="1465"/>
      <c r="GEC3" s="1465"/>
      <c r="GED3" s="1465"/>
      <c r="GEE3" s="1465"/>
      <c r="GEF3" s="1465"/>
      <c r="GEG3" s="1465"/>
      <c r="GEH3" s="1465"/>
      <c r="GEI3" s="1465"/>
      <c r="GEJ3" s="1465"/>
      <c r="GEK3" s="1465"/>
      <c r="GEL3" s="1465"/>
      <c r="GEM3" s="1465"/>
      <c r="GEN3" s="1465"/>
      <c r="GEO3" s="1465"/>
      <c r="GEP3" s="1465"/>
      <c r="GEQ3" s="1465"/>
      <c r="GER3" s="1465"/>
      <c r="GES3" s="1465"/>
      <c r="GET3" s="1465"/>
      <c r="GEU3" s="1465"/>
      <c r="GEV3" s="1465"/>
      <c r="GEW3" s="1465"/>
      <c r="GEX3" s="1465"/>
      <c r="GEY3" s="1465"/>
      <c r="GEZ3" s="1465"/>
      <c r="GFA3" s="1465"/>
      <c r="GFB3" s="1465"/>
      <c r="GFC3" s="1465"/>
      <c r="GFD3" s="1465"/>
      <c r="GFE3" s="1465"/>
      <c r="GFF3" s="1465"/>
      <c r="GFG3" s="1465"/>
      <c r="GFH3" s="1465"/>
      <c r="GFI3" s="1465"/>
      <c r="GFJ3" s="1465"/>
      <c r="GFK3" s="1465"/>
      <c r="GFL3" s="1465"/>
      <c r="GFM3" s="1465"/>
      <c r="GFN3" s="1465"/>
      <c r="GFO3" s="1465"/>
      <c r="GFP3" s="1465"/>
      <c r="GFQ3" s="1465"/>
      <c r="GFR3" s="1465"/>
      <c r="GFS3" s="1465"/>
      <c r="GFT3" s="1465"/>
      <c r="GFU3" s="1465"/>
      <c r="GFV3" s="1465"/>
      <c r="GFW3" s="1465"/>
      <c r="GFX3" s="1465"/>
      <c r="GFY3" s="1465"/>
      <c r="GFZ3" s="1465"/>
      <c r="GGA3" s="1465"/>
      <c r="GGB3" s="1465"/>
      <c r="GGC3" s="1465"/>
      <c r="GGD3" s="1465"/>
      <c r="GGE3" s="1465"/>
      <c r="GGF3" s="1465"/>
      <c r="GGG3" s="1465"/>
      <c r="GGH3" s="1465"/>
      <c r="GGI3" s="1465"/>
      <c r="GGJ3" s="1465"/>
      <c r="GGK3" s="1465"/>
      <c r="GGL3" s="1465"/>
      <c r="GGM3" s="1465"/>
      <c r="GGN3" s="1465"/>
      <c r="GGO3" s="1465"/>
      <c r="GGP3" s="1465"/>
      <c r="GGQ3" s="1465"/>
      <c r="GGR3" s="1465"/>
      <c r="GGS3" s="1465"/>
      <c r="GGT3" s="1465"/>
      <c r="GGU3" s="1465"/>
      <c r="GGV3" s="1465"/>
      <c r="GGW3" s="1465"/>
      <c r="GGX3" s="1465"/>
      <c r="GGY3" s="1465"/>
      <c r="GGZ3" s="1465"/>
      <c r="GHA3" s="1465"/>
      <c r="GHB3" s="1465"/>
      <c r="GHC3" s="1465"/>
      <c r="GHD3" s="1465"/>
      <c r="GHE3" s="1465"/>
      <c r="GHF3" s="1465"/>
      <c r="GHG3" s="1465"/>
      <c r="GHH3" s="1465"/>
      <c r="GHI3" s="1465"/>
      <c r="GHJ3" s="1465"/>
      <c r="GHK3" s="1465"/>
      <c r="GHL3" s="1465"/>
      <c r="GHM3" s="1465"/>
      <c r="GHN3" s="1465"/>
      <c r="GHO3" s="1465"/>
      <c r="GHP3" s="1465"/>
      <c r="GHQ3" s="1465"/>
      <c r="GHR3" s="1465"/>
      <c r="GHS3" s="1465"/>
      <c r="GHT3" s="1465"/>
      <c r="GHU3" s="1465"/>
      <c r="GHV3" s="1465"/>
      <c r="GHW3" s="1465"/>
      <c r="GHX3" s="1465"/>
      <c r="GHY3" s="1465"/>
      <c r="GHZ3" s="1465"/>
      <c r="GIA3" s="1465"/>
      <c r="GIB3" s="1465"/>
      <c r="GIC3" s="1465"/>
      <c r="GID3" s="1465"/>
      <c r="GIE3" s="1465"/>
      <c r="GIF3" s="1465"/>
      <c r="GIG3" s="1465"/>
      <c r="GIH3" s="1465"/>
      <c r="GII3" s="1465"/>
      <c r="GIJ3" s="1465"/>
      <c r="GIK3" s="1465"/>
      <c r="GIL3" s="1465"/>
      <c r="GIM3" s="1465"/>
      <c r="GIN3" s="1465"/>
      <c r="GIO3" s="1465"/>
      <c r="GIP3" s="1465"/>
      <c r="GIQ3" s="1465"/>
      <c r="GIR3" s="1465"/>
      <c r="GIS3" s="1465"/>
      <c r="GIT3" s="1465"/>
      <c r="GIU3" s="1465"/>
      <c r="GIV3" s="1465"/>
      <c r="GIW3" s="1465"/>
      <c r="GIX3" s="1465"/>
      <c r="GIY3" s="1465"/>
      <c r="GIZ3" s="1465"/>
      <c r="GJA3" s="1465"/>
      <c r="GJB3" s="1465"/>
      <c r="GJC3" s="1465"/>
      <c r="GJD3" s="1465"/>
      <c r="GJE3" s="1465"/>
      <c r="GJF3" s="1465"/>
      <c r="GJG3" s="1465"/>
      <c r="GJH3" s="1465"/>
      <c r="GJI3" s="1465"/>
      <c r="GJJ3" s="1465"/>
      <c r="GJK3" s="1465"/>
      <c r="GJL3" s="1465"/>
      <c r="GJM3" s="1465"/>
      <c r="GJN3" s="1465"/>
      <c r="GJO3" s="1465"/>
      <c r="GJP3" s="1465"/>
      <c r="GJQ3" s="1465"/>
      <c r="GJR3" s="1465"/>
      <c r="GJS3" s="1465"/>
      <c r="GJT3" s="1465"/>
      <c r="GJU3" s="1465"/>
      <c r="GJV3" s="1465"/>
      <c r="GJW3" s="1465"/>
      <c r="GJX3" s="1465"/>
      <c r="GJY3" s="1465"/>
      <c r="GJZ3" s="1465"/>
      <c r="GKA3" s="1465"/>
      <c r="GKB3" s="1465"/>
      <c r="GKC3" s="1465"/>
      <c r="GKD3" s="1465"/>
      <c r="GKE3" s="1465"/>
      <c r="GKF3" s="1465"/>
      <c r="GKG3" s="1465"/>
      <c r="GKH3" s="1465"/>
      <c r="GKI3" s="1465"/>
      <c r="GKJ3" s="1465"/>
      <c r="GKK3" s="1465"/>
      <c r="GKL3" s="1465"/>
      <c r="GKM3" s="1465"/>
      <c r="GKN3" s="1465"/>
      <c r="GKO3" s="1465"/>
      <c r="GKP3" s="1465"/>
      <c r="GKQ3" s="1465"/>
      <c r="GKR3" s="1465"/>
      <c r="GKS3" s="1465"/>
      <c r="GKT3" s="1465"/>
      <c r="GKU3" s="1465"/>
      <c r="GKV3" s="1465"/>
      <c r="GKW3" s="1465"/>
      <c r="GKX3" s="1465"/>
      <c r="GKY3" s="1465"/>
      <c r="GKZ3" s="1465"/>
      <c r="GLA3" s="1465"/>
      <c r="GLB3" s="1465"/>
      <c r="GLC3" s="1465"/>
      <c r="GLD3" s="1465"/>
      <c r="GLE3" s="1465"/>
      <c r="GLF3" s="1465"/>
      <c r="GLG3" s="1465"/>
      <c r="GLH3" s="1465"/>
      <c r="GLI3" s="1465"/>
      <c r="GLJ3" s="1465"/>
      <c r="GLK3" s="1465"/>
      <c r="GLL3" s="1465"/>
      <c r="GLM3" s="1465"/>
      <c r="GLN3" s="1465"/>
      <c r="GLO3" s="1465"/>
      <c r="GLP3" s="1465"/>
      <c r="GLQ3" s="1465"/>
      <c r="GLR3" s="1465"/>
      <c r="GLS3" s="1465"/>
      <c r="GLT3" s="1465"/>
      <c r="GLU3" s="1465"/>
      <c r="GLV3" s="1465"/>
      <c r="GLW3" s="1465"/>
      <c r="GLX3" s="1465"/>
      <c r="GLY3" s="1465"/>
      <c r="GLZ3" s="1465"/>
      <c r="GMA3" s="1465"/>
      <c r="GMB3" s="1465"/>
      <c r="GMC3" s="1465"/>
      <c r="GMD3" s="1465"/>
      <c r="GME3" s="1465"/>
      <c r="GMF3" s="1465"/>
      <c r="GMG3" s="1465"/>
      <c r="GMH3" s="1465"/>
      <c r="GMI3" s="1465"/>
      <c r="GMJ3" s="1465"/>
      <c r="GMK3" s="1465"/>
      <c r="GML3" s="1465"/>
      <c r="GMM3" s="1465"/>
      <c r="GMN3" s="1465"/>
      <c r="GMO3" s="1465"/>
      <c r="GMP3" s="1465"/>
      <c r="GMQ3" s="1465"/>
      <c r="GMR3" s="1465"/>
      <c r="GMS3" s="1465"/>
      <c r="GMT3" s="1465"/>
      <c r="GMU3" s="1465"/>
      <c r="GMV3" s="1465"/>
      <c r="GMW3" s="1465"/>
      <c r="GMX3" s="1465"/>
      <c r="GMY3" s="1465"/>
      <c r="GMZ3" s="1465"/>
      <c r="GNA3" s="1465"/>
      <c r="GNB3" s="1465"/>
      <c r="GNC3" s="1465"/>
      <c r="GND3" s="1465"/>
      <c r="GNE3" s="1465"/>
      <c r="GNF3" s="1465"/>
      <c r="GNG3" s="1465"/>
      <c r="GNH3" s="1465"/>
      <c r="GNI3" s="1465"/>
      <c r="GNJ3" s="1465"/>
      <c r="GNK3" s="1465"/>
      <c r="GNL3" s="1465"/>
      <c r="GNM3" s="1465"/>
      <c r="GNN3" s="1465"/>
      <c r="GNO3" s="1465"/>
      <c r="GNP3" s="1465"/>
      <c r="GNQ3" s="1465"/>
      <c r="GNR3" s="1465"/>
      <c r="GNS3" s="1465"/>
      <c r="GNT3" s="1465"/>
      <c r="GNU3" s="1465"/>
      <c r="GNV3" s="1465"/>
      <c r="GNW3" s="1465"/>
      <c r="GNX3" s="1465"/>
      <c r="GNY3" s="1465"/>
      <c r="GNZ3" s="1465"/>
      <c r="GOA3" s="1465"/>
      <c r="GOB3" s="1465"/>
      <c r="GOC3" s="1465"/>
      <c r="GOD3" s="1465"/>
      <c r="GOE3" s="1465"/>
      <c r="GOF3" s="1465"/>
      <c r="GOG3" s="1465"/>
      <c r="GOH3" s="1465"/>
      <c r="GOI3" s="1465"/>
      <c r="GOJ3" s="1465"/>
      <c r="GOK3" s="1465"/>
      <c r="GOL3" s="1465"/>
      <c r="GOM3" s="1465"/>
      <c r="GON3" s="1465"/>
      <c r="GOO3" s="1465"/>
      <c r="GOP3" s="1465"/>
      <c r="GOQ3" s="1465"/>
      <c r="GOR3" s="1465"/>
      <c r="GOS3" s="1465"/>
      <c r="GOT3" s="1465"/>
      <c r="GOU3" s="1465"/>
      <c r="GOV3" s="1465"/>
      <c r="GOW3" s="1465"/>
      <c r="GOX3" s="1465"/>
      <c r="GOY3" s="1465"/>
      <c r="GOZ3" s="1465"/>
      <c r="GPA3" s="1465"/>
      <c r="GPB3" s="1465"/>
      <c r="GPC3" s="1465"/>
      <c r="GPD3" s="1465"/>
      <c r="GPE3" s="1465"/>
      <c r="GPF3" s="1465"/>
      <c r="GPG3" s="1465"/>
      <c r="GPH3" s="1465"/>
      <c r="GPI3" s="1465"/>
      <c r="GPJ3" s="1465"/>
      <c r="GPK3" s="1465"/>
      <c r="GPL3" s="1465"/>
      <c r="GPM3" s="1465"/>
      <c r="GPN3" s="1465"/>
      <c r="GPO3" s="1465"/>
      <c r="GPP3" s="1465"/>
      <c r="GPQ3" s="1465"/>
      <c r="GPR3" s="1465"/>
      <c r="GPS3" s="1465"/>
      <c r="GPT3" s="1465"/>
      <c r="GPU3" s="1465"/>
      <c r="GPV3" s="1465"/>
      <c r="GPW3" s="1465"/>
      <c r="GPX3" s="1465"/>
      <c r="GPY3" s="1465"/>
      <c r="GPZ3" s="1465"/>
      <c r="GQA3" s="1465"/>
      <c r="GQB3" s="1465"/>
      <c r="GQC3" s="1465"/>
      <c r="GQD3" s="1465"/>
      <c r="GQE3" s="1465"/>
      <c r="GQF3" s="1465"/>
      <c r="GQG3" s="1465"/>
      <c r="GQH3" s="1465"/>
      <c r="GQI3" s="1465"/>
      <c r="GQJ3" s="1465"/>
      <c r="GQK3" s="1465"/>
      <c r="GQL3" s="1465"/>
      <c r="GQM3" s="1465"/>
      <c r="GQN3" s="1465"/>
      <c r="GQO3" s="1465"/>
      <c r="GQP3" s="1465"/>
      <c r="GQQ3" s="1465"/>
      <c r="GQR3" s="1465"/>
      <c r="GQS3" s="1465"/>
      <c r="GQT3" s="1465"/>
      <c r="GQU3" s="1465"/>
      <c r="GQV3" s="1465"/>
      <c r="GQW3" s="1465"/>
      <c r="GQX3" s="1465"/>
      <c r="GQY3" s="1465"/>
      <c r="GQZ3" s="1465"/>
      <c r="GRA3" s="1465"/>
      <c r="GRB3" s="1465"/>
      <c r="GRC3" s="1465"/>
      <c r="GRD3" s="1465"/>
      <c r="GRE3" s="1465"/>
      <c r="GRF3" s="1465"/>
      <c r="GRG3" s="1465"/>
      <c r="GRH3" s="1465"/>
      <c r="GRI3" s="1465"/>
      <c r="GRJ3" s="1465"/>
      <c r="GRK3" s="1465"/>
      <c r="GRL3" s="1465"/>
      <c r="GRM3" s="1465"/>
      <c r="GRN3" s="1465"/>
      <c r="GRO3" s="1465"/>
      <c r="GRP3" s="1465"/>
      <c r="GRQ3" s="1465"/>
      <c r="GRR3" s="1465"/>
      <c r="GRS3" s="1465"/>
      <c r="GRT3" s="1465"/>
      <c r="GRU3" s="1465"/>
      <c r="GRV3" s="1465"/>
      <c r="GRW3" s="1465"/>
      <c r="GRX3" s="1465"/>
      <c r="GRY3" s="1465"/>
      <c r="GRZ3" s="1465"/>
      <c r="GSA3" s="1465"/>
      <c r="GSB3" s="1465"/>
      <c r="GSC3" s="1465"/>
      <c r="GSD3" s="1465"/>
      <c r="GSE3" s="1465"/>
      <c r="GSF3" s="1465"/>
      <c r="GSG3" s="1465"/>
      <c r="GSH3" s="1465"/>
      <c r="GSI3" s="1465"/>
      <c r="GSJ3" s="1465"/>
      <c r="GSK3" s="1465"/>
      <c r="GSL3" s="1465"/>
      <c r="GSM3" s="1465"/>
      <c r="GSN3" s="1465"/>
      <c r="GSO3" s="1465"/>
      <c r="GSP3" s="1465"/>
      <c r="GSQ3" s="1465"/>
      <c r="GSR3" s="1465"/>
      <c r="GSS3" s="1465"/>
      <c r="GST3" s="1465"/>
      <c r="GSU3" s="1465"/>
      <c r="GSV3" s="1465"/>
      <c r="GSW3" s="1465"/>
      <c r="GSX3" s="1465"/>
      <c r="GSY3" s="1465"/>
      <c r="GSZ3" s="1465"/>
      <c r="GTA3" s="1465"/>
      <c r="GTB3" s="1465"/>
      <c r="GTC3" s="1465"/>
      <c r="GTD3" s="1465"/>
      <c r="GTE3" s="1465"/>
      <c r="GTF3" s="1465"/>
      <c r="GTG3" s="1465"/>
      <c r="GTH3" s="1465"/>
      <c r="GTI3" s="1465"/>
      <c r="GTJ3" s="1465"/>
      <c r="GTK3" s="1465"/>
      <c r="GTL3" s="1465"/>
      <c r="GTM3" s="1465"/>
      <c r="GTN3" s="1465"/>
      <c r="GTO3" s="1465"/>
      <c r="GTP3" s="1465"/>
      <c r="GTQ3" s="1465"/>
      <c r="GTR3" s="1465"/>
      <c r="GTS3" s="1465"/>
      <c r="GTT3" s="1465"/>
      <c r="GTU3" s="1465"/>
      <c r="GTV3" s="1465"/>
      <c r="GTW3" s="1465"/>
      <c r="GTX3" s="1465"/>
      <c r="GTY3" s="1465"/>
      <c r="GTZ3" s="1465"/>
      <c r="GUA3" s="1465"/>
      <c r="GUB3" s="1465"/>
      <c r="GUC3" s="1465"/>
      <c r="GUD3" s="1465"/>
      <c r="GUE3" s="1465"/>
      <c r="GUF3" s="1465"/>
      <c r="GUG3" s="1465"/>
      <c r="GUH3" s="1465"/>
      <c r="GUI3" s="1465"/>
      <c r="GUJ3" s="1465"/>
      <c r="GUK3" s="1465"/>
      <c r="GUL3" s="1465"/>
      <c r="GUM3" s="1465"/>
      <c r="GUN3" s="1465"/>
      <c r="GUO3" s="1465"/>
      <c r="GUP3" s="1465"/>
      <c r="GUQ3" s="1465"/>
      <c r="GUR3" s="1465"/>
      <c r="GUS3" s="1465"/>
      <c r="GUT3" s="1465"/>
      <c r="GUU3" s="1465"/>
      <c r="GUV3" s="1465"/>
      <c r="GUW3" s="1465"/>
      <c r="GUX3" s="1465"/>
      <c r="GUY3" s="1465"/>
      <c r="GUZ3" s="1465"/>
      <c r="GVA3" s="1465"/>
      <c r="GVB3" s="1465"/>
      <c r="GVC3" s="1465"/>
      <c r="GVD3" s="1465"/>
      <c r="GVE3" s="1465"/>
      <c r="GVF3" s="1465"/>
      <c r="GVG3" s="1465"/>
      <c r="GVH3" s="1465"/>
      <c r="GVI3" s="1465"/>
      <c r="GVJ3" s="1465"/>
      <c r="GVK3" s="1465"/>
      <c r="GVL3" s="1465"/>
      <c r="GVM3" s="1465"/>
      <c r="GVN3" s="1465"/>
      <c r="GVO3" s="1465"/>
      <c r="GVP3" s="1465"/>
      <c r="GVQ3" s="1465"/>
      <c r="GVR3" s="1465"/>
      <c r="GVS3" s="1465"/>
      <c r="GVT3" s="1465"/>
      <c r="GVU3" s="1465"/>
      <c r="GVV3" s="1465"/>
      <c r="GVW3" s="1465"/>
      <c r="GVX3" s="1465"/>
      <c r="GVY3" s="1465"/>
      <c r="GVZ3" s="1465"/>
      <c r="GWA3" s="1465"/>
      <c r="GWB3" s="1465"/>
      <c r="GWC3" s="1465"/>
      <c r="GWD3" s="1465"/>
      <c r="GWE3" s="1465"/>
      <c r="GWF3" s="1465"/>
      <c r="GWG3" s="1465"/>
      <c r="GWH3" s="1465"/>
      <c r="GWI3" s="1465"/>
      <c r="GWJ3" s="1465"/>
      <c r="GWK3" s="1465"/>
      <c r="GWL3" s="1465"/>
      <c r="GWM3" s="1465"/>
      <c r="GWN3" s="1465"/>
      <c r="GWO3" s="1465"/>
      <c r="GWP3" s="1465"/>
      <c r="GWQ3" s="1465"/>
      <c r="GWR3" s="1465"/>
      <c r="GWS3" s="1465"/>
      <c r="GWT3" s="1465"/>
      <c r="GWU3" s="1465"/>
      <c r="GWV3" s="1465"/>
      <c r="GWW3" s="1465"/>
      <c r="GWX3" s="1465"/>
      <c r="GWY3" s="1465"/>
      <c r="GWZ3" s="1465"/>
      <c r="GXA3" s="1465"/>
      <c r="GXB3" s="1465"/>
      <c r="GXC3" s="1465"/>
      <c r="GXD3" s="1465"/>
      <c r="GXE3" s="1465"/>
      <c r="GXF3" s="1465"/>
      <c r="GXG3" s="1465"/>
      <c r="GXH3" s="1465"/>
      <c r="GXI3" s="1465"/>
      <c r="GXJ3" s="1465"/>
      <c r="GXK3" s="1465"/>
      <c r="GXL3" s="1465"/>
      <c r="GXM3" s="1465"/>
      <c r="GXN3" s="1465"/>
      <c r="GXO3" s="1465"/>
      <c r="GXP3" s="1465"/>
      <c r="GXQ3" s="1465"/>
      <c r="GXR3" s="1465"/>
      <c r="GXS3" s="1465"/>
      <c r="GXT3" s="1465"/>
      <c r="GXU3" s="1465"/>
      <c r="GXV3" s="1465"/>
      <c r="GXW3" s="1465"/>
      <c r="GXX3" s="1465"/>
      <c r="GXY3" s="1465"/>
      <c r="GXZ3" s="1465"/>
      <c r="GYA3" s="1465"/>
      <c r="GYB3" s="1465"/>
      <c r="GYC3" s="1465"/>
      <c r="GYD3" s="1465"/>
      <c r="GYE3" s="1465"/>
      <c r="GYF3" s="1465"/>
      <c r="GYG3" s="1465"/>
      <c r="GYH3" s="1465"/>
      <c r="GYI3" s="1465"/>
      <c r="GYJ3" s="1465"/>
      <c r="GYK3" s="1465"/>
      <c r="GYL3" s="1465"/>
      <c r="GYM3" s="1465"/>
      <c r="GYN3" s="1465"/>
      <c r="GYO3" s="1465"/>
      <c r="GYP3" s="1465"/>
      <c r="GYQ3" s="1465"/>
      <c r="GYR3" s="1465"/>
      <c r="GYS3" s="1465"/>
      <c r="GYT3" s="1465"/>
      <c r="GYU3" s="1465"/>
      <c r="GYV3" s="1465"/>
      <c r="GYW3" s="1465"/>
      <c r="GYX3" s="1465"/>
      <c r="GYY3" s="1465"/>
      <c r="GYZ3" s="1465"/>
      <c r="GZA3" s="1465"/>
      <c r="GZB3" s="1465"/>
      <c r="GZC3" s="1465"/>
      <c r="GZD3" s="1465"/>
      <c r="GZE3" s="1465"/>
      <c r="GZF3" s="1465"/>
      <c r="GZG3" s="1465"/>
      <c r="GZH3" s="1465"/>
      <c r="GZI3" s="1465"/>
      <c r="GZJ3" s="1465"/>
      <c r="GZK3" s="1465"/>
      <c r="GZL3" s="1465"/>
      <c r="GZM3" s="1465"/>
      <c r="GZN3" s="1465"/>
      <c r="GZO3" s="1465"/>
      <c r="GZP3" s="1465"/>
      <c r="GZQ3" s="1465"/>
      <c r="GZR3" s="1465"/>
      <c r="GZS3" s="1465"/>
      <c r="GZT3" s="1465"/>
      <c r="GZU3" s="1465"/>
      <c r="GZV3" s="1465"/>
      <c r="GZW3" s="1465"/>
      <c r="GZX3" s="1465"/>
      <c r="GZY3" s="1465"/>
      <c r="GZZ3" s="1465"/>
      <c r="HAA3" s="1465"/>
      <c r="HAB3" s="1465"/>
      <c r="HAC3" s="1465"/>
      <c r="HAD3" s="1465"/>
      <c r="HAE3" s="1465"/>
      <c r="HAF3" s="1465"/>
      <c r="HAG3" s="1465"/>
      <c r="HAH3" s="1465"/>
      <c r="HAI3" s="1465"/>
      <c r="HAJ3" s="1465"/>
      <c r="HAK3" s="1465"/>
      <c r="HAL3" s="1465"/>
      <c r="HAM3" s="1465"/>
      <c r="HAN3" s="1465"/>
      <c r="HAO3" s="1465"/>
      <c r="HAP3" s="1465"/>
      <c r="HAQ3" s="1465"/>
      <c r="HAR3" s="1465"/>
      <c r="HAS3" s="1465"/>
      <c r="HAT3" s="1465"/>
      <c r="HAU3" s="1465"/>
      <c r="HAV3" s="1465"/>
      <c r="HAW3" s="1465"/>
      <c r="HAX3" s="1465"/>
      <c r="HAY3" s="1465"/>
      <c r="HAZ3" s="1465"/>
      <c r="HBA3" s="1465"/>
      <c r="HBB3" s="1465"/>
      <c r="HBC3" s="1465"/>
      <c r="HBD3" s="1465"/>
      <c r="HBE3" s="1465"/>
      <c r="HBF3" s="1465"/>
      <c r="HBG3" s="1465"/>
      <c r="HBH3" s="1465"/>
      <c r="HBI3" s="1465"/>
      <c r="HBJ3" s="1465"/>
      <c r="HBK3" s="1465"/>
      <c r="HBL3" s="1465"/>
      <c r="HBM3" s="1465"/>
      <c r="HBN3" s="1465"/>
      <c r="HBO3" s="1465"/>
      <c r="HBP3" s="1465"/>
      <c r="HBQ3" s="1465"/>
      <c r="HBR3" s="1465"/>
      <c r="HBS3" s="1465"/>
      <c r="HBT3" s="1465"/>
      <c r="HBU3" s="1465"/>
      <c r="HBV3" s="1465"/>
      <c r="HBW3" s="1465"/>
      <c r="HBX3" s="1465"/>
      <c r="HBY3" s="1465"/>
      <c r="HBZ3" s="1465"/>
      <c r="HCA3" s="1465"/>
      <c r="HCB3" s="1465"/>
      <c r="HCC3" s="1465"/>
      <c r="HCD3" s="1465"/>
      <c r="HCE3" s="1465"/>
      <c r="HCF3" s="1465"/>
      <c r="HCG3" s="1465"/>
      <c r="HCH3" s="1465"/>
      <c r="HCI3" s="1465"/>
      <c r="HCJ3" s="1465"/>
      <c r="HCK3" s="1465"/>
      <c r="HCL3" s="1465"/>
      <c r="HCM3" s="1465"/>
      <c r="HCN3" s="1465"/>
      <c r="HCO3" s="1465"/>
      <c r="HCP3" s="1465"/>
      <c r="HCQ3" s="1465"/>
      <c r="HCR3" s="1465"/>
      <c r="HCS3" s="1465"/>
      <c r="HCT3" s="1465"/>
      <c r="HCU3" s="1465"/>
      <c r="HCV3" s="1465"/>
      <c r="HCW3" s="1465"/>
      <c r="HCX3" s="1465"/>
      <c r="HCY3" s="1465"/>
      <c r="HCZ3" s="1465"/>
      <c r="HDA3" s="1465"/>
      <c r="HDB3" s="1465"/>
      <c r="HDC3" s="1465"/>
      <c r="HDD3" s="1465"/>
      <c r="HDE3" s="1465"/>
      <c r="HDF3" s="1465"/>
      <c r="HDG3" s="1465"/>
      <c r="HDH3" s="1465"/>
      <c r="HDI3" s="1465"/>
      <c r="HDJ3" s="1465"/>
      <c r="HDK3" s="1465"/>
      <c r="HDL3" s="1465"/>
      <c r="HDM3" s="1465"/>
      <c r="HDN3" s="1465"/>
      <c r="HDO3" s="1465"/>
      <c r="HDP3" s="1465"/>
      <c r="HDQ3" s="1465"/>
      <c r="HDR3" s="1465"/>
      <c r="HDS3" s="1465"/>
      <c r="HDT3" s="1465"/>
      <c r="HDU3" s="1465"/>
      <c r="HDV3" s="1465"/>
      <c r="HDW3" s="1465"/>
      <c r="HDX3" s="1465"/>
      <c r="HDY3" s="1465"/>
      <c r="HDZ3" s="1465"/>
      <c r="HEA3" s="1465"/>
      <c r="HEB3" s="1465"/>
      <c r="HEC3" s="1465"/>
      <c r="HED3" s="1465"/>
      <c r="HEE3" s="1465"/>
      <c r="HEF3" s="1465"/>
      <c r="HEG3" s="1465"/>
      <c r="HEH3" s="1465"/>
      <c r="HEI3" s="1465"/>
      <c r="HEJ3" s="1465"/>
      <c r="HEK3" s="1465"/>
      <c r="HEL3" s="1465"/>
      <c r="HEM3" s="1465"/>
      <c r="HEN3" s="1465"/>
      <c r="HEO3" s="1465"/>
      <c r="HEP3" s="1465"/>
      <c r="HEQ3" s="1465"/>
      <c r="HER3" s="1465"/>
      <c r="HES3" s="1465"/>
      <c r="HET3" s="1465"/>
      <c r="HEU3" s="1465"/>
      <c r="HEV3" s="1465"/>
      <c r="HEW3" s="1465"/>
      <c r="HEX3" s="1465"/>
      <c r="HEY3" s="1465"/>
      <c r="HEZ3" s="1465"/>
      <c r="HFA3" s="1465"/>
      <c r="HFB3" s="1465"/>
      <c r="HFC3" s="1465"/>
      <c r="HFD3" s="1465"/>
      <c r="HFE3" s="1465"/>
      <c r="HFF3" s="1465"/>
      <c r="HFG3" s="1465"/>
      <c r="HFH3" s="1465"/>
      <c r="HFI3" s="1465"/>
      <c r="HFJ3" s="1465"/>
      <c r="HFK3" s="1465"/>
      <c r="HFL3" s="1465"/>
      <c r="HFM3" s="1465"/>
      <c r="HFN3" s="1465"/>
      <c r="HFO3" s="1465"/>
      <c r="HFP3" s="1465"/>
      <c r="HFQ3" s="1465"/>
      <c r="HFR3" s="1465"/>
      <c r="HFS3" s="1465"/>
      <c r="HFT3" s="1465"/>
      <c r="HFU3" s="1465"/>
      <c r="HFV3" s="1465"/>
      <c r="HFW3" s="1465"/>
      <c r="HFX3" s="1465"/>
      <c r="HFY3" s="1465"/>
      <c r="HFZ3" s="1465"/>
      <c r="HGA3" s="1465"/>
      <c r="HGB3" s="1465"/>
      <c r="HGC3" s="1465"/>
      <c r="HGD3" s="1465"/>
      <c r="HGE3" s="1465"/>
      <c r="HGF3" s="1465"/>
      <c r="HGG3" s="1465"/>
      <c r="HGH3" s="1465"/>
      <c r="HGI3" s="1465"/>
      <c r="HGJ3" s="1465"/>
      <c r="HGK3" s="1465"/>
      <c r="HGL3" s="1465"/>
      <c r="HGM3" s="1465"/>
      <c r="HGN3" s="1465"/>
      <c r="HGO3" s="1465"/>
      <c r="HGP3" s="1465"/>
      <c r="HGQ3" s="1465"/>
      <c r="HGR3" s="1465"/>
      <c r="HGS3" s="1465"/>
      <c r="HGT3" s="1465"/>
      <c r="HGU3" s="1465"/>
      <c r="HGV3" s="1465"/>
      <c r="HGW3" s="1465"/>
      <c r="HGX3" s="1465"/>
      <c r="HGY3" s="1465"/>
      <c r="HGZ3" s="1465"/>
      <c r="HHA3" s="1465"/>
      <c r="HHB3" s="1465"/>
      <c r="HHC3" s="1465"/>
      <c r="HHD3" s="1465"/>
      <c r="HHE3" s="1465"/>
      <c r="HHF3" s="1465"/>
      <c r="HHG3" s="1465"/>
      <c r="HHH3" s="1465"/>
      <c r="HHI3" s="1465"/>
      <c r="HHJ3" s="1465"/>
      <c r="HHK3" s="1465"/>
      <c r="HHL3" s="1465"/>
      <c r="HHM3" s="1465"/>
      <c r="HHN3" s="1465"/>
      <c r="HHO3" s="1465"/>
      <c r="HHP3" s="1465"/>
      <c r="HHQ3" s="1465"/>
      <c r="HHR3" s="1465"/>
      <c r="HHS3" s="1465"/>
      <c r="HHT3" s="1465"/>
      <c r="HHU3" s="1465"/>
      <c r="HHV3" s="1465"/>
      <c r="HHW3" s="1465"/>
      <c r="HHX3" s="1465"/>
      <c r="HHY3" s="1465"/>
      <c r="HHZ3" s="1465"/>
      <c r="HIA3" s="1465"/>
      <c r="HIB3" s="1465"/>
      <c r="HIC3" s="1465"/>
      <c r="HID3" s="1465"/>
      <c r="HIE3" s="1465"/>
      <c r="HIF3" s="1465"/>
      <c r="HIG3" s="1465"/>
      <c r="HIH3" s="1465"/>
      <c r="HII3" s="1465"/>
      <c r="HIJ3" s="1465"/>
      <c r="HIK3" s="1465"/>
      <c r="HIL3" s="1465"/>
      <c r="HIM3" s="1465"/>
      <c r="HIN3" s="1465"/>
      <c r="HIO3" s="1465"/>
      <c r="HIP3" s="1465"/>
      <c r="HIQ3" s="1465"/>
      <c r="HIR3" s="1465"/>
      <c r="HIS3" s="1465"/>
      <c r="HIT3" s="1465"/>
      <c r="HIU3" s="1465"/>
      <c r="HIV3" s="1465"/>
      <c r="HIW3" s="1465"/>
      <c r="HIX3" s="1465"/>
      <c r="HIY3" s="1465"/>
      <c r="HIZ3" s="1465"/>
      <c r="HJA3" s="1465"/>
      <c r="HJB3" s="1465"/>
      <c r="HJC3" s="1465"/>
      <c r="HJD3" s="1465"/>
      <c r="HJE3" s="1465"/>
      <c r="HJF3" s="1465"/>
      <c r="HJG3" s="1465"/>
      <c r="HJH3" s="1465"/>
      <c r="HJI3" s="1465"/>
      <c r="HJJ3" s="1465"/>
      <c r="HJK3" s="1465"/>
      <c r="HJL3" s="1465"/>
      <c r="HJM3" s="1465"/>
      <c r="HJN3" s="1465"/>
      <c r="HJO3" s="1465"/>
      <c r="HJP3" s="1465"/>
      <c r="HJQ3" s="1465"/>
      <c r="HJR3" s="1465"/>
      <c r="HJS3" s="1465"/>
      <c r="HJT3" s="1465"/>
      <c r="HJU3" s="1465"/>
      <c r="HJV3" s="1465"/>
      <c r="HJW3" s="1465"/>
      <c r="HJX3" s="1465"/>
      <c r="HJY3" s="1465"/>
      <c r="HJZ3" s="1465"/>
      <c r="HKA3" s="1465"/>
      <c r="HKB3" s="1465"/>
      <c r="HKC3" s="1465"/>
      <c r="HKD3" s="1465"/>
      <c r="HKE3" s="1465"/>
      <c r="HKF3" s="1465"/>
      <c r="HKG3" s="1465"/>
      <c r="HKH3" s="1465"/>
      <c r="HKI3" s="1465"/>
      <c r="HKJ3" s="1465"/>
      <c r="HKK3" s="1465"/>
      <c r="HKL3" s="1465"/>
      <c r="HKM3" s="1465"/>
      <c r="HKN3" s="1465"/>
      <c r="HKO3" s="1465"/>
      <c r="HKP3" s="1465"/>
      <c r="HKQ3" s="1465"/>
      <c r="HKR3" s="1465"/>
      <c r="HKS3" s="1465"/>
      <c r="HKT3" s="1465"/>
      <c r="HKU3" s="1465"/>
      <c r="HKV3" s="1465"/>
      <c r="HKW3" s="1465"/>
      <c r="HKX3" s="1465"/>
      <c r="HKY3" s="1465"/>
      <c r="HKZ3" s="1465"/>
      <c r="HLA3" s="1465"/>
      <c r="HLB3" s="1465"/>
      <c r="HLC3" s="1465"/>
      <c r="HLD3" s="1465"/>
      <c r="HLE3" s="1465"/>
      <c r="HLF3" s="1465"/>
      <c r="HLG3" s="1465"/>
      <c r="HLH3" s="1465"/>
      <c r="HLI3" s="1465"/>
      <c r="HLJ3" s="1465"/>
      <c r="HLK3" s="1465"/>
      <c r="HLL3" s="1465"/>
      <c r="HLM3" s="1465"/>
      <c r="HLN3" s="1465"/>
      <c r="HLO3" s="1465"/>
      <c r="HLP3" s="1465"/>
      <c r="HLQ3" s="1465"/>
      <c r="HLR3" s="1465"/>
      <c r="HLS3" s="1465"/>
      <c r="HLT3" s="1465"/>
      <c r="HLU3" s="1465"/>
      <c r="HLV3" s="1465"/>
      <c r="HLW3" s="1465"/>
      <c r="HLX3" s="1465"/>
      <c r="HLY3" s="1465"/>
      <c r="HLZ3" s="1465"/>
      <c r="HMA3" s="1465"/>
      <c r="HMB3" s="1465"/>
      <c r="HMC3" s="1465"/>
      <c r="HMD3" s="1465"/>
      <c r="HME3" s="1465"/>
      <c r="HMF3" s="1465"/>
      <c r="HMG3" s="1465"/>
      <c r="HMH3" s="1465"/>
      <c r="HMI3" s="1465"/>
      <c r="HMJ3" s="1465"/>
      <c r="HMK3" s="1465"/>
      <c r="HML3" s="1465"/>
      <c r="HMM3" s="1465"/>
      <c r="HMN3" s="1465"/>
      <c r="HMO3" s="1465"/>
      <c r="HMP3" s="1465"/>
      <c r="HMQ3" s="1465"/>
      <c r="HMR3" s="1465"/>
      <c r="HMS3" s="1465"/>
      <c r="HMT3" s="1465"/>
      <c r="HMU3" s="1465"/>
      <c r="HMV3" s="1465"/>
      <c r="HMW3" s="1465"/>
      <c r="HMX3" s="1465"/>
      <c r="HMY3" s="1465"/>
      <c r="HMZ3" s="1465"/>
      <c r="HNA3" s="1465"/>
      <c r="HNB3" s="1465"/>
      <c r="HNC3" s="1465"/>
      <c r="HND3" s="1465"/>
      <c r="HNE3" s="1465"/>
      <c r="HNF3" s="1465"/>
      <c r="HNG3" s="1465"/>
      <c r="HNH3" s="1465"/>
      <c r="HNI3" s="1465"/>
      <c r="HNJ3" s="1465"/>
      <c r="HNK3" s="1465"/>
      <c r="HNL3" s="1465"/>
      <c r="HNM3" s="1465"/>
      <c r="HNN3" s="1465"/>
      <c r="HNO3" s="1465"/>
      <c r="HNP3" s="1465"/>
      <c r="HNQ3" s="1465"/>
      <c r="HNR3" s="1465"/>
      <c r="HNS3" s="1465"/>
      <c r="HNT3" s="1465"/>
      <c r="HNU3" s="1465"/>
      <c r="HNV3" s="1465"/>
      <c r="HNW3" s="1465"/>
      <c r="HNX3" s="1465"/>
      <c r="HNY3" s="1465"/>
      <c r="HNZ3" s="1465"/>
      <c r="HOA3" s="1465"/>
      <c r="HOB3" s="1465"/>
      <c r="HOC3" s="1465"/>
      <c r="HOD3" s="1465"/>
      <c r="HOE3" s="1465"/>
      <c r="HOF3" s="1465"/>
      <c r="HOG3" s="1465"/>
      <c r="HOH3" s="1465"/>
      <c r="HOI3" s="1465"/>
      <c r="HOJ3" s="1465"/>
      <c r="HOK3" s="1465"/>
      <c r="HOL3" s="1465"/>
      <c r="HOM3" s="1465"/>
      <c r="HON3" s="1465"/>
      <c r="HOO3" s="1465"/>
      <c r="HOP3" s="1465"/>
      <c r="HOQ3" s="1465"/>
      <c r="HOR3" s="1465"/>
      <c r="HOS3" s="1465"/>
      <c r="HOT3" s="1465"/>
      <c r="HOU3" s="1465"/>
      <c r="HOV3" s="1465"/>
      <c r="HOW3" s="1465"/>
      <c r="HOX3" s="1465"/>
      <c r="HOY3" s="1465"/>
      <c r="HOZ3" s="1465"/>
      <c r="HPA3" s="1465"/>
      <c r="HPB3" s="1465"/>
      <c r="HPC3" s="1465"/>
      <c r="HPD3" s="1465"/>
      <c r="HPE3" s="1465"/>
      <c r="HPF3" s="1465"/>
      <c r="HPG3" s="1465"/>
      <c r="HPH3" s="1465"/>
      <c r="HPI3" s="1465"/>
      <c r="HPJ3" s="1465"/>
      <c r="HPK3" s="1465"/>
      <c r="HPL3" s="1465"/>
      <c r="HPM3" s="1465"/>
      <c r="HPN3" s="1465"/>
      <c r="HPO3" s="1465"/>
      <c r="HPP3" s="1465"/>
      <c r="HPQ3" s="1465"/>
      <c r="HPR3" s="1465"/>
      <c r="HPS3" s="1465"/>
      <c r="HPT3" s="1465"/>
      <c r="HPU3" s="1465"/>
      <c r="HPV3" s="1465"/>
      <c r="HPW3" s="1465"/>
      <c r="HPX3" s="1465"/>
      <c r="HPY3" s="1465"/>
      <c r="HPZ3" s="1465"/>
      <c r="HQA3" s="1465"/>
      <c r="HQB3" s="1465"/>
      <c r="HQC3" s="1465"/>
      <c r="HQD3" s="1465"/>
      <c r="HQE3" s="1465"/>
      <c r="HQF3" s="1465"/>
      <c r="HQG3" s="1465"/>
      <c r="HQH3" s="1465"/>
      <c r="HQI3" s="1465"/>
      <c r="HQJ3" s="1465"/>
      <c r="HQK3" s="1465"/>
      <c r="HQL3" s="1465"/>
      <c r="HQM3" s="1465"/>
      <c r="HQN3" s="1465"/>
      <c r="HQO3" s="1465"/>
      <c r="HQP3" s="1465"/>
      <c r="HQQ3" s="1465"/>
      <c r="HQR3" s="1465"/>
      <c r="HQS3" s="1465"/>
      <c r="HQT3" s="1465"/>
      <c r="HQU3" s="1465"/>
      <c r="HQV3" s="1465"/>
      <c r="HQW3" s="1465"/>
      <c r="HQX3" s="1465"/>
      <c r="HQY3" s="1465"/>
      <c r="HQZ3" s="1465"/>
      <c r="HRA3" s="1465"/>
      <c r="HRB3" s="1465"/>
      <c r="HRC3" s="1465"/>
      <c r="HRD3" s="1465"/>
      <c r="HRE3" s="1465"/>
      <c r="HRF3" s="1465"/>
      <c r="HRG3" s="1465"/>
      <c r="HRH3" s="1465"/>
      <c r="HRI3" s="1465"/>
      <c r="HRJ3" s="1465"/>
      <c r="HRK3" s="1465"/>
      <c r="HRL3" s="1465"/>
      <c r="HRM3" s="1465"/>
      <c r="HRN3" s="1465"/>
      <c r="HRO3" s="1465"/>
      <c r="HRP3" s="1465"/>
      <c r="HRQ3" s="1465"/>
      <c r="HRR3" s="1465"/>
      <c r="HRS3" s="1465"/>
      <c r="HRT3" s="1465"/>
      <c r="HRU3" s="1465"/>
      <c r="HRV3" s="1465"/>
      <c r="HRW3" s="1465"/>
      <c r="HRX3" s="1465"/>
      <c r="HRY3" s="1465"/>
      <c r="HRZ3" s="1465"/>
      <c r="HSA3" s="1465"/>
      <c r="HSB3" s="1465"/>
      <c r="HSC3" s="1465"/>
      <c r="HSD3" s="1465"/>
      <c r="HSE3" s="1465"/>
      <c r="HSF3" s="1465"/>
      <c r="HSG3" s="1465"/>
      <c r="HSH3" s="1465"/>
      <c r="HSI3" s="1465"/>
      <c r="HSJ3" s="1465"/>
      <c r="HSK3" s="1465"/>
      <c r="HSL3" s="1465"/>
      <c r="HSM3" s="1465"/>
      <c r="HSN3" s="1465"/>
      <c r="HSO3" s="1465"/>
      <c r="HSP3" s="1465"/>
      <c r="HSQ3" s="1465"/>
      <c r="HSR3" s="1465"/>
      <c r="HSS3" s="1465"/>
      <c r="HST3" s="1465"/>
      <c r="HSU3" s="1465"/>
      <c r="HSV3" s="1465"/>
      <c r="HSW3" s="1465"/>
      <c r="HSX3" s="1465"/>
      <c r="HSY3" s="1465"/>
      <c r="HSZ3" s="1465"/>
      <c r="HTA3" s="1465"/>
      <c r="HTB3" s="1465"/>
      <c r="HTC3" s="1465"/>
      <c r="HTD3" s="1465"/>
      <c r="HTE3" s="1465"/>
      <c r="HTF3" s="1465"/>
      <c r="HTG3" s="1465"/>
      <c r="HTH3" s="1465"/>
      <c r="HTI3" s="1465"/>
      <c r="HTJ3" s="1465"/>
      <c r="HTK3" s="1465"/>
      <c r="HTL3" s="1465"/>
      <c r="HTM3" s="1465"/>
      <c r="HTN3" s="1465"/>
      <c r="HTO3" s="1465"/>
      <c r="HTP3" s="1465"/>
      <c r="HTQ3" s="1465"/>
      <c r="HTR3" s="1465"/>
      <c r="HTS3" s="1465"/>
      <c r="HTT3" s="1465"/>
      <c r="HTU3" s="1465"/>
      <c r="HTV3" s="1465"/>
      <c r="HTW3" s="1465"/>
      <c r="HTX3" s="1465"/>
      <c r="HTY3" s="1465"/>
      <c r="HTZ3" s="1465"/>
      <c r="HUA3" s="1465"/>
      <c r="HUB3" s="1465"/>
      <c r="HUC3" s="1465"/>
      <c r="HUD3" s="1465"/>
      <c r="HUE3" s="1465"/>
      <c r="HUF3" s="1465"/>
      <c r="HUG3" s="1465"/>
      <c r="HUH3" s="1465"/>
      <c r="HUI3" s="1465"/>
      <c r="HUJ3" s="1465"/>
      <c r="HUK3" s="1465"/>
      <c r="HUL3" s="1465"/>
      <c r="HUM3" s="1465"/>
      <c r="HUN3" s="1465"/>
      <c r="HUO3" s="1465"/>
      <c r="HUP3" s="1465"/>
      <c r="HUQ3" s="1465"/>
      <c r="HUR3" s="1465"/>
      <c r="HUS3" s="1465"/>
      <c r="HUT3" s="1465"/>
      <c r="HUU3" s="1465"/>
      <c r="HUV3" s="1465"/>
      <c r="HUW3" s="1465"/>
      <c r="HUX3" s="1465"/>
      <c r="HUY3" s="1465"/>
      <c r="HUZ3" s="1465"/>
      <c r="HVA3" s="1465"/>
      <c r="HVB3" s="1465"/>
      <c r="HVC3" s="1465"/>
      <c r="HVD3" s="1465"/>
      <c r="HVE3" s="1465"/>
      <c r="HVF3" s="1465"/>
      <c r="HVG3" s="1465"/>
      <c r="HVH3" s="1465"/>
      <c r="HVI3" s="1465"/>
      <c r="HVJ3" s="1465"/>
      <c r="HVK3" s="1465"/>
      <c r="HVL3" s="1465"/>
      <c r="HVM3" s="1465"/>
      <c r="HVN3" s="1465"/>
      <c r="HVO3" s="1465"/>
      <c r="HVP3" s="1465"/>
      <c r="HVQ3" s="1465"/>
      <c r="HVR3" s="1465"/>
      <c r="HVS3" s="1465"/>
      <c r="HVT3" s="1465"/>
      <c r="HVU3" s="1465"/>
      <c r="HVV3" s="1465"/>
      <c r="HVW3" s="1465"/>
      <c r="HVX3" s="1465"/>
      <c r="HVY3" s="1465"/>
      <c r="HVZ3" s="1465"/>
      <c r="HWA3" s="1465"/>
      <c r="HWB3" s="1465"/>
      <c r="HWC3" s="1465"/>
      <c r="HWD3" s="1465"/>
      <c r="HWE3" s="1465"/>
      <c r="HWF3" s="1465"/>
      <c r="HWG3" s="1465"/>
      <c r="HWH3" s="1465"/>
      <c r="HWI3" s="1465"/>
      <c r="HWJ3" s="1465"/>
      <c r="HWK3" s="1465"/>
      <c r="HWL3" s="1465"/>
      <c r="HWM3" s="1465"/>
      <c r="HWN3" s="1465"/>
      <c r="HWO3" s="1465"/>
      <c r="HWP3" s="1465"/>
      <c r="HWQ3" s="1465"/>
      <c r="HWR3" s="1465"/>
      <c r="HWS3" s="1465"/>
      <c r="HWT3" s="1465"/>
      <c r="HWU3" s="1465"/>
      <c r="HWV3" s="1465"/>
      <c r="HWW3" s="1465"/>
      <c r="HWX3" s="1465"/>
      <c r="HWY3" s="1465"/>
      <c r="HWZ3" s="1465"/>
      <c r="HXA3" s="1465"/>
      <c r="HXB3" s="1465"/>
      <c r="HXC3" s="1465"/>
      <c r="HXD3" s="1465"/>
      <c r="HXE3" s="1465"/>
      <c r="HXF3" s="1465"/>
      <c r="HXG3" s="1465"/>
      <c r="HXH3" s="1465"/>
      <c r="HXI3" s="1465"/>
      <c r="HXJ3" s="1465"/>
      <c r="HXK3" s="1465"/>
      <c r="HXL3" s="1465"/>
      <c r="HXM3" s="1465"/>
      <c r="HXN3" s="1465"/>
      <c r="HXO3" s="1465"/>
      <c r="HXP3" s="1465"/>
      <c r="HXQ3" s="1465"/>
      <c r="HXR3" s="1465"/>
      <c r="HXS3" s="1465"/>
      <c r="HXT3" s="1465"/>
      <c r="HXU3" s="1465"/>
      <c r="HXV3" s="1465"/>
      <c r="HXW3" s="1465"/>
      <c r="HXX3" s="1465"/>
      <c r="HXY3" s="1465"/>
      <c r="HXZ3" s="1465"/>
      <c r="HYA3" s="1465"/>
      <c r="HYB3" s="1465"/>
      <c r="HYC3" s="1465"/>
      <c r="HYD3" s="1465"/>
      <c r="HYE3" s="1465"/>
      <c r="HYF3" s="1465"/>
      <c r="HYG3" s="1465"/>
      <c r="HYH3" s="1465"/>
      <c r="HYI3" s="1465"/>
      <c r="HYJ3" s="1465"/>
      <c r="HYK3" s="1465"/>
      <c r="HYL3" s="1465"/>
      <c r="HYM3" s="1465"/>
      <c r="HYN3" s="1465"/>
      <c r="HYO3" s="1465"/>
      <c r="HYP3" s="1465"/>
      <c r="HYQ3" s="1465"/>
      <c r="HYR3" s="1465"/>
      <c r="HYS3" s="1465"/>
      <c r="HYT3" s="1465"/>
      <c r="HYU3" s="1465"/>
      <c r="HYV3" s="1465"/>
      <c r="HYW3" s="1465"/>
      <c r="HYX3" s="1465"/>
      <c r="HYY3" s="1465"/>
      <c r="HYZ3" s="1465"/>
      <c r="HZA3" s="1465"/>
      <c r="HZB3" s="1465"/>
      <c r="HZC3" s="1465"/>
      <c r="HZD3" s="1465"/>
      <c r="HZE3" s="1465"/>
      <c r="HZF3" s="1465"/>
      <c r="HZG3" s="1465"/>
      <c r="HZH3" s="1465"/>
      <c r="HZI3" s="1465"/>
      <c r="HZJ3" s="1465"/>
      <c r="HZK3" s="1465"/>
      <c r="HZL3" s="1465"/>
      <c r="HZM3" s="1465"/>
      <c r="HZN3" s="1465"/>
      <c r="HZO3" s="1465"/>
      <c r="HZP3" s="1465"/>
      <c r="HZQ3" s="1465"/>
      <c r="HZR3" s="1465"/>
      <c r="HZS3" s="1465"/>
      <c r="HZT3" s="1465"/>
      <c r="HZU3" s="1465"/>
      <c r="HZV3" s="1465"/>
      <c r="HZW3" s="1465"/>
      <c r="HZX3" s="1465"/>
      <c r="HZY3" s="1465"/>
      <c r="HZZ3" s="1465"/>
      <c r="IAA3" s="1465"/>
      <c r="IAB3" s="1465"/>
      <c r="IAC3" s="1465"/>
      <c r="IAD3" s="1465"/>
      <c r="IAE3" s="1465"/>
      <c r="IAF3" s="1465"/>
      <c r="IAG3" s="1465"/>
      <c r="IAH3" s="1465"/>
      <c r="IAI3" s="1465"/>
      <c r="IAJ3" s="1465"/>
      <c r="IAK3" s="1465"/>
      <c r="IAL3" s="1465"/>
      <c r="IAM3" s="1465"/>
      <c r="IAN3" s="1465"/>
      <c r="IAO3" s="1465"/>
      <c r="IAP3" s="1465"/>
      <c r="IAQ3" s="1465"/>
      <c r="IAR3" s="1465"/>
      <c r="IAS3" s="1465"/>
      <c r="IAT3" s="1465"/>
      <c r="IAU3" s="1465"/>
      <c r="IAV3" s="1465"/>
      <c r="IAW3" s="1465"/>
      <c r="IAX3" s="1465"/>
      <c r="IAY3" s="1465"/>
      <c r="IAZ3" s="1465"/>
      <c r="IBA3" s="1465"/>
      <c r="IBB3" s="1465"/>
      <c r="IBC3" s="1465"/>
      <c r="IBD3" s="1465"/>
      <c r="IBE3" s="1465"/>
      <c r="IBF3" s="1465"/>
      <c r="IBG3" s="1465"/>
      <c r="IBH3" s="1465"/>
      <c r="IBI3" s="1465"/>
      <c r="IBJ3" s="1465"/>
      <c r="IBK3" s="1465"/>
      <c r="IBL3" s="1465"/>
      <c r="IBM3" s="1465"/>
      <c r="IBN3" s="1465"/>
      <c r="IBO3" s="1465"/>
      <c r="IBP3" s="1465"/>
      <c r="IBQ3" s="1465"/>
      <c r="IBR3" s="1465"/>
      <c r="IBS3" s="1465"/>
      <c r="IBT3" s="1465"/>
      <c r="IBU3" s="1465"/>
      <c r="IBV3" s="1465"/>
      <c r="IBW3" s="1465"/>
      <c r="IBX3" s="1465"/>
      <c r="IBY3" s="1465"/>
      <c r="IBZ3" s="1465"/>
      <c r="ICA3" s="1465"/>
      <c r="ICB3" s="1465"/>
      <c r="ICC3" s="1465"/>
      <c r="ICD3" s="1465"/>
      <c r="ICE3" s="1465"/>
      <c r="ICF3" s="1465"/>
      <c r="ICG3" s="1465"/>
      <c r="ICH3" s="1465"/>
      <c r="ICI3" s="1465"/>
      <c r="ICJ3" s="1465"/>
      <c r="ICK3" s="1465"/>
      <c r="ICL3" s="1465"/>
      <c r="ICM3" s="1465"/>
      <c r="ICN3" s="1465"/>
      <c r="ICO3" s="1465"/>
      <c r="ICP3" s="1465"/>
      <c r="ICQ3" s="1465"/>
      <c r="ICR3" s="1465"/>
      <c r="ICS3" s="1465"/>
      <c r="ICT3" s="1465"/>
      <c r="ICU3" s="1465"/>
      <c r="ICV3" s="1465"/>
      <c r="ICW3" s="1465"/>
      <c r="ICX3" s="1465"/>
      <c r="ICY3" s="1465"/>
      <c r="ICZ3" s="1465"/>
      <c r="IDA3" s="1465"/>
      <c r="IDB3" s="1465"/>
      <c r="IDC3" s="1465"/>
      <c r="IDD3" s="1465"/>
      <c r="IDE3" s="1465"/>
      <c r="IDF3" s="1465"/>
      <c r="IDG3" s="1465"/>
      <c r="IDH3" s="1465"/>
      <c r="IDI3" s="1465"/>
      <c r="IDJ3" s="1465"/>
      <c r="IDK3" s="1465"/>
      <c r="IDL3" s="1465"/>
      <c r="IDM3" s="1465"/>
      <c r="IDN3" s="1465"/>
      <c r="IDO3" s="1465"/>
      <c r="IDP3" s="1465"/>
      <c r="IDQ3" s="1465"/>
      <c r="IDR3" s="1465"/>
      <c r="IDS3" s="1465"/>
      <c r="IDT3" s="1465"/>
      <c r="IDU3" s="1465"/>
      <c r="IDV3" s="1465"/>
      <c r="IDW3" s="1465"/>
      <c r="IDX3" s="1465"/>
      <c r="IDY3" s="1465"/>
      <c r="IDZ3" s="1465"/>
      <c r="IEA3" s="1465"/>
      <c r="IEB3" s="1465"/>
      <c r="IEC3" s="1465"/>
      <c r="IED3" s="1465"/>
      <c r="IEE3" s="1465"/>
      <c r="IEF3" s="1465"/>
      <c r="IEG3" s="1465"/>
      <c r="IEH3" s="1465"/>
      <c r="IEI3" s="1465"/>
      <c r="IEJ3" s="1465"/>
      <c r="IEK3" s="1465"/>
      <c r="IEL3" s="1465"/>
      <c r="IEM3" s="1465"/>
      <c r="IEN3" s="1465"/>
      <c r="IEO3" s="1465"/>
      <c r="IEP3" s="1465"/>
      <c r="IEQ3" s="1465"/>
      <c r="IER3" s="1465"/>
      <c r="IES3" s="1465"/>
      <c r="IET3" s="1465"/>
      <c r="IEU3" s="1465"/>
      <c r="IEV3" s="1465"/>
      <c r="IEW3" s="1465"/>
      <c r="IEX3" s="1465"/>
      <c r="IEY3" s="1465"/>
      <c r="IEZ3" s="1465"/>
      <c r="IFA3" s="1465"/>
      <c r="IFB3" s="1465"/>
      <c r="IFC3" s="1465"/>
      <c r="IFD3" s="1465"/>
      <c r="IFE3" s="1465"/>
      <c r="IFF3" s="1465"/>
      <c r="IFG3" s="1465"/>
      <c r="IFH3" s="1465"/>
      <c r="IFI3" s="1465"/>
      <c r="IFJ3" s="1465"/>
      <c r="IFK3" s="1465"/>
      <c r="IFL3" s="1465"/>
      <c r="IFM3" s="1465"/>
      <c r="IFN3" s="1465"/>
      <c r="IFO3" s="1465"/>
      <c r="IFP3" s="1465"/>
      <c r="IFQ3" s="1465"/>
      <c r="IFR3" s="1465"/>
      <c r="IFS3" s="1465"/>
      <c r="IFT3" s="1465"/>
      <c r="IFU3" s="1465"/>
      <c r="IFV3" s="1465"/>
      <c r="IFW3" s="1465"/>
      <c r="IFX3" s="1465"/>
      <c r="IFY3" s="1465"/>
      <c r="IFZ3" s="1465"/>
      <c r="IGA3" s="1465"/>
      <c r="IGB3" s="1465"/>
      <c r="IGC3" s="1465"/>
      <c r="IGD3" s="1465"/>
      <c r="IGE3" s="1465"/>
      <c r="IGF3" s="1465"/>
      <c r="IGG3" s="1465"/>
      <c r="IGH3" s="1465"/>
      <c r="IGI3" s="1465"/>
      <c r="IGJ3" s="1465"/>
      <c r="IGK3" s="1465"/>
      <c r="IGL3" s="1465"/>
      <c r="IGM3" s="1465"/>
      <c r="IGN3" s="1465"/>
      <c r="IGO3" s="1465"/>
      <c r="IGP3" s="1465"/>
      <c r="IGQ3" s="1465"/>
      <c r="IGR3" s="1465"/>
      <c r="IGS3" s="1465"/>
      <c r="IGT3" s="1465"/>
      <c r="IGU3" s="1465"/>
      <c r="IGV3" s="1465"/>
      <c r="IGW3" s="1465"/>
      <c r="IGX3" s="1465"/>
      <c r="IGY3" s="1465"/>
      <c r="IGZ3" s="1465"/>
      <c r="IHA3" s="1465"/>
      <c r="IHB3" s="1465"/>
      <c r="IHC3" s="1465"/>
      <c r="IHD3" s="1465"/>
      <c r="IHE3" s="1465"/>
      <c r="IHF3" s="1465"/>
      <c r="IHG3" s="1465"/>
      <c r="IHH3" s="1465"/>
      <c r="IHI3" s="1465"/>
      <c r="IHJ3" s="1465"/>
      <c r="IHK3" s="1465"/>
      <c r="IHL3" s="1465"/>
      <c r="IHM3" s="1465"/>
      <c r="IHN3" s="1465"/>
      <c r="IHO3" s="1465"/>
      <c r="IHP3" s="1465"/>
      <c r="IHQ3" s="1465"/>
      <c r="IHR3" s="1465"/>
      <c r="IHS3" s="1465"/>
      <c r="IHT3" s="1465"/>
      <c r="IHU3" s="1465"/>
      <c r="IHV3" s="1465"/>
      <c r="IHW3" s="1465"/>
      <c r="IHX3" s="1465"/>
      <c r="IHY3" s="1465"/>
      <c r="IHZ3" s="1465"/>
      <c r="IIA3" s="1465"/>
      <c r="IIB3" s="1465"/>
      <c r="IIC3" s="1465"/>
      <c r="IID3" s="1465"/>
      <c r="IIE3" s="1465"/>
      <c r="IIF3" s="1465"/>
      <c r="IIG3" s="1465"/>
      <c r="IIH3" s="1465"/>
      <c r="III3" s="1465"/>
      <c r="IIJ3" s="1465"/>
      <c r="IIK3" s="1465"/>
      <c r="IIL3" s="1465"/>
      <c r="IIM3" s="1465"/>
      <c r="IIN3" s="1465"/>
      <c r="IIO3" s="1465"/>
      <c r="IIP3" s="1465"/>
      <c r="IIQ3" s="1465"/>
      <c r="IIR3" s="1465"/>
      <c r="IIS3" s="1465"/>
      <c r="IIT3" s="1465"/>
      <c r="IIU3" s="1465"/>
      <c r="IIV3" s="1465"/>
      <c r="IIW3" s="1465"/>
      <c r="IIX3" s="1465"/>
      <c r="IIY3" s="1465"/>
      <c r="IIZ3" s="1465"/>
      <c r="IJA3" s="1465"/>
      <c r="IJB3" s="1465"/>
      <c r="IJC3" s="1465"/>
      <c r="IJD3" s="1465"/>
      <c r="IJE3" s="1465"/>
      <c r="IJF3" s="1465"/>
      <c r="IJG3" s="1465"/>
      <c r="IJH3" s="1465"/>
      <c r="IJI3" s="1465"/>
      <c r="IJJ3" s="1465"/>
      <c r="IJK3" s="1465"/>
      <c r="IJL3" s="1465"/>
      <c r="IJM3" s="1465"/>
      <c r="IJN3" s="1465"/>
      <c r="IJO3" s="1465"/>
      <c r="IJP3" s="1465"/>
      <c r="IJQ3" s="1465"/>
      <c r="IJR3" s="1465"/>
      <c r="IJS3" s="1465"/>
      <c r="IJT3" s="1465"/>
      <c r="IJU3" s="1465"/>
      <c r="IJV3" s="1465"/>
      <c r="IJW3" s="1465"/>
      <c r="IJX3" s="1465"/>
      <c r="IJY3" s="1465"/>
      <c r="IJZ3" s="1465"/>
      <c r="IKA3" s="1465"/>
      <c r="IKB3" s="1465"/>
      <c r="IKC3" s="1465"/>
      <c r="IKD3" s="1465"/>
      <c r="IKE3" s="1465"/>
      <c r="IKF3" s="1465"/>
      <c r="IKG3" s="1465"/>
      <c r="IKH3" s="1465"/>
      <c r="IKI3" s="1465"/>
      <c r="IKJ3" s="1465"/>
      <c r="IKK3" s="1465"/>
      <c r="IKL3" s="1465"/>
      <c r="IKM3" s="1465"/>
      <c r="IKN3" s="1465"/>
      <c r="IKO3" s="1465"/>
      <c r="IKP3" s="1465"/>
      <c r="IKQ3" s="1465"/>
      <c r="IKR3" s="1465"/>
      <c r="IKS3" s="1465"/>
      <c r="IKT3" s="1465"/>
      <c r="IKU3" s="1465"/>
      <c r="IKV3" s="1465"/>
      <c r="IKW3" s="1465"/>
      <c r="IKX3" s="1465"/>
      <c r="IKY3" s="1465"/>
      <c r="IKZ3" s="1465"/>
      <c r="ILA3" s="1465"/>
      <c r="ILB3" s="1465"/>
      <c r="ILC3" s="1465"/>
      <c r="ILD3" s="1465"/>
      <c r="ILE3" s="1465"/>
      <c r="ILF3" s="1465"/>
      <c r="ILG3" s="1465"/>
      <c r="ILH3" s="1465"/>
      <c r="ILI3" s="1465"/>
      <c r="ILJ3" s="1465"/>
      <c r="ILK3" s="1465"/>
      <c r="ILL3" s="1465"/>
      <c r="ILM3" s="1465"/>
      <c r="ILN3" s="1465"/>
      <c r="ILO3" s="1465"/>
      <c r="ILP3" s="1465"/>
      <c r="ILQ3" s="1465"/>
      <c r="ILR3" s="1465"/>
      <c r="ILS3" s="1465"/>
      <c r="ILT3" s="1465"/>
      <c r="ILU3" s="1465"/>
      <c r="ILV3" s="1465"/>
      <c r="ILW3" s="1465"/>
      <c r="ILX3" s="1465"/>
      <c r="ILY3" s="1465"/>
      <c r="ILZ3" s="1465"/>
      <c r="IMA3" s="1465"/>
      <c r="IMB3" s="1465"/>
      <c r="IMC3" s="1465"/>
      <c r="IMD3" s="1465"/>
      <c r="IME3" s="1465"/>
      <c r="IMF3" s="1465"/>
      <c r="IMG3" s="1465"/>
      <c r="IMH3" s="1465"/>
      <c r="IMI3" s="1465"/>
      <c r="IMJ3" s="1465"/>
      <c r="IMK3" s="1465"/>
      <c r="IML3" s="1465"/>
      <c r="IMM3" s="1465"/>
      <c r="IMN3" s="1465"/>
      <c r="IMO3" s="1465"/>
      <c r="IMP3" s="1465"/>
      <c r="IMQ3" s="1465"/>
      <c r="IMR3" s="1465"/>
      <c r="IMS3" s="1465"/>
      <c r="IMT3" s="1465"/>
      <c r="IMU3" s="1465"/>
      <c r="IMV3" s="1465"/>
      <c r="IMW3" s="1465"/>
      <c r="IMX3" s="1465"/>
      <c r="IMY3" s="1465"/>
      <c r="IMZ3" s="1465"/>
      <c r="INA3" s="1465"/>
      <c r="INB3" s="1465"/>
      <c r="INC3" s="1465"/>
      <c r="IND3" s="1465"/>
      <c r="INE3" s="1465"/>
      <c r="INF3" s="1465"/>
      <c r="ING3" s="1465"/>
      <c r="INH3" s="1465"/>
      <c r="INI3" s="1465"/>
      <c r="INJ3" s="1465"/>
      <c r="INK3" s="1465"/>
      <c r="INL3" s="1465"/>
      <c r="INM3" s="1465"/>
      <c r="INN3" s="1465"/>
      <c r="INO3" s="1465"/>
      <c r="INP3" s="1465"/>
      <c r="INQ3" s="1465"/>
      <c r="INR3" s="1465"/>
      <c r="INS3" s="1465"/>
      <c r="INT3" s="1465"/>
      <c r="INU3" s="1465"/>
      <c r="INV3" s="1465"/>
      <c r="INW3" s="1465"/>
      <c r="INX3" s="1465"/>
      <c r="INY3" s="1465"/>
      <c r="INZ3" s="1465"/>
      <c r="IOA3" s="1465"/>
      <c r="IOB3" s="1465"/>
      <c r="IOC3" s="1465"/>
      <c r="IOD3" s="1465"/>
      <c r="IOE3" s="1465"/>
      <c r="IOF3" s="1465"/>
      <c r="IOG3" s="1465"/>
      <c r="IOH3" s="1465"/>
      <c r="IOI3" s="1465"/>
      <c r="IOJ3" s="1465"/>
      <c r="IOK3" s="1465"/>
      <c r="IOL3" s="1465"/>
      <c r="IOM3" s="1465"/>
      <c r="ION3" s="1465"/>
      <c r="IOO3" s="1465"/>
      <c r="IOP3" s="1465"/>
      <c r="IOQ3" s="1465"/>
      <c r="IOR3" s="1465"/>
      <c r="IOS3" s="1465"/>
      <c r="IOT3" s="1465"/>
      <c r="IOU3" s="1465"/>
      <c r="IOV3" s="1465"/>
      <c r="IOW3" s="1465"/>
      <c r="IOX3" s="1465"/>
      <c r="IOY3" s="1465"/>
      <c r="IOZ3" s="1465"/>
      <c r="IPA3" s="1465"/>
      <c r="IPB3" s="1465"/>
      <c r="IPC3" s="1465"/>
      <c r="IPD3" s="1465"/>
      <c r="IPE3" s="1465"/>
      <c r="IPF3" s="1465"/>
      <c r="IPG3" s="1465"/>
      <c r="IPH3" s="1465"/>
      <c r="IPI3" s="1465"/>
      <c r="IPJ3" s="1465"/>
      <c r="IPK3" s="1465"/>
      <c r="IPL3" s="1465"/>
      <c r="IPM3" s="1465"/>
      <c r="IPN3" s="1465"/>
      <c r="IPO3" s="1465"/>
      <c r="IPP3" s="1465"/>
      <c r="IPQ3" s="1465"/>
      <c r="IPR3" s="1465"/>
      <c r="IPS3" s="1465"/>
      <c r="IPT3" s="1465"/>
      <c r="IPU3" s="1465"/>
      <c r="IPV3" s="1465"/>
      <c r="IPW3" s="1465"/>
      <c r="IPX3" s="1465"/>
      <c r="IPY3" s="1465"/>
      <c r="IPZ3" s="1465"/>
      <c r="IQA3" s="1465"/>
      <c r="IQB3" s="1465"/>
      <c r="IQC3" s="1465"/>
      <c r="IQD3" s="1465"/>
      <c r="IQE3" s="1465"/>
      <c r="IQF3" s="1465"/>
      <c r="IQG3" s="1465"/>
      <c r="IQH3" s="1465"/>
      <c r="IQI3" s="1465"/>
      <c r="IQJ3" s="1465"/>
      <c r="IQK3" s="1465"/>
      <c r="IQL3" s="1465"/>
      <c r="IQM3" s="1465"/>
      <c r="IQN3" s="1465"/>
      <c r="IQO3" s="1465"/>
      <c r="IQP3" s="1465"/>
      <c r="IQQ3" s="1465"/>
      <c r="IQR3" s="1465"/>
      <c r="IQS3" s="1465"/>
      <c r="IQT3" s="1465"/>
      <c r="IQU3" s="1465"/>
      <c r="IQV3" s="1465"/>
      <c r="IQW3" s="1465"/>
      <c r="IQX3" s="1465"/>
      <c r="IQY3" s="1465"/>
      <c r="IQZ3" s="1465"/>
      <c r="IRA3" s="1465"/>
      <c r="IRB3" s="1465"/>
      <c r="IRC3" s="1465"/>
      <c r="IRD3" s="1465"/>
      <c r="IRE3" s="1465"/>
      <c r="IRF3" s="1465"/>
      <c r="IRG3" s="1465"/>
      <c r="IRH3" s="1465"/>
      <c r="IRI3" s="1465"/>
      <c r="IRJ3" s="1465"/>
      <c r="IRK3" s="1465"/>
      <c r="IRL3" s="1465"/>
      <c r="IRM3" s="1465"/>
      <c r="IRN3" s="1465"/>
      <c r="IRO3" s="1465"/>
      <c r="IRP3" s="1465"/>
      <c r="IRQ3" s="1465"/>
      <c r="IRR3" s="1465"/>
      <c r="IRS3" s="1465"/>
      <c r="IRT3" s="1465"/>
      <c r="IRU3" s="1465"/>
      <c r="IRV3" s="1465"/>
      <c r="IRW3" s="1465"/>
      <c r="IRX3" s="1465"/>
      <c r="IRY3" s="1465"/>
      <c r="IRZ3" s="1465"/>
      <c r="ISA3" s="1465"/>
      <c r="ISB3" s="1465"/>
      <c r="ISC3" s="1465"/>
      <c r="ISD3" s="1465"/>
      <c r="ISE3" s="1465"/>
      <c r="ISF3" s="1465"/>
      <c r="ISG3" s="1465"/>
      <c r="ISH3" s="1465"/>
      <c r="ISI3" s="1465"/>
      <c r="ISJ3" s="1465"/>
      <c r="ISK3" s="1465"/>
      <c r="ISL3" s="1465"/>
      <c r="ISM3" s="1465"/>
      <c r="ISN3" s="1465"/>
      <c r="ISO3" s="1465"/>
      <c r="ISP3" s="1465"/>
      <c r="ISQ3" s="1465"/>
      <c r="ISR3" s="1465"/>
      <c r="ISS3" s="1465"/>
      <c r="IST3" s="1465"/>
      <c r="ISU3" s="1465"/>
      <c r="ISV3" s="1465"/>
      <c r="ISW3" s="1465"/>
      <c r="ISX3" s="1465"/>
      <c r="ISY3" s="1465"/>
      <c r="ISZ3" s="1465"/>
      <c r="ITA3" s="1465"/>
      <c r="ITB3" s="1465"/>
      <c r="ITC3" s="1465"/>
      <c r="ITD3" s="1465"/>
      <c r="ITE3" s="1465"/>
      <c r="ITF3" s="1465"/>
      <c r="ITG3" s="1465"/>
      <c r="ITH3" s="1465"/>
      <c r="ITI3" s="1465"/>
      <c r="ITJ3" s="1465"/>
      <c r="ITK3" s="1465"/>
      <c r="ITL3" s="1465"/>
      <c r="ITM3" s="1465"/>
      <c r="ITN3" s="1465"/>
      <c r="ITO3" s="1465"/>
      <c r="ITP3" s="1465"/>
      <c r="ITQ3" s="1465"/>
      <c r="ITR3" s="1465"/>
      <c r="ITS3" s="1465"/>
      <c r="ITT3" s="1465"/>
      <c r="ITU3" s="1465"/>
      <c r="ITV3" s="1465"/>
      <c r="ITW3" s="1465"/>
      <c r="ITX3" s="1465"/>
      <c r="ITY3" s="1465"/>
      <c r="ITZ3" s="1465"/>
      <c r="IUA3" s="1465"/>
      <c r="IUB3" s="1465"/>
      <c r="IUC3" s="1465"/>
      <c r="IUD3" s="1465"/>
      <c r="IUE3" s="1465"/>
      <c r="IUF3" s="1465"/>
      <c r="IUG3" s="1465"/>
      <c r="IUH3" s="1465"/>
      <c r="IUI3" s="1465"/>
      <c r="IUJ3" s="1465"/>
      <c r="IUK3" s="1465"/>
      <c r="IUL3" s="1465"/>
      <c r="IUM3" s="1465"/>
      <c r="IUN3" s="1465"/>
      <c r="IUO3" s="1465"/>
      <c r="IUP3" s="1465"/>
      <c r="IUQ3" s="1465"/>
      <c r="IUR3" s="1465"/>
      <c r="IUS3" s="1465"/>
      <c r="IUT3" s="1465"/>
      <c r="IUU3" s="1465"/>
      <c r="IUV3" s="1465"/>
      <c r="IUW3" s="1465"/>
      <c r="IUX3" s="1465"/>
      <c r="IUY3" s="1465"/>
      <c r="IUZ3" s="1465"/>
      <c r="IVA3" s="1465"/>
      <c r="IVB3" s="1465"/>
      <c r="IVC3" s="1465"/>
      <c r="IVD3" s="1465"/>
      <c r="IVE3" s="1465"/>
      <c r="IVF3" s="1465"/>
      <c r="IVG3" s="1465"/>
      <c r="IVH3" s="1465"/>
      <c r="IVI3" s="1465"/>
      <c r="IVJ3" s="1465"/>
      <c r="IVK3" s="1465"/>
      <c r="IVL3" s="1465"/>
      <c r="IVM3" s="1465"/>
      <c r="IVN3" s="1465"/>
      <c r="IVO3" s="1465"/>
      <c r="IVP3" s="1465"/>
      <c r="IVQ3" s="1465"/>
      <c r="IVR3" s="1465"/>
      <c r="IVS3" s="1465"/>
      <c r="IVT3" s="1465"/>
      <c r="IVU3" s="1465"/>
      <c r="IVV3" s="1465"/>
      <c r="IVW3" s="1465"/>
      <c r="IVX3" s="1465"/>
      <c r="IVY3" s="1465"/>
      <c r="IVZ3" s="1465"/>
      <c r="IWA3" s="1465"/>
      <c r="IWB3" s="1465"/>
      <c r="IWC3" s="1465"/>
      <c r="IWD3" s="1465"/>
      <c r="IWE3" s="1465"/>
      <c r="IWF3" s="1465"/>
      <c r="IWG3" s="1465"/>
      <c r="IWH3" s="1465"/>
      <c r="IWI3" s="1465"/>
      <c r="IWJ3" s="1465"/>
      <c r="IWK3" s="1465"/>
      <c r="IWL3" s="1465"/>
      <c r="IWM3" s="1465"/>
      <c r="IWN3" s="1465"/>
      <c r="IWO3" s="1465"/>
      <c r="IWP3" s="1465"/>
      <c r="IWQ3" s="1465"/>
      <c r="IWR3" s="1465"/>
      <c r="IWS3" s="1465"/>
      <c r="IWT3" s="1465"/>
      <c r="IWU3" s="1465"/>
      <c r="IWV3" s="1465"/>
      <c r="IWW3" s="1465"/>
      <c r="IWX3" s="1465"/>
      <c r="IWY3" s="1465"/>
      <c r="IWZ3" s="1465"/>
      <c r="IXA3" s="1465"/>
      <c r="IXB3" s="1465"/>
      <c r="IXC3" s="1465"/>
      <c r="IXD3" s="1465"/>
      <c r="IXE3" s="1465"/>
      <c r="IXF3" s="1465"/>
      <c r="IXG3" s="1465"/>
      <c r="IXH3" s="1465"/>
      <c r="IXI3" s="1465"/>
      <c r="IXJ3" s="1465"/>
      <c r="IXK3" s="1465"/>
      <c r="IXL3" s="1465"/>
      <c r="IXM3" s="1465"/>
      <c r="IXN3" s="1465"/>
      <c r="IXO3" s="1465"/>
      <c r="IXP3" s="1465"/>
      <c r="IXQ3" s="1465"/>
      <c r="IXR3" s="1465"/>
      <c r="IXS3" s="1465"/>
      <c r="IXT3" s="1465"/>
      <c r="IXU3" s="1465"/>
      <c r="IXV3" s="1465"/>
      <c r="IXW3" s="1465"/>
      <c r="IXX3" s="1465"/>
      <c r="IXY3" s="1465"/>
      <c r="IXZ3" s="1465"/>
      <c r="IYA3" s="1465"/>
      <c r="IYB3" s="1465"/>
      <c r="IYC3" s="1465"/>
      <c r="IYD3" s="1465"/>
      <c r="IYE3" s="1465"/>
      <c r="IYF3" s="1465"/>
      <c r="IYG3" s="1465"/>
      <c r="IYH3" s="1465"/>
      <c r="IYI3" s="1465"/>
      <c r="IYJ3" s="1465"/>
      <c r="IYK3" s="1465"/>
      <c r="IYL3" s="1465"/>
      <c r="IYM3" s="1465"/>
      <c r="IYN3" s="1465"/>
      <c r="IYO3" s="1465"/>
      <c r="IYP3" s="1465"/>
      <c r="IYQ3" s="1465"/>
      <c r="IYR3" s="1465"/>
      <c r="IYS3" s="1465"/>
      <c r="IYT3" s="1465"/>
      <c r="IYU3" s="1465"/>
      <c r="IYV3" s="1465"/>
      <c r="IYW3" s="1465"/>
      <c r="IYX3" s="1465"/>
      <c r="IYY3" s="1465"/>
      <c r="IYZ3" s="1465"/>
      <c r="IZA3" s="1465"/>
      <c r="IZB3" s="1465"/>
      <c r="IZC3" s="1465"/>
      <c r="IZD3" s="1465"/>
      <c r="IZE3" s="1465"/>
      <c r="IZF3" s="1465"/>
      <c r="IZG3" s="1465"/>
      <c r="IZH3" s="1465"/>
      <c r="IZI3" s="1465"/>
      <c r="IZJ3" s="1465"/>
      <c r="IZK3" s="1465"/>
      <c r="IZL3" s="1465"/>
      <c r="IZM3" s="1465"/>
      <c r="IZN3" s="1465"/>
      <c r="IZO3" s="1465"/>
      <c r="IZP3" s="1465"/>
      <c r="IZQ3" s="1465"/>
      <c r="IZR3" s="1465"/>
      <c r="IZS3" s="1465"/>
      <c r="IZT3" s="1465"/>
      <c r="IZU3" s="1465"/>
      <c r="IZV3" s="1465"/>
      <c r="IZW3" s="1465"/>
      <c r="IZX3" s="1465"/>
      <c r="IZY3" s="1465"/>
      <c r="IZZ3" s="1465"/>
      <c r="JAA3" s="1465"/>
      <c r="JAB3" s="1465"/>
      <c r="JAC3" s="1465"/>
      <c r="JAD3" s="1465"/>
      <c r="JAE3" s="1465"/>
      <c r="JAF3" s="1465"/>
      <c r="JAG3" s="1465"/>
      <c r="JAH3" s="1465"/>
      <c r="JAI3" s="1465"/>
      <c r="JAJ3" s="1465"/>
      <c r="JAK3" s="1465"/>
      <c r="JAL3" s="1465"/>
      <c r="JAM3" s="1465"/>
      <c r="JAN3" s="1465"/>
      <c r="JAO3" s="1465"/>
      <c r="JAP3" s="1465"/>
      <c r="JAQ3" s="1465"/>
      <c r="JAR3" s="1465"/>
      <c r="JAS3" s="1465"/>
      <c r="JAT3" s="1465"/>
      <c r="JAU3" s="1465"/>
      <c r="JAV3" s="1465"/>
      <c r="JAW3" s="1465"/>
      <c r="JAX3" s="1465"/>
      <c r="JAY3" s="1465"/>
      <c r="JAZ3" s="1465"/>
      <c r="JBA3" s="1465"/>
      <c r="JBB3" s="1465"/>
      <c r="JBC3" s="1465"/>
      <c r="JBD3" s="1465"/>
      <c r="JBE3" s="1465"/>
      <c r="JBF3" s="1465"/>
      <c r="JBG3" s="1465"/>
      <c r="JBH3" s="1465"/>
      <c r="JBI3" s="1465"/>
      <c r="JBJ3" s="1465"/>
      <c r="JBK3" s="1465"/>
      <c r="JBL3" s="1465"/>
      <c r="JBM3" s="1465"/>
      <c r="JBN3" s="1465"/>
      <c r="JBO3" s="1465"/>
      <c r="JBP3" s="1465"/>
      <c r="JBQ3" s="1465"/>
      <c r="JBR3" s="1465"/>
      <c r="JBS3" s="1465"/>
      <c r="JBT3" s="1465"/>
      <c r="JBU3" s="1465"/>
      <c r="JBV3" s="1465"/>
      <c r="JBW3" s="1465"/>
      <c r="JBX3" s="1465"/>
      <c r="JBY3" s="1465"/>
      <c r="JBZ3" s="1465"/>
      <c r="JCA3" s="1465"/>
      <c r="JCB3" s="1465"/>
      <c r="JCC3" s="1465"/>
      <c r="JCD3" s="1465"/>
      <c r="JCE3" s="1465"/>
      <c r="JCF3" s="1465"/>
      <c r="JCG3" s="1465"/>
      <c r="JCH3" s="1465"/>
      <c r="JCI3" s="1465"/>
      <c r="JCJ3" s="1465"/>
      <c r="JCK3" s="1465"/>
      <c r="JCL3" s="1465"/>
      <c r="JCM3" s="1465"/>
      <c r="JCN3" s="1465"/>
      <c r="JCO3" s="1465"/>
      <c r="JCP3" s="1465"/>
      <c r="JCQ3" s="1465"/>
      <c r="JCR3" s="1465"/>
      <c r="JCS3" s="1465"/>
      <c r="JCT3" s="1465"/>
      <c r="JCU3" s="1465"/>
      <c r="JCV3" s="1465"/>
      <c r="JCW3" s="1465"/>
      <c r="JCX3" s="1465"/>
      <c r="JCY3" s="1465"/>
      <c r="JCZ3" s="1465"/>
      <c r="JDA3" s="1465"/>
      <c r="JDB3" s="1465"/>
      <c r="JDC3" s="1465"/>
      <c r="JDD3" s="1465"/>
      <c r="JDE3" s="1465"/>
      <c r="JDF3" s="1465"/>
      <c r="JDG3" s="1465"/>
      <c r="JDH3" s="1465"/>
      <c r="JDI3" s="1465"/>
      <c r="JDJ3" s="1465"/>
      <c r="JDK3" s="1465"/>
      <c r="JDL3" s="1465"/>
      <c r="JDM3" s="1465"/>
      <c r="JDN3" s="1465"/>
      <c r="JDO3" s="1465"/>
      <c r="JDP3" s="1465"/>
      <c r="JDQ3" s="1465"/>
      <c r="JDR3" s="1465"/>
      <c r="JDS3" s="1465"/>
      <c r="JDT3" s="1465"/>
      <c r="JDU3" s="1465"/>
      <c r="JDV3" s="1465"/>
      <c r="JDW3" s="1465"/>
      <c r="JDX3" s="1465"/>
      <c r="JDY3" s="1465"/>
      <c r="JDZ3" s="1465"/>
      <c r="JEA3" s="1465"/>
      <c r="JEB3" s="1465"/>
      <c r="JEC3" s="1465"/>
      <c r="JED3" s="1465"/>
      <c r="JEE3" s="1465"/>
      <c r="JEF3" s="1465"/>
      <c r="JEG3" s="1465"/>
      <c r="JEH3" s="1465"/>
      <c r="JEI3" s="1465"/>
      <c r="JEJ3" s="1465"/>
      <c r="JEK3" s="1465"/>
      <c r="JEL3" s="1465"/>
      <c r="JEM3" s="1465"/>
      <c r="JEN3" s="1465"/>
      <c r="JEO3" s="1465"/>
      <c r="JEP3" s="1465"/>
      <c r="JEQ3" s="1465"/>
      <c r="JER3" s="1465"/>
      <c r="JES3" s="1465"/>
      <c r="JET3" s="1465"/>
      <c r="JEU3" s="1465"/>
      <c r="JEV3" s="1465"/>
      <c r="JEW3" s="1465"/>
      <c r="JEX3" s="1465"/>
      <c r="JEY3" s="1465"/>
      <c r="JEZ3" s="1465"/>
      <c r="JFA3" s="1465"/>
      <c r="JFB3" s="1465"/>
      <c r="JFC3" s="1465"/>
      <c r="JFD3" s="1465"/>
      <c r="JFE3" s="1465"/>
      <c r="JFF3" s="1465"/>
      <c r="JFG3" s="1465"/>
      <c r="JFH3" s="1465"/>
      <c r="JFI3" s="1465"/>
      <c r="JFJ3" s="1465"/>
      <c r="JFK3" s="1465"/>
      <c r="JFL3" s="1465"/>
      <c r="JFM3" s="1465"/>
      <c r="JFN3" s="1465"/>
      <c r="JFO3" s="1465"/>
      <c r="JFP3" s="1465"/>
      <c r="JFQ3" s="1465"/>
      <c r="JFR3" s="1465"/>
      <c r="JFS3" s="1465"/>
      <c r="JFT3" s="1465"/>
      <c r="JFU3" s="1465"/>
      <c r="JFV3" s="1465"/>
      <c r="JFW3" s="1465"/>
      <c r="JFX3" s="1465"/>
      <c r="JFY3" s="1465"/>
      <c r="JFZ3" s="1465"/>
      <c r="JGA3" s="1465"/>
      <c r="JGB3" s="1465"/>
      <c r="JGC3" s="1465"/>
      <c r="JGD3" s="1465"/>
      <c r="JGE3" s="1465"/>
      <c r="JGF3" s="1465"/>
      <c r="JGG3" s="1465"/>
      <c r="JGH3" s="1465"/>
      <c r="JGI3" s="1465"/>
      <c r="JGJ3" s="1465"/>
      <c r="JGK3" s="1465"/>
      <c r="JGL3" s="1465"/>
      <c r="JGM3" s="1465"/>
      <c r="JGN3" s="1465"/>
      <c r="JGO3" s="1465"/>
      <c r="JGP3" s="1465"/>
      <c r="JGQ3" s="1465"/>
      <c r="JGR3" s="1465"/>
      <c r="JGS3" s="1465"/>
      <c r="JGT3" s="1465"/>
      <c r="JGU3" s="1465"/>
      <c r="JGV3" s="1465"/>
      <c r="JGW3" s="1465"/>
      <c r="JGX3" s="1465"/>
      <c r="JGY3" s="1465"/>
      <c r="JGZ3" s="1465"/>
      <c r="JHA3" s="1465"/>
      <c r="JHB3" s="1465"/>
      <c r="JHC3" s="1465"/>
      <c r="JHD3" s="1465"/>
      <c r="JHE3" s="1465"/>
      <c r="JHF3" s="1465"/>
      <c r="JHG3" s="1465"/>
      <c r="JHH3" s="1465"/>
      <c r="JHI3" s="1465"/>
      <c r="JHJ3" s="1465"/>
      <c r="JHK3" s="1465"/>
      <c r="JHL3" s="1465"/>
      <c r="JHM3" s="1465"/>
      <c r="JHN3" s="1465"/>
      <c r="JHO3" s="1465"/>
      <c r="JHP3" s="1465"/>
      <c r="JHQ3" s="1465"/>
      <c r="JHR3" s="1465"/>
      <c r="JHS3" s="1465"/>
      <c r="JHT3" s="1465"/>
      <c r="JHU3" s="1465"/>
      <c r="JHV3" s="1465"/>
      <c r="JHW3" s="1465"/>
      <c r="JHX3" s="1465"/>
      <c r="JHY3" s="1465"/>
      <c r="JHZ3" s="1465"/>
      <c r="JIA3" s="1465"/>
      <c r="JIB3" s="1465"/>
      <c r="JIC3" s="1465"/>
      <c r="JID3" s="1465"/>
      <c r="JIE3" s="1465"/>
      <c r="JIF3" s="1465"/>
      <c r="JIG3" s="1465"/>
      <c r="JIH3" s="1465"/>
      <c r="JII3" s="1465"/>
      <c r="JIJ3" s="1465"/>
      <c r="JIK3" s="1465"/>
      <c r="JIL3" s="1465"/>
      <c r="JIM3" s="1465"/>
      <c r="JIN3" s="1465"/>
      <c r="JIO3" s="1465"/>
      <c r="JIP3" s="1465"/>
      <c r="JIQ3" s="1465"/>
      <c r="JIR3" s="1465"/>
      <c r="JIS3" s="1465"/>
      <c r="JIT3" s="1465"/>
      <c r="JIU3" s="1465"/>
      <c r="JIV3" s="1465"/>
      <c r="JIW3" s="1465"/>
      <c r="JIX3" s="1465"/>
      <c r="JIY3" s="1465"/>
      <c r="JIZ3" s="1465"/>
      <c r="JJA3" s="1465"/>
      <c r="JJB3" s="1465"/>
      <c r="JJC3" s="1465"/>
      <c r="JJD3" s="1465"/>
      <c r="JJE3" s="1465"/>
      <c r="JJF3" s="1465"/>
      <c r="JJG3" s="1465"/>
      <c r="JJH3" s="1465"/>
      <c r="JJI3" s="1465"/>
      <c r="JJJ3" s="1465"/>
      <c r="JJK3" s="1465"/>
      <c r="JJL3" s="1465"/>
      <c r="JJM3" s="1465"/>
      <c r="JJN3" s="1465"/>
      <c r="JJO3" s="1465"/>
      <c r="JJP3" s="1465"/>
      <c r="JJQ3" s="1465"/>
      <c r="JJR3" s="1465"/>
      <c r="JJS3" s="1465"/>
      <c r="JJT3" s="1465"/>
      <c r="JJU3" s="1465"/>
      <c r="JJV3" s="1465"/>
      <c r="JJW3" s="1465"/>
      <c r="JJX3" s="1465"/>
      <c r="JJY3" s="1465"/>
      <c r="JJZ3" s="1465"/>
      <c r="JKA3" s="1465"/>
      <c r="JKB3" s="1465"/>
      <c r="JKC3" s="1465"/>
      <c r="JKD3" s="1465"/>
      <c r="JKE3" s="1465"/>
      <c r="JKF3" s="1465"/>
      <c r="JKG3" s="1465"/>
      <c r="JKH3" s="1465"/>
      <c r="JKI3" s="1465"/>
      <c r="JKJ3" s="1465"/>
      <c r="JKK3" s="1465"/>
      <c r="JKL3" s="1465"/>
      <c r="JKM3" s="1465"/>
      <c r="JKN3" s="1465"/>
      <c r="JKO3" s="1465"/>
      <c r="JKP3" s="1465"/>
      <c r="JKQ3" s="1465"/>
      <c r="JKR3" s="1465"/>
      <c r="JKS3" s="1465"/>
      <c r="JKT3" s="1465"/>
      <c r="JKU3" s="1465"/>
      <c r="JKV3" s="1465"/>
      <c r="JKW3" s="1465"/>
      <c r="JKX3" s="1465"/>
      <c r="JKY3" s="1465"/>
      <c r="JKZ3" s="1465"/>
      <c r="JLA3" s="1465"/>
      <c r="JLB3" s="1465"/>
      <c r="JLC3" s="1465"/>
      <c r="JLD3" s="1465"/>
      <c r="JLE3" s="1465"/>
      <c r="JLF3" s="1465"/>
      <c r="JLG3" s="1465"/>
      <c r="JLH3" s="1465"/>
      <c r="JLI3" s="1465"/>
      <c r="JLJ3" s="1465"/>
      <c r="JLK3" s="1465"/>
      <c r="JLL3" s="1465"/>
      <c r="JLM3" s="1465"/>
      <c r="JLN3" s="1465"/>
      <c r="JLO3" s="1465"/>
      <c r="JLP3" s="1465"/>
      <c r="JLQ3" s="1465"/>
      <c r="JLR3" s="1465"/>
      <c r="JLS3" s="1465"/>
      <c r="JLT3" s="1465"/>
      <c r="JLU3" s="1465"/>
      <c r="JLV3" s="1465"/>
      <c r="JLW3" s="1465"/>
      <c r="JLX3" s="1465"/>
      <c r="JLY3" s="1465"/>
      <c r="JLZ3" s="1465"/>
      <c r="JMA3" s="1465"/>
      <c r="JMB3" s="1465"/>
      <c r="JMC3" s="1465"/>
      <c r="JMD3" s="1465"/>
      <c r="JME3" s="1465"/>
      <c r="JMF3" s="1465"/>
      <c r="JMG3" s="1465"/>
      <c r="JMH3" s="1465"/>
      <c r="JMI3" s="1465"/>
      <c r="JMJ3" s="1465"/>
      <c r="JMK3" s="1465"/>
      <c r="JML3" s="1465"/>
      <c r="JMM3" s="1465"/>
      <c r="JMN3" s="1465"/>
      <c r="JMO3" s="1465"/>
      <c r="JMP3" s="1465"/>
      <c r="JMQ3" s="1465"/>
      <c r="JMR3" s="1465"/>
      <c r="JMS3" s="1465"/>
      <c r="JMT3" s="1465"/>
      <c r="JMU3" s="1465"/>
      <c r="JMV3" s="1465"/>
      <c r="JMW3" s="1465"/>
      <c r="JMX3" s="1465"/>
      <c r="JMY3" s="1465"/>
      <c r="JMZ3" s="1465"/>
      <c r="JNA3" s="1465"/>
      <c r="JNB3" s="1465"/>
      <c r="JNC3" s="1465"/>
      <c r="JND3" s="1465"/>
      <c r="JNE3" s="1465"/>
      <c r="JNF3" s="1465"/>
      <c r="JNG3" s="1465"/>
      <c r="JNH3" s="1465"/>
      <c r="JNI3" s="1465"/>
      <c r="JNJ3" s="1465"/>
      <c r="JNK3" s="1465"/>
      <c r="JNL3" s="1465"/>
      <c r="JNM3" s="1465"/>
      <c r="JNN3" s="1465"/>
      <c r="JNO3" s="1465"/>
      <c r="JNP3" s="1465"/>
      <c r="JNQ3" s="1465"/>
      <c r="JNR3" s="1465"/>
      <c r="JNS3" s="1465"/>
      <c r="JNT3" s="1465"/>
      <c r="JNU3" s="1465"/>
      <c r="JNV3" s="1465"/>
      <c r="JNW3" s="1465"/>
      <c r="JNX3" s="1465"/>
      <c r="JNY3" s="1465"/>
      <c r="JNZ3" s="1465"/>
      <c r="JOA3" s="1465"/>
      <c r="JOB3" s="1465"/>
      <c r="JOC3" s="1465"/>
      <c r="JOD3" s="1465"/>
      <c r="JOE3" s="1465"/>
      <c r="JOF3" s="1465"/>
      <c r="JOG3" s="1465"/>
      <c r="JOH3" s="1465"/>
      <c r="JOI3" s="1465"/>
      <c r="JOJ3" s="1465"/>
      <c r="JOK3" s="1465"/>
      <c r="JOL3" s="1465"/>
      <c r="JOM3" s="1465"/>
      <c r="JON3" s="1465"/>
      <c r="JOO3" s="1465"/>
      <c r="JOP3" s="1465"/>
      <c r="JOQ3" s="1465"/>
      <c r="JOR3" s="1465"/>
      <c r="JOS3" s="1465"/>
      <c r="JOT3" s="1465"/>
      <c r="JOU3" s="1465"/>
      <c r="JOV3" s="1465"/>
      <c r="JOW3" s="1465"/>
      <c r="JOX3" s="1465"/>
      <c r="JOY3" s="1465"/>
      <c r="JOZ3" s="1465"/>
      <c r="JPA3" s="1465"/>
      <c r="JPB3" s="1465"/>
      <c r="JPC3" s="1465"/>
      <c r="JPD3" s="1465"/>
      <c r="JPE3" s="1465"/>
      <c r="JPF3" s="1465"/>
      <c r="JPG3" s="1465"/>
      <c r="JPH3" s="1465"/>
      <c r="JPI3" s="1465"/>
      <c r="JPJ3" s="1465"/>
      <c r="JPK3" s="1465"/>
      <c r="JPL3" s="1465"/>
      <c r="JPM3" s="1465"/>
      <c r="JPN3" s="1465"/>
      <c r="JPO3" s="1465"/>
      <c r="JPP3" s="1465"/>
      <c r="JPQ3" s="1465"/>
      <c r="JPR3" s="1465"/>
      <c r="JPS3" s="1465"/>
      <c r="JPT3" s="1465"/>
      <c r="JPU3" s="1465"/>
      <c r="JPV3" s="1465"/>
      <c r="JPW3" s="1465"/>
      <c r="JPX3" s="1465"/>
      <c r="JPY3" s="1465"/>
      <c r="JPZ3" s="1465"/>
      <c r="JQA3" s="1465"/>
      <c r="JQB3" s="1465"/>
      <c r="JQC3" s="1465"/>
      <c r="JQD3" s="1465"/>
      <c r="JQE3" s="1465"/>
      <c r="JQF3" s="1465"/>
      <c r="JQG3" s="1465"/>
      <c r="JQH3" s="1465"/>
      <c r="JQI3" s="1465"/>
      <c r="JQJ3" s="1465"/>
      <c r="JQK3" s="1465"/>
      <c r="JQL3" s="1465"/>
      <c r="JQM3" s="1465"/>
      <c r="JQN3" s="1465"/>
      <c r="JQO3" s="1465"/>
      <c r="JQP3" s="1465"/>
      <c r="JQQ3" s="1465"/>
      <c r="JQR3" s="1465"/>
      <c r="JQS3" s="1465"/>
      <c r="JQT3" s="1465"/>
      <c r="JQU3" s="1465"/>
      <c r="JQV3" s="1465"/>
      <c r="JQW3" s="1465"/>
      <c r="JQX3" s="1465"/>
      <c r="JQY3" s="1465"/>
      <c r="JQZ3" s="1465"/>
      <c r="JRA3" s="1465"/>
      <c r="JRB3" s="1465"/>
      <c r="JRC3" s="1465"/>
      <c r="JRD3" s="1465"/>
      <c r="JRE3" s="1465"/>
      <c r="JRF3" s="1465"/>
      <c r="JRG3" s="1465"/>
      <c r="JRH3" s="1465"/>
      <c r="JRI3" s="1465"/>
      <c r="JRJ3" s="1465"/>
      <c r="JRK3" s="1465"/>
      <c r="JRL3" s="1465"/>
      <c r="JRM3" s="1465"/>
      <c r="JRN3" s="1465"/>
      <c r="JRO3" s="1465"/>
      <c r="JRP3" s="1465"/>
      <c r="JRQ3" s="1465"/>
      <c r="JRR3" s="1465"/>
      <c r="JRS3" s="1465"/>
      <c r="JRT3" s="1465"/>
      <c r="JRU3" s="1465"/>
      <c r="JRV3" s="1465"/>
      <c r="JRW3" s="1465"/>
      <c r="JRX3" s="1465"/>
      <c r="JRY3" s="1465"/>
      <c r="JRZ3" s="1465"/>
      <c r="JSA3" s="1465"/>
      <c r="JSB3" s="1465"/>
      <c r="JSC3" s="1465"/>
      <c r="JSD3" s="1465"/>
      <c r="JSE3" s="1465"/>
      <c r="JSF3" s="1465"/>
      <c r="JSG3" s="1465"/>
      <c r="JSH3" s="1465"/>
      <c r="JSI3" s="1465"/>
      <c r="JSJ3" s="1465"/>
      <c r="JSK3" s="1465"/>
      <c r="JSL3" s="1465"/>
      <c r="JSM3" s="1465"/>
      <c r="JSN3" s="1465"/>
      <c r="JSO3" s="1465"/>
      <c r="JSP3" s="1465"/>
      <c r="JSQ3" s="1465"/>
      <c r="JSR3" s="1465"/>
      <c r="JSS3" s="1465"/>
      <c r="JST3" s="1465"/>
      <c r="JSU3" s="1465"/>
      <c r="JSV3" s="1465"/>
      <c r="JSW3" s="1465"/>
      <c r="JSX3" s="1465"/>
      <c r="JSY3" s="1465"/>
      <c r="JSZ3" s="1465"/>
      <c r="JTA3" s="1465"/>
      <c r="JTB3" s="1465"/>
      <c r="JTC3" s="1465"/>
      <c r="JTD3" s="1465"/>
      <c r="JTE3" s="1465"/>
      <c r="JTF3" s="1465"/>
      <c r="JTG3" s="1465"/>
      <c r="JTH3" s="1465"/>
      <c r="JTI3" s="1465"/>
      <c r="JTJ3" s="1465"/>
      <c r="JTK3" s="1465"/>
      <c r="JTL3" s="1465"/>
      <c r="JTM3" s="1465"/>
      <c r="JTN3" s="1465"/>
      <c r="JTO3" s="1465"/>
      <c r="JTP3" s="1465"/>
      <c r="JTQ3" s="1465"/>
      <c r="JTR3" s="1465"/>
      <c r="JTS3" s="1465"/>
      <c r="JTT3" s="1465"/>
      <c r="JTU3" s="1465"/>
      <c r="JTV3" s="1465"/>
      <c r="JTW3" s="1465"/>
      <c r="JTX3" s="1465"/>
      <c r="JTY3" s="1465"/>
      <c r="JTZ3" s="1465"/>
      <c r="JUA3" s="1465"/>
      <c r="JUB3" s="1465"/>
      <c r="JUC3" s="1465"/>
      <c r="JUD3" s="1465"/>
      <c r="JUE3" s="1465"/>
      <c r="JUF3" s="1465"/>
      <c r="JUG3" s="1465"/>
      <c r="JUH3" s="1465"/>
      <c r="JUI3" s="1465"/>
      <c r="JUJ3" s="1465"/>
      <c r="JUK3" s="1465"/>
      <c r="JUL3" s="1465"/>
      <c r="JUM3" s="1465"/>
      <c r="JUN3" s="1465"/>
      <c r="JUO3" s="1465"/>
      <c r="JUP3" s="1465"/>
      <c r="JUQ3" s="1465"/>
      <c r="JUR3" s="1465"/>
      <c r="JUS3" s="1465"/>
      <c r="JUT3" s="1465"/>
      <c r="JUU3" s="1465"/>
      <c r="JUV3" s="1465"/>
      <c r="JUW3" s="1465"/>
      <c r="JUX3" s="1465"/>
      <c r="JUY3" s="1465"/>
      <c r="JUZ3" s="1465"/>
      <c r="JVA3" s="1465"/>
      <c r="JVB3" s="1465"/>
      <c r="JVC3" s="1465"/>
      <c r="JVD3" s="1465"/>
      <c r="JVE3" s="1465"/>
      <c r="JVF3" s="1465"/>
      <c r="JVG3" s="1465"/>
      <c r="JVH3" s="1465"/>
      <c r="JVI3" s="1465"/>
      <c r="JVJ3" s="1465"/>
      <c r="JVK3" s="1465"/>
      <c r="JVL3" s="1465"/>
      <c r="JVM3" s="1465"/>
      <c r="JVN3" s="1465"/>
      <c r="JVO3" s="1465"/>
      <c r="JVP3" s="1465"/>
      <c r="JVQ3" s="1465"/>
      <c r="JVR3" s="1465"/>
      <c r="JVS3" s="1465"/>
      <c r="JVT3" s="1465"/>
      <c r="JVU3" s="1465"/>
      <c r="JVV3" s="1465"/>
      <c r="JVW3" s="1465"/>
      <c r="JVX3" s="1465"/>
      <c r="JVY3" s="1465"/>
      <c r="JVZ3" s="1465"/>
      <c r="JWA3" s="1465"/>
      <c r="JWB3" s="1465"/>
      <c r="JWC3" s="1465"/>
      <c r="JWD3" s="1465"/>
      <c r="JWE3" s="1465"/>
      <c r="JWF3" s="1465"/>
      <c r="JWG3" s="1465"/>
      <c r="JWH3" s="1465"/>
      <c r="JWI3" s="1465"/>
      <c r="JWJ3" s="1465"/>
      <c r="JWK3" s="1465"/>
      <c r="JWL3" s="1465"/>
      <c r="JWM3" s="1465"/>
      <c r="JWN3" s="1465"/>
      <c r="JWO3" s="1465"/>
      <c r="JWP3" s="1465"/>
      <c r="JWQ3" s="1465"/>
      <c r="JWR3" s="1465"/>
      <c r="JWS3" s="1465"/>
      <c r="JWT3" s="1465"/>
      <c r="JWU3" s="1465"/>
      <c r="JWV3" s="1465"/>
      <c r="JWW3" s="1465"/>
      <c r="JWX3" s="1465"/>
      <c r="JWY3" s="1465"/>
      <c r="JWZ3" s="1465"/>
      <c r="JXA3" s="1465"/>
      <c r="JXB3" s="1465"/>
      <c r="JXC3" s="1465"/>
      <c r="JXD3" s="1465"/>
      <c r="JXE3" s="1465"/>
      <c r="JXF3" s="1465"/>
      <c r="JXG3" s="1465"/>
      <c r="JXH3" s="1465"/>
      <c r="JXI3" s="1465"/>
      <c r="JXJ3" s="1465"/>
      <c r="JXK3" s="1465"/>
      <c r="JXL3" s="1465"/>
      <c r="JXM3" s="1465"/>
      <c r="JXN3" s="1465"/>
      <c r="JXO3" s="1465"/>
      <c r="JXP3" s="1465"/>
      <c r="JXQ3" s="1465"/>
      <c r="JXR3" s="1465"/>
      <c r="JXS3" s="1465"/>
      <c r="JXT3" s="1465"/>
      <c r="JXU3" s="1465"/>
      <c r="JXV3" s="1465"/>
      <c r="JXW3" s="1465"/>
      <c r="JXX3" s="1465"/>
      <c r="JXY3" s="1465"/>
      <c r="JXZ3" s="1465"/>
      <c r="JYA3" s="1465"/>
      <c r="JYB3" s="1465"/>
      <c r="JYC3" s="1465"/>
      <c r="JYD3" s="1465"/>
      <c r="JYE3" s="1465"/>
      <c r="JYF3" s="1465"/>
      <c r="JYG3" s="1465"/>
      <c r="JYH3" s="1465"/>
      <c r="JYI3" s="1465"/>
      <c r="JYJ3" s="1465"/>
      <c r="JYK3" s="1465"/>
      <c r="JYL3" s="1465"/>
      <c r="JYM3" s="1465"/>
      <c r="JYN3" s="1465"/>
      <c r="JYO3" s="1465"/>
      <c r="JYP3" s="1465"/>
      <c r="JYQ3" s="1465"/>
      <c r="JYR3" s="1465"/>
      <c r="JYS3" s="1465"/>
      <c r="JYT3" s="1465"/>
      <c r="JYU3" s="1465"/>
      <c r="JYV3" s="1465"/>
      <c r="JYW3" s="1465"/>
      <c r="JYX3" s="1465"/>
      <c r="JYY3" s="1465"/>
      <c r="JYZ3" s="1465"/>
      <c r="JZA3" s="1465"/>
      <c r="JZB3" s="1465"/>
      <c r="JZC3" s="1465"/>
      <c r="JZD3" s="1465"/>
      <c r="JZE3" s="1465"/>
      <c r="JZF3" s="1465"/>
      <c r="JZG3" s="1465"/>
      <c r="JZH3" s="1465"/>
      <c r="JZI3" s="1465"/>
      <c r="JZJ3" s="1465"/>
      <c r="JZK3" s="1465"/>
      <c r="JZL3" s="1465"/>
      <c r="JZM3" s="1465"/>
      <c r="JZN3" s="1465"/>
      <c r="JZO3" s="1465"/>
      <c r="JZP3" s="1465"/>
      <c r="JZQ3" s="1465"/>
      <c r="JZR3" s="1465"/>
      <c r="JZS3" s="1465"/>
      <c r="JZT3" s="1465"/>
      <c r="JZU3" s="1465"/>
      <c r="JZV3" s="1465"/>
      <c r="JZW3" s="1465"/>
      <c r="JZX3" s="1465"/>
      <c r="JZY3" s="1465"/>
      <c r="JZZ3" s="1465"/>
      <c r="KAA3" s="1465"/>
      <c r="KAB3" s="1465"/>
      <c r="KAC3" s="1465"/>
      <c r="KAD3" s="1465"/>
      <c r="KAE3" s="1465"/>
      <c r="KAF3" s="1465"/>
      <c r="KAG3" s="1465"/>
      <c r="KAH3" s="1465"/>
      <c r="KAI3" s="1465"/>
      <c r="KAJ3" s="1465"/>
      <c r="KAK3" s="1465"/>
      <c r="KAL3" s="1465"/>
      <c r="KAM3" s="1465"/>
      <c r="KAN3" s="1465"/>
      <c r="KAO3" s="1465"/>
      <c r="KAP3" s="1465"/>
      <c r="KAQ3" s="1465"/>
      <c r="KAR3" s="1465"/>
      <c r="KAS3" s="1465"/>
      <c r="KAT3" s="1465"/>
      <c r="KAU3" s="1465"/>
      <c r="KAV3" s="1465"/>
      <c r="KAW3" s="1465"/>
      <c r="KAX3" s="1465"/>
      <c r="KAY3" s="1465"/>
      <c r="KAZ3" s="1465"/>
      <c r="KBA3" s="1465"/>
      <c r="KBB3" s="1465"/>
      <c r="KBC3" s="1465"/>
      <c r="KBD3" s="1465"/>
      <c r="KBE3" s="1465"/>
      <c r="KBF3" s="1465"/>
      <c r="KBG3" s="1465"/>
      <c r="KBH3" s="1465"/>
      <c r="KBI3" s="1465"/>
      <c r="KBJ3" s="1465"/>
      <c r="KBK3" s="1465"/>
      <c r="KBL3" s="1465"/>
      <c r="KBM3" s="1465"/>
      <c r="KBN3" s="1465"/>
      <c r="KBO3" s="1465"/>
      <c r="KBP3" s="1465"/>
      <c r="KBQ3" s="1465"/>
      <c r="KBR3" s="1465"/>
      <c r="KBS3" s="1465"/>
      <c r="KBT3" s="1465"/>
      <c r="KBU3" s="1465"/>
      <c r="KBV3" s="1465"/>
      <c r="KBW3" s="1465"/>
      <c r="KBX3" s="1465"/>
      <c r="KBY3" s="1465"/>
      <c r="KBZ3" s="1465"/>
      <c r="KCA3" s="1465"/>
      <c r="KCB3" s="1465"/>
      <c r="KCC3" s="1465"/>
      <c r="KCD3" s="1465"/>
      <c r="KCE3" s="1465"/>
      <c r="KCF3" s="1465"/>
      <c r="KCG3" s="1465"/>
      <c r="KCH3" s="1465"/>
      <c r="KCI3" s="1465"/>
      <c r="KCJ3" s="1465"/>
      <c r="KCK3" s="1465"/>
      <c r="KCL3" s="1465"/>
      <c r="KCM3" s="1465"/>
      <c r="KCN3" s="1465"/>
      <c r="KCO3" s="1465"/>
      <c r="KCP3" s="1465"/>
      <c r="KCQ3" s="1465"/>
      <c r="KCR3" s="1465"/>
      <c r="KCS3" s="1465"/>
      <c r="KCT3" s="1465"/>
      <c r="KCU3" s="1465"/>
      <c r="KCV3" s="1465"/>
      <c r="KCW3" s="1465"/>
      <c r="KCX3" s="1465"/>
      <c r="KCY3" s="1465"/>
      <c r="KCZ3" s="1465"/>
      <c r="KDA3" s="1465"/>
      <c r="KDB3" s="1465"/>
      <c r="KDC3" s="1465"/>
      <c r="KDD3" s="1465"/>
      <c r="KDE3" s="1465"/>
      <c r="KDF3" s="1465"/>
      <c r="KDG3" s="1465"/>
      <c r="KDH3" s="1465"/>
      <c r="KDI3" s="1465"/>
      <c r="KDJ3" s="1465"/>
      <c r="KDK3" s="1465"/>
      <c r="KDL3" s="1465"/>
      <c r="KDM3" s="1465"/>
      <c r="KDN3" s="1465"/>
      <c r="KDO3" s="1465"/>
      <c r="KDP3" s="1465"/>
      <c r="KDQ3" s="1465"/>
      <c r="KDR3" s="1465"/>
      <c r="KDS3" s="1465"/>
      <c r="KDT3" s="1465"/>
      <c r="KDU3" s="1465"/>
      <c r="KDV3" s="1465"/>
      <c r="KDW3" s="1465"/>
      <c r="KDX3" s="1465"/>
      <c r="KDY3" s="1465"/>
      <c r="KDZ3" s="1465"/>
      <c r="KEA3" s="1465"/>
      <c r="KEB3" s="1465"/>
      <c r="KEC3" s="1465"/>
      <c r="KED3" s="1465"/>
      <c r="KEE3" s="1465"/>
      <c r="KEF3" s="1465"/>
      <c r="KEG3" s="1465"/>
      <c r="KEH3" s="1465"/>
      <c r="KEI3" s="1465"/>
      <c r="KEJ3" s="1465"/>
      <c r="KEK3" s="1465"/>
      <c r="KEL3" s="1465"/>
      <c r="KEM3" s="1465"/>
      <c r="KEN3" s="1465"/>
      <c r="KEO3" s="1465"/>
      <c r="KEP3" s="1465"/>
      <c r="KEQ3" s="1465"/>
      <c r="KER3" s="1465"/>
      <c r="KES3" s="1465"/>
      <c r="KET3" s="1465"/>
      <c r="KEU3" s="1465"/>
      <c r="KEV3" s="1465"/>
      <c r="KEW3" s="1465"/>
      <c r="KEX3" s="1465"/>
      <c r="KEY3" s="1465"/>
      <c r="KEZ3" s="1465"/>
      <c r="KFA3" s="1465"/>
      <c r="KFB3" s="1465"/>
      <c r="KFC3" s="1465"/>
      <c r="KFD3" s="1465"/>
      <c r="KFE3" s="1465"/>
      <c r="KFF3" s="1465"/>
      <c r="KFG3" s="1465"/>
      <c r="KFH3" s="1465"/>
      <c r="KFI3" s="1465"/>
      <c r="KFJ3" s="1465"/>
      <c r="KFK3" s="1465"/>
      <c r="KFL3" s="1465"/>
      <c r="KFM3" s="1465"/>
      <c r="KFN3" s="1465"/>
      <c r="KFO3" s="1465"/>
      <c r="KFP3" s="1465"/>
      <c r="KFQ3" s="1465"/>
      <c r="KFR3" s="1465"/>
      <c r="KFS3" s="1465"/>
      <c r="KFT3" s="1465"/>
      <c r="KFU3" s="1465"/>
      <c r="KFV3" s="1465"/>
      <c r="KFW3" s="1465"/>
      <c r="KFX3" s="1465"/>
      <c r="KFY3" s="1465"/>
      <c r="KFZ3" s="1465"/>
      <c r="KGA3" s="1465"/>
      <c r="KGB3" s="1465"/>
      <c r="KGC3" s="1465"/>
      <c r="KGD3" s="1465"/>
      <c r="KGE3" s="1465"/>
      <c r="KGF3" s="1465"/>
      <c r="KGG3" s="1465"/>
      <c r="KGH3" s="1465"/>
      <c r="KGI3" s="1465"/>
      <c r="KGJ3" s="1465"/>
      <c r="KGK3" s="1465"/>
      <c r="KGL3" s="1465"/>
      <c r="KGM3" s="1465"/>
      <c r="KGN3" s="1465"/>
      <c r="KGO3" s="1465"/>
      <c r="KGP3" s="1465"/>
      <c r="KGQ3" s="1465"/>
      <c r="KGR3" s="1465"/>
      <c r="KGS3" s="1465"/>
      <c r="KGT3" s="1465"/>
      <c r="KGU3" s="1465"/>
      <c r="KGV3" s="1465"/>
      <c r="KGW3" s="1465"/>
      <c r="KGX3" s="1465"/>
      <c r="KGY3" s="1465"/>
      <c r="KGZ3" s="1465"/>
      <c r="KHA3" s="1465"/>
      <c r="KHB3" s="1465"/>
      <c r="KHC3" s="1465"/>
      <c r="KHD3" s="1465"/>
      <c r="KHE3" s="1465"/>
      <c r="KHF3" s="1465"/>
      <c r="KHG3" s="1465"/>
      <c r="KHH3" s="1465"/>
      <c r="KHI3" s="1465"/>
      <c r="KHJ3" s="1465"/>
      <c r="KHK3" s="1465"/>
      <c r="KHL3" s="1465"/>
      <c r="KHM3" s="1465"/>
      <c r="KHN3" s="1465"/>
      <c r="KHO3" s="1465"/>
      <c r="KHP3" s="1465"/>
      <c r="KHQ3" s="1465"/>
      <c r="KHR3" s="1465"/>
      <c r="KHS3" s="1465"/>
      <c r="KHT3" s="1465"/>
      <c r="KHU3" s="1465"/>
      <c r="KHV3" s="1465"/>
      <c r="KHW3" s="1465"/>
      <c r="KHX3" s="1465"/>
      <c r="KHY3" s="1465"/>
      <c r="KHZ3" s="1465"/>
      <c r="KIA3" s="1465"/>
      <c r="KIB3" s="1465"/>
      <c r="KIC3" s="1465"/>
      <c r="KID3" s="1465"/>
      <c r="KIE3" s="1465"/>
      <c r="KIF3" s="1465"/>
      <c r="KIG3" s="1465"/>
      <c r="KIH3" s="1465"/>
      <c r="KII3" s="1465"/>
      <c r="KIJ3" s="1465"/>
      <c r="KIK3" s="1465"/>
      <c r="KIL3" s="1465"/>
      <c r="KIM3" s="1465"/>
      <c r="KIN3" s="1465"/>
      <c r="KIO3" s="1465"/>
      <c r="KIP3" s="1465"/>
      <c r="KIQ3" s="1465"/>
      <c r="KIR3" s="1465"/>
      <c r="KIS3" s="1465"/>
      <c r="KIT3" s="1465"/>
      <c r="KIU3" s="1465"/>
      <c r="KIV3" s="1465"/>
      <c r="KIW3" s="1465"/>
      <c r="KIX3" s="1465"/>
      <c r="KIY3" s="1465"/>
      <c r="KIZ3" s="1465"/>
      <c r="KJA3" s="1465"/>
      <c r="KJB3" s="1465"/>
      <c r="KJC3" s="1465"/>
      <c r="KJD3" s="1465"/>
      <c r="KJE3" s="1465"/>
      <c r="KJF3" s="1465"/>
      <c r="KJG3" s="1465"/>
      <c r="KJH3" s="1465"/>
      <c r="KJI3" s="1465"/>
      <c r="KJJ3" s="1465"/>
      <c r="KJK3" s="1465"/>
      <c r="KJL3" s="1465"/>
      <c r="KJM3" s="1465"/>
      <c r="KJN3" s="1465"/>
      <c r="KJO3" s="1465"/>
      <c r="KJP3" s="1465"/>
      <c r="KJQ3" s="1465"/>
      <c r="KJR3" s="1465"/>
      <c r="KJS3" s="1465"/>
      <c r="KJT3" s="1465"/>
      <c r="KJU3" s="1465"/>
      <c r="KJV3" s="1465"/>
      <c r="KJW3" s="1465"/>
      <c r="KJX3" s="1465"/>
      <c r="KJY3" s="1465"/>
      <c r="KJZ3" s="1465"/>
      <c r="KKA3" s="1465"/>
      <c r="KKB3" s="1465"/>
      <c r="KKC3" s="1465"/>
      <c r="KKD3" s="1465"/>
      <c r="KKE3" s="1465"/>
      <c r="KKF3" s="1465"/>
      <c r="KKG3" s="1465"/>
      <c r="KKH3" s="1465"/>
      <c r="KKI3" s="1465"/>
      <c r="KKJ3" s="1465"/>
      <c r="KKK3" s="1465"/>
      <c r="KKL3" s="1465"/>
      <c r="KKM3" s="1465"/>
      <c r="KKN3" s="1465"/>
      <c r="KKO3" s="1465"/>
      <c r="KKP3" s="1465"/>
      <c r="KKQ3" s="1465"/>
      <c r="KKR3" s="1465"/>
      <c r="KKS3" s="1465"/>
      <c r="KKT3" s="1465"/>
      <c r="KKU3" s="1465"/>
      <c r="KKV3" s="1465"/>
      <c r="KKW3" s="1465"/>
      <c r="KKX3" s="1465"/>
      <c r="KKY3" s="1465"/>
      <c r="KKZ3" s="1465"/>
      <c r="KLA3" s="1465"/>
      <c r="KLB3" s="1465"/>
      <c r="KLC3" s="1465"/>
      <c r="KLD3" s="1465"/>
      <c r="KLE3" s="1465"/>
      <c r="KLF3" s="1465"/>
      <c r="KLG3" s="1465"/>
      <c r="KLH3" s="1465"/>
      <c r="KLI3" s="1465"/>
      <c r="KLJ3" s="1465"/>
      <c r="KLK3" s="1465"/>
      <c r="KLL3" s="1465"/>
      <c r="KLM3" s="1465"/>
      <c r="KLN3" s="1465"/>
      <c r="KLO3" s="1465"/>
      <c r="KLP3" s="1465"/>
      <c r="KLQ3" s="1465"/>
      <c r="KLR3" s="1465"/>
      <c r="KLS3" s="1465"/>
      <c r="KLT3" s="1465"/>
      <c r="KLU3" s="1465"/>
      <c r="KLV3" s="1465"/>
      <c r="KLW3" s="1465"/>
      <c r="KLX3" s="1465"/>
      <c r="KLY3" s="1465"/>
      <c r="KLZ3" s="1465"/>
      <c r="KMA3" s="1465"/>
      <c r="KMB3" s="1465"/>
      <c r="KMC3" s="1465"/>
      <c r="KMD3" s="1465"/>
      <c r="KME3" s="1465"/>
      <c r="KMF3" s="1465"/>
      <c r="KMG3" s="1465"/>
      <c r="KMH3" s="1465"/>
      <c r="KMI3" s="1465"/>
      <c r="KMJ3" s="1465"/>
      <c r="KMK3" s="1465"/>
      <c r="KML3" s="1465"/>
      <c r="KMM3" s="1465"/>
      <c r="KMN3" s="1465"/>
      <c r="KMO3" s="1465"/>
      <c r="KMP3" s="1465"/>
      <c r="KMQ3" s="1465"/>
      <c r="KMR3" s="1465"/>
      <c r="KMS3" s="1465"/>
      <c r="KMT3" s="1465"/>
      <c r="KMU3" s="1465"/>
      <c r="KMV3" s="1465"/>
      <c r="KMW3" s="1465"/>
      <c r="KMX3" s="1465"/>
      <c r="KMY3" s="1465"/>
      <c r="KMZ3" s="1465"/>
      <c r="KNA3" s="1465"/>
      <c r="KNB3" s="1465"/>
      <c r="KNC3" s="1465"/>
      <c r="KND3" s="1465"/>
      <c r="KNE3" s="1465"/>
      <c r="KNF3" s="1465"/>
      <c r="KNG3" s="1465"/>
      <c r="KNH3" s="1465"/>
      <c r="KNI3" s="1465"/>
      <c r="KNJ3" s="1465"/>
      <c r="KNK3" s="1465"/>
      <c r="KNL3" s="1465"/>
      <c r="KNM3" s="1465"/>
      <c r="KNN3" s="1465"/>
      <c r="KNO3" s="1465"/>
      <c r="KNP3" s="1465"/>
      <c r="KNQ3" s="1465"/>
      <c r="KNR3" s="1465"/>
      <c r="KNS3" s="1465"/>
      <c r="KNT3" s="1465"/>
      <c r="KNU3" s="1465"/>
      <c r="KNV3" s="1465"/>
      <c r="KNW3" s="1465"/>
      <c r="KNX3" s="1465"/>
      <c r="KNY3" s="1465"/>
      <c r="KNZ3" s="1465"/>
      <c r="KOA3" s="1465"/>
      <c r="KOB3" s="1465"/>
      <c r="KOC3" s="1465"/>
      <c r="KOD3" s="1465"/>
      <c r="KOE3" s="1465"/>
      <c r="KOF3" s="1465"/>
      <c r="KOG3" s="1465"/>
      <c r="KOH3" s="1465"/>
      <c r="KOI3" s="1465"/>
      <c r="KOJ3" s="1465"/>
      <c r="KOK3" s="1465"/>
      <c r="KOL3" s="1465"/>
      <c r="KOM3" s="1465"/>
      <c r="KON3" s="1465"/>
      <c r="KOO3" s="1465"/>
      <c r="KOP3" s="1465"/>
      <c r="KOQ3" s="1465"/>
      <c r="KOR3" s="1465"/>
      <c r="KOS3" s="1465"/>
      <c r="KOT3" s="1465"/>
      <c r="KOU3" s="1465"/>
      <c r="KOV3" s="1465"/>
      <c r="KOW3" s="1465"/>
      <c r="KOX3" s="1465"/>
      <c r="KOY3" s="1465"/>
      <c r="KOZ3" s="1465"/>
      <c r="KPA3" s="1465"/>
      <c r="KPB3" s="1465"/>
      <c r="KPC3" s="1465"/>
      <c r="KPD3" s="1465"/>
      <c r="KPE3" s="1465"/>
      <c r="KPF3" s="1465"/>
      <c r="KPG3" s="1465"/>
      <c r="KPH3" s="1465"/>
      <c r="KPI3" s="1465"/>
      <c r="KPJ3" s="1465"/>
      <c r="KPK3" s="1465"/>
      <c r="KPL3" s="1465"/>
      <c r="KPM3" s="1465"/>
      <c r="KPN3" s="1465"/>
      <c r="KPO3" s="1465"/>
      <c r="KPP3" s="1465"/>
      <c r="KPQ3" s="1465"/>
      <c r="KPR3" s="1465"/>
      <c r="KPS3" s="1465"/>
      <c r="KPT3" s="1465"/>
      <c r="KPU3" s="1465"/>
      <c r="KPV3" s="1465"/>
      <c r="KPW3" s="1465"/>
      <c r="KPX3" s="1465"/>
      <c r="KPY3" s="1465"/>
      <c r="KPZ3" s="1465"/>
      <c r="KQA3" s="1465"/>
      <c r="KQB3" s="1465"/>
      <c r="KQC3" s="1465"/>
      <c r="KQD3" s="1465"/>
      <c r="KQE3" s="1465"/>
      <c r="KQF3" s="1465"/>
      <c r="KQG3" s="1465"/>
      <c r="KQH3" s="1465"/>
      <c r="KQI3" s="1465"/>
      <c r="KQJ3" s="1465"/>
      <c r="KQK3" s="1465"/>
      <c r="KQL3" s="1465"/>
      <c r="KQM3" s="1465"/>
      <c r="KQN3" s="1465"/>
      <c r="KQO3" s="1465"/>
      <c r="KQP3" s="1465"/>
      <c r="KQQ3" s="1465"/>
      <c r="KQR3" s="1465"/>
      <c r="KQS3" s="1465"/>
      <c r="KQT3" s="1465"/>
      <c r="KQU3" s="1465"/>
      <c r="KQV3" s="1465"/>
      <c r="KQW3" s="1465"/>
      <c r="KQX3" s="1465"/>
      <c r="KQY3" s="1465"/>
      <c r="KQZ3" s="1465"/>
      <c r="KRA3" s="1465"/>
      <c r="KRB3" s="1465"/>
      <c r="KRC3" s="1465"/>
      <c r="KRD3" s="1465"/>
      <c r="KRE3" s="1465"/>
      <c r="KRF3" s="1465"/>
      <c r="KRG3" s="1465"/>
      <c r="KRH3" s="1465"/>
      <c r="KRI3" s="1465"/>
      <c r="KRJ3" s="1465"/>
      <c r="KRK3" s="1465"/>
      <c r="KRL3" s="1465"/>
      <c r="KRM3" s="1465"/>
      <c r="KRN3" s="1465"/>
      <c r="KRO3" s="1465"/>
      <c r="KRP3" s="1465"/>
      <c r="KRQ3" s="1465"/>
      <c r="KRR3" s="1465"/>
      <c r="KRS3" s="1465"/>
      <c r="KRT3" s="1465"/>
      <c r="KRU3" s="1465"/>
      <c r="KRV3" s="1465"/>
      <c r="KRW3" s="1465"/>
      <c r="KRX3" s="1465"/>
      <c r="KRY3" s="1465"/>
      <c r="KRZ3" s="1465"/>
      <c r="KSA3" s="1465"/>
      <c r="KSB3" s="1465"/>
      <c r="KSC3" s="1465"/>
      <c r="KSD3" s="1465"/>
      <c r="KSE3" s="1465"/>
      <c r="KSF3" s="1465"/>
      <c r="KSG3" s="1465"/>
      <c r="KSH3" s="1465"/>
      <c r="KSI3" s="1465"/>
      <c r="KSJ3" s="1465"/>
      <c r="KSK3" s="1465"/>
      <c r="KSL3" s="1465"/>
      <c r="KSM3" s="1465"/>
      <c r="KSN3" s="1465"/>
      <c r="KSO3" s="1465"/>
      <c r="KSP3" s="1465"/>
      <c r="KSQ3" s="1465"/>
      <c r="KSR3" s="1465"/>
      <c r="KSS3" s="1465"/>
      <c r="KST3" s="1465"/>
      <c r="KSU3" s="1465"/>
      <c r="KSV3" s="1465"/>
      <c r="KSW3" s="1465"/>
      <c r="KSX3" s="1465"/>
      <c r="KSY3" s="1465"/>
      <c r="KSZ3" s="1465"/>
      <c r="KTA3" s="1465"/>
      <c r="KTB3" s="1465"/>
      <c r="KTC3" s="1465"/>
      <c r="KTD3" s="1465"/>
      <c r="KTE3" s="1465"/>
      <c r="KTF3" s="1465"/>
      <c r="KTG3" s="1465"/>
      <c r="KTH3" s="1465"/>
      <c r="KTI3" s="1465"/>
      <c r="KTJ3" s="1465"/>
      <c r="KTK3" s="1465"/>
      <c r="KTL3" s="1465"/>
      <c r="KTM3" s="1465"/>
      <c r="KTN3" s="1465"/>
      <c r="KTO3" s="1465"/>
      <c r="KTP3" s="1465"/>
      <c r="KTQ3" s="1465"/>
      <c r="KTR3" s="1465"/>
      <c r="KTS3" s="1465"/>
      <c r="KTT3" s="1465"/>
      <c r="KTU3" s="1465"/>
      <c r="KTV3" s="1465"/>
      <c r="KTW3" s="1465"/>
      <c r="KTX3" s="1465"/>
      <c r="KTY3" s="1465"/>
      <c r="KTZ3" s="1465"/>
      <c r="KUA3" s="1465"/>
      <c r="KUB3" s="1465"/>
      <c r="KUC3" s="1465"/>
      <c r="KUD3" s="1465"/>
      <c r="KUE3" s="1465"/>
      <c r="KUF3" s="1465"/>
      <c r="KUG3" s="1465"/>
      <c r="KUH3" s="1465"/>
      <c r="KUI3" s="1465"/>
      <c r="KUJ3" s="1465"/>
      <c r="KUK3" s="1465"/>
      <c r="KUL3" s="1465"/>
      <c r="KUM3" s="1465"/>
      <c r="KUN3" s="1465"/>
      <c r="KUO3" s="1465"/>
      <c r="KUP3" s="1465"/>
      <c r="KUQ3" s="1465"/>
      <c r="KUR3" s="1465"/>
      <c r="KUS3" s="1465"/>
      <c r="KUT3" s="1465"/>
      <c r="KUU3" s="1465"/>
      <c r="KUV3" s="1465"/>
      <c r="KUW3" s="1465"/>
      <c r="KUX3" s="1465"/>
      <c r="KUY3" s="1465"/>
      <c r="KUZ3" s="1465"/>
      <c r="KVA3" s="1465"/>
      <c r="KVB3" s="1465"/>
      <c r="KVC3" s="1465"/>
      <c r="KVD3" s="1465"/>
      <c r="KVE3" s="1465"/>
      <c r="KVF3" s="1465"/>
      <c r="KVG3" s="1465"/>
      <c r="KVH3" s="1465"/>
      <c r="KVI3" s="1465"/>
      <c r="KVJ3" s="1465"/>
      <c r="KVK3" s="1465"/>
      <c r="KVL3" s="1465"/>
      <c r="KVM3" s="1465"/>
      <c r="KVN3" s="1465"/>
      <c r="KVO3" s="1465"/>
      <c r="KVP3" s="1465"/>
      <c r="KVQ3" s="1465"/>
      <c r="KVR3" s="1465"/>
      <c r="KVS3" s="1465"/>
      <c r="KVT3" s="1465"/>
      <c r="KVU3" s="1465"/>
      <c r="KVV3" s="1465"/>
      <c r="KVW3" s="1465"/>
      <c r="KVX3" s="1465"/>
      <c r="KVY3" s="1465"/>
      <c r="KVZ3" s="1465"/>
      <c r="KWA3" s="1465"/>
      <c r="KWB3" s="1465"/>
      <c r="KWC3" s="1465"/>
      <c r="KWD3" s="1465"/>
      <c r="KWE3" s="1465"/>
      <c r="KWF3" s="1465"/>
      <c r="KWG3" s="1465"/>
      <c r="KWH3" s="1465"/>
      <c r="KWI3" s="1465"/>
      <c r="KWJ3" s="1465"/>
      <c r="KWK3" s="1465"/>
      <c r="KWL3" s="1465"/>
      <c r="KWM3" s="1465"/>
      <c r="KWN3" s="1465"/>
      <c r="KWO3" s="1465"/>
      <c r="KWP3" s="1465"/>
      <c r="KWQ3" s="1465"/>
      <c r="KWR3" s="1465"/>
      <c r="KWS3" s="1465"/>
      <c r="KWT3" s="1465"/>
      <c r="KWU3" s="1465"/>
      <c r="KWV3" s="1465"/>
      <c r="KWW3" s="1465"/>
      <c r="KWX3" s="1465"/>
      <c r="KWY3" s="1465"/>
      <c r="KWZ3" s="1465"/>
      <c r="KXA3" s="1465"/>
      <c r="KXB3" s="1465"/>
      <c r="KXC3" s="1465"/>
      <c r="KXD3" s="1465"/>
      <c r="KXE3" s="1465"/>
      <c r="KXF3" s="1465"/>
      <c r="KXG3" s="1465"/>
      <c r="KXH3" s="1465"/>
      <c r="KXI3" s="1465"/>
      <c r="KXJ3" s="1465"/>
      <c r="KXK3" s="1465"/>
      <c r="KXL3" s="1465"/>
      <c r="KXM3" s="1465"/>
      <c r="KXN3" s="1465"/>
      <c r="KXO3" s="1465"/>
      <c r="KXP3" s="1465"/>
      <c r="KXQ3" s="1465"/>
      <c r="KXR3" s="1465"/>
      <c r="KXS3" s="1465"/>
      <c r="KXT3" s="1465"/>
      <c r="KXU3" s="1465"/>
      <c r="KXV3" s="1465"/>
      <c r="KXW3" s="1465"/>
      <c r="KXX3" s="1465"/>
      <c r="KXY3" s="1465"/>
      <c r="KXZ3" s="1465"/>
      <c r="KYA3" s="1465"/>
      <c r="KYB3" s="1465"/>
      <c r="KYC3" s="1465"/>
      <c r="KYD3" s="1465"/>
      <c r="KYE3" s="1465"/>
      <c r="KYF3" s="1465"/>
      <c r="KYG3" s="1465"/>
      <c r="KYH3" s="1465"/>
      <c r="KYI3" s="1465"/>
      <c r="KYJ3" s="1465"/>
      <c r="KYK3" s="1465"/>
      <c r="KYL3" s="1465"/>
      <c r="KYM3" s="1465"/>
      <c r="KYN3" s="1465"/>
      <c r="KYO3" s="1465"/>
      <c r="KYP3" s="1465"/>
      <c r="KYQ3" s="1465"/>
      <c r="KYR3" s="1465"/>
      <c r="KYS3" s="1465"/>
      <c r="KYT3" s="1465"/>
      <c r="KYU3" s="1465"/>
      <c r="KYV3" s="1465"/>
      <c r="KYW3" s="1465"/>
      <c r="KYX3" s="1465"/>
      <c r="KYY3" s="1465"/>
      <c r="KYZ3" s="1465"/>
      <c r="KZA3" s="1465"/>
      <c r="KZB3" s="1465"/>
      <c r="KZC3" s="1465"/>
      <c r="KZD3" s="1465"/>
      <c r="KZE3" s="1465"/>
      <c r="KZF3" s="1465"/>
      <c r="KZG3" s="1465"/>
      <c r="KZH3" s="1465"/>
      <c r="KZI3" s="1465"/>
      <c r="KZJ3" s="1465"/>
      <c r="KZK3" s="1465"/>
      <c r="KZL3" s="1465"/>
      <c r="KZM3" s="1465"/>
      <c r="KZN3" s="1465"/>
      <c r="KZO3" s="1465"/>
      <c r="KZP3" s="1465"/>
      <c r="KZQ3" s="1465"/>
      <c r="KZR3" s="1465"/>
      <c r="KZS3" s="1465"/>
      <c r="KZT3" s="1465"/>
      <c r="KZU3" s="1465"/>
      <c r="KZV3" s="1465"/>
      <c r="KZW3" s="1465"/>
      <c r="KZX3" s="1465"/>
      <c r="KZY3" s="1465"/>
      <c r="KZZ3" s="1465"/>
      <c r="LAA3" s="1465"/>
      <c r="LAB3" s="1465"/>
      <c r="LAC3" s="1465"/>
      <c r="LAD3" s="1465"/>
      <c r="LAE3" s="1465"/>
      <c r="LAF3" s="1465"/>
      <c r="LAG3" s="1465"/>
      <c r="LAH3" s="1465"/>
      <c r="LAI3" s="1465"/>
      <c r="LAJ3" s="1465"/>
      <c r="LAK3" s="1465"/>
      <c r="LAL3" s="1465"/>
      <c r="LAM3" s="1465"/>
      <c r="LAN3" s="1465"/>
      <c r="LAO3" s="1465"/>
      <c r="LAP3" s="1465"/>
      <c r="LAQ3" s="1465"/>
      <c r="LAR3" s="1465"/>
      <c r="LAS3" s="1465"/>
      <c r="LAT3" s="1465"/>
      <c r="LAU3" s="1465"/>
      <c r="LAV3" s="1465"/>
      <c r="LAW3" s="1465"/>
      <c r="LAX3" s="1465"/>
      <c r="LAY3" s="1465"/>
      <c r="LAZ3" s="1465"/>
      <c r="LBA3" s="1465"/>
      <c r="LBB3" s="1465"/>
      <c r="LBC3" s="1465"/>
      <c r="LBD3" s="1465"/>
      <c r="LBE3" s="1465"/>
      <c r="LBF3" s="1465"/>
      <c r="LBG3" s="1465"/>
      <c r="LBH3" s="1465"/>
      <c r="LBI3" s="1465"/>
      <c r="LBJ3" s="1465"/>
      <c r="LBK3" s="1465"/>
      <c r="LBL3" s="1465"/>
      <c r="LBM3" s="1465"/>
      <c r="LBN3" s="1465"/>
      <c r="LBO3" s="1465"/>
      <c r="LBP3" s="1465"/>
      <c r="LBQ3" s="1465"/>
      <c r="LBR3" s="1465"/>
      <c r="LBS3" s="1465"/>
      <c r="LBT3" s="1465"/>
      <c r="LBU3" s="1465"/>
      <c r="LBV3" s="1465"/>
      <c r="LBW3" s="1465"/>
      <c r="LBX3" s="1465"/>
      <c r="LBY3" s="1465"/>
      <c r="LBZ3" s="1465"/>
      <c r="LCA3" s="1465"/>
      <c r="LCB3" s="1465"/>
      <c r="LCC3" s="1465"/>
      <c r="LCD3" s="1465"/>
      <c r="LCE3" s="1465"/>
      <c r="LCF3" s="1465"/>
      <c r="LCG3" s="1465"/>
      <c r="LCH3" s="1465"/>
      <c r="LCI3" s="1465"/>
      <c r="LCJ3" s="1465"/>
      <c r="LCK3" s="1465"/>
      <c r="LCL3" s="1465"/>
      <c r="LCM3" s="1465"/>
      <c r="LCN3" s="1465"/>
      <c r="LCO3" s="1465"/>
      <c r="LCP3" s="1465"/>
      <c r="LCQ3" s="1465"/>
      <c r="LCR3" s="1465"/>
      <c r="LCS3" s="1465"/>
      <c r="LCT3" s="1465"/>
      <c r="LCU3" s="1465"/>
      <c r="LCV3" s="1465"/>
      <c r="LCW3" s="1465"/>
      <c r="LCX3" s="1465"/>
      <c r="LCY3" s="1465"/>
      <c r="LCZ3" s="1465"/>
      <c r="LDA3" s="1465"/>
      <c r="LDB3" s="1465"/>
      <c r="LDC3" s="1465"/>
      <c r="LDD3" s="1465"/>
      <c r="LDE3" s="1465"/>
      <c r="LDF3" s="1465"/>
      <c r="LDG3" s="1465"/>
      <c r="LDH3" s="1465"/>
      <c r="LDI3" s="1465"/>
      <c r="LDJ3" s="1465"/>
      <c r="LDK3" s="1465"/>
      <c r="LDL3" s="1465"/>
      <c r="LDM3" s="1465"/>
      <c r="LDN3" s="1465"/>
      <c r="LDO3" s="1465"/>
      <c r="LDP3" s="1465"/>
      <c r="LDQ3" s="1465"/>
      <c r="LDR3" s="1465"/>
      <c r="LDS3" s="1465"/>
      <c r="LDT3" s="1465"/>
      <c r="LDU3" s="1465"/>
      <c r="LDV3" s="1465"/>
      <c r="LDW3" s="1465"/>
      <c r="LDX3" s="1465"/>
      <c r="LDY3" s="1465"/>
      <c r="LDZ3" s="1465"/>
      <c r="LEA3" s="1465"/>
      <c r="LEB3" s="1465"/>
      <c r="LEC3" s="1465"/>
      <c r="LED3" s="1465"/>
      <c r="LEE3" s="1465"/>
      <c r="LEF3" s="1465"/>
      <c r="LEG3" s="1465"/>
      <c r="LEH3" s="1465"/>
      <c r="LEI3" s="1465"/>
      <c r="LEJ3" s="1465"/>
      <c r="LEK3" s="1465"/>
      <c r="LEL3" s="1465"/>
      <c r="LEM3" s="1465"/>
      <c r="LEN3" s="1465"/>
      <c r="LEO3" s="1465"/>
      <c r="LEP3" s="1465"/>
      <c r="LEQ3" s="1465"/>
      <c r="LER3" s="1465"/>
      <c r="LES3" s="1465"/>
      <c r="LET3" s="1465"/>
      <c r="LEU3" s="1465"/>
      <c r="LEV3" s="1465"/>
      <c r="LEW3" s="1465"/>
      <c r="LEX3" s="1465"/>
      <c r="LEY3" s="1465"/>
      <c r="LEZ3" s="1465"/>
      <c r="LFA3" s="1465"/>
      <c r="LFB3" s="1465"/>
      <c r="LFC3" s="1465"/>
      <c r="LFD3" s="1465"/>
      <c r="LFE3" s="1465"/>
      <c r="LFF3" s="1465"/>
      <c r="LFG3" s="1465"/>
      <c r="LFH3" s="1465"/>
      <c r="LFI3" s="1465"/>
      <c r="LFJ3" s="1465"/>
      <c r="LFK3" s="1465"/>
      <c r="LFL3" s="1465"/>
      <c r="LFM3" s="1465"/>
      <c r="LFN3" s="1465"/>
      <c r="LFO3" s="1465"/>
      <c r="LFP3" s="1465"/>
      <c r="LFQ3" s="1465"/>
      <c r="LFR3" s="1465"/>
      <c r="LFS3" s="1465"/>
      <c r="LFT3" s="1465"/>
      <c r="LFU3" s="1465"/>
      <c r="LFV3" s="1465"/>
      <c r="LFW3" s="1465"/>
      <c r="LFX3" s="1465"/>
      <c r="LFY3" s="1465"/>
      <c r="LFZ3" s="1465"/>
      <c r="LGA3" s="1465"/>
      <c r="LGB3" s="1465"/>
      <c r="LGC3" s="1465"/>
      <c r="LGD3" s="1465"/>
      <c r="LGE3" s="1465"/>
      <c r="LGF3" s="1465"/>
      <c r="LGG3" s="1465"/>
      <c r="LGH3" s="1465"/>
      <c r="LGI3" s="1465"/>
      <c r="LGJ3" s="1465"/>
      <c r="LGK3" s="1465"/>
      <c r="LGL3" s="1465"/>
      <c r="LGM3" s="1465"/>
      <c r="LGN3" s="1465"/>
      <c r="LGO3" s="1465"/>
      <c r="LGP3" s="1465"/>
      <c r="LGQ3" s="1465"/>
      <c r="LGR3" s="1465"/>
      <c r="LGS3" s="1465"/>
      <c r="LGT3" s="1465"/>
      <c r="LGU3" s="1465"/>
      <c r="LGV3" s="1465"/>
      <c r="LGW3" s="1465"/>
      <c r="LGX3" s="1465"/>
      <c r="LGY3" s="1465"/>
      <c r="LGZ3" s="1465"/>
      <c r="LHA3" s="1465"/>
      <c r="LHB3" s="1465"/>
      <c r="LHC3" s="1465"/>
      <c r="LHD3" s="1465"/>
      <c r="LHE3" s="1465"/>
      <c r="LHF3" s="1465"/>
      <c r="LHG3" s="1465"/>
      <c r="LHH3" s="1465"/>
      <c r="LHI3" s="1465"/>
      <c r="LHJ3" s="1465"/>
      <c r="LHK3" s="1465"/>
      <c r="LHL3" s="1465"/>
      <c r="LHM3" s="1465"/>
      <c r="LHN3" s="1465"/>
      <c r="LHO3" s="1465"/>
      <c r="LHP3" s="1465"/>
      <c r="LHQ3" s="1465"/>
      <c r="LHR3" s="1465"/>
      <c r="LHS3" s="1465"/>
      <c r="LHT3" s="1465"/>
      <c r="LHU3" s="1465"/>
      <c r="LHV3" s="1465"/>
      <c r="LHW3" s="1465"/>
      <c r="LHX3" s="1465"/>
      <c r="LHY3" s="1465"/>
      <c r="LHZ3" s="1465"/>
      <c r="LIA3" s="1465"/>
      <c r="LIB3" s="1465"/>
      <c r="LIC3" s="1465"/>
      <c r="LID3" s="1465"/>
      <c r="LIE3" s="1465"/>
      <c r="LIF3" s="1465"/>
      <c r="LIG3" s="1465"/>
      <c r="LIH3" s="1465"/>
      <c r="LII3" s="1465"/>
      <c r="LIJ3" s="1465"/>
      <c r="LIK3" s="1465"/>
      <c r="LIL3" s="1465"/>
      <c r="LIM3" s="1465"/>
      <c r="LIN3" s="1465"/>
      <c r="LIO3" s="1465"/>
      <c r="LIP3" s="1465"/>
      <c r="LIQ3" s="1465"/>
      <c r="LIR3" s="1465"/>
      <c r="LIS3" s="1465"/>
      <c r="LIT3" s="1465"/>
      <c r="LIU3" s="1465"/>
      <c r="LIV3" s="1465"/>
      <c r="LIW3" s="1465"/>
      <c r="LIX3" s="1465"/>
      <c r="LIY3" s="1465"/>
      <c r="LIZ3" s="1465"/>
      <c r="LJA3" s="1465"/>
      <c r="LJB3" s="1465"/>
      <c r="LJC3" s="1465"/>
      <c r="LJD3" s="1465"/>
      <c r="LJE3" s="1465"/>
      <c r="LJF3" s="1465"/>
      <c r="LJG3" s="1465"/>
      <c r="LJH3" s="1465"/>
      <c r="LJI3" s="1465"/>
      <c r="LJJ3" s="1465"/>
      <c r="LJK3" s="1465"/>
      <c r="LJL3" s="1465"/>
      <c r="LJM3" s="1465"/>
      <c r="LJN3" s="1465"/>
      <c r="LJO3" s="1465"/>
      <c r="LJP3" s="1465"/>
      <c r="LJQ3" s="1465"/>
      <c r="LJR3" s="1465"/>
      <c r="LJS3" s="1465"/>
      <c r="LJT3" s="1465"/>
      <c r="LJU3" s="1465"/>
      <c r="LJV3" s="1465"/>
      <c r="LJW3" s="1465"/>
      <c r="LJX3" s="1465"/>
      <c r="LJY3" s="1465"/>
      <c r="LJZ3" s="1465"/>
      <c r="LKA3" s="1465"/>
      <c r="LKB3" s="1465"/>
      <c r="LKC3" s="1465"/>
      <c r="LKD3" s="1465"/>
      <c r="LKE3" s="1465"/>
      <c r="LKF3" s="1465"/>
      <c r="LKG3" s="1465"/>
      <c r="LKH3" s="1465"/>
      <c r="LKI3" s="1465"/>
      <c r="LKJ3" s="1465"/>
      <c r="LKK3" s="1465"/>
      <c r="LKL3" s="1465"/>
      <c r="LKM3" s="1465"/>
      <c r="LKN3" s="1465"/>
      <c r="LKO3" s="1465"/>
      <c r="LKP3" s="1465"/>
      <c r="LKQ3" s="1465"/>
      <c r="LKR3" s="1465"/>
      <c r="LKS3" s="1465"/>
      <c r="LKT3" s="1465"/>
      <c r="LKU3" s="1465"/>
      <c r="LKV3" s="1465"/>
      <c r="LKW3" s="1465"/>
      <c r="LKX3" s="1465"/>
      <c r="LKY3" s="1465"/>
      <c r="LKZ3" s="1465"/>
      <c r="LLA3" s="1465"/>
      <c r="LLB3" s="1465"/>
      <c r="LLC3" s="1465"/>
      <c r="LLD3" s="1465"/>
      <c r="LLE3" s="1465"/>
      <c r="LLF3" s="1465"/>
      <c r="LLG3" s="1465"/>
      <c r="LLH3" s="1465"/>
      <c r="LLI3" s="1465"/>
      <c r="LLJ3" s="1465"/>
      <c r="LLK3" s="1465"/>
      <c r="LLL3" s="1465"/>
      <c r="LLM3" s="1465"/>
      <c r="LLN3" s="1465"/>
      <c r="LLO3" s="1465"/>
      <c r="LLP3" s="1465"/>
      <c r="LLQ3" s="1465"/>
      <c r="LLR3" s="1465"/>
      <c r="LLS3" s="1465"/>
      <c r="LLT3" s="1465"/>
      <c r="LLU3" s="1465"/>
      <c r="LLV3" s="1465"/>
      <c r="LLW3" s="1465"/>
      <c r="LLX3" s="1465"/>
      <c r="LLY3" s="1465"/>
      <c r="LLZ3" s="1465"/>
      <c r="LMA3" s="1465"/>
      <c r="LMB3" s="1465"/>
      <c r="LMC3" s="1465"/>
      <c r="LMD3" s="1465"/>
      <c r="LME3" s="1465"/>
      <c r="LMF3" s="1465"/>
      <c r="LMG3" s="1465"/>
      <c r="LMH3" s="1465"/>
      <c r="LMI3" s="1465"/>
      <c r="LMJ3" s="1465"/>
      <c r="LMK3" s="1465"/>
      <c r="LML3" s="1465"/>
      <c r="LMM3" s="1465"/>
      <c r="LMN3" s="1465"/>
      <c r="LMO3" s="1465"/>
      <c r="LMP3" s="1465"/>
      <c r="LMQ3" s="1465"/>
      <c r="LMR3" s="1465"/>
      <c r="LMS3" s="1465"/>
      <c r="LMT3" s="1465"/>
      <c r="LMU3" s="1465"/>
      <c r="LMV3" s="1465"/>
      <c r="LMW3" s="1465"/>
      <c r="LMX3" s="1465"/>
      <c r="LMY3" s="1465"/>
      <c r="LMZ3" s="1465"/>
      <c r="LNA3" s="1465"/>
      <c r="LNB3" s="1465"/>
      <c r="LNC3" s="1465"/>
      <c r="LND3" s="1465"/>
      <c r="LNE3" s="1465"/>
      <c r="LNF3" s="1465"/>
      <c r="LNG3" s="1465"/>
      <c r="LNH3" s="1465"/>
      <c r="LNI3" s="1465"/>
      <c r="LNJ3" s="1465"/>
      <c r="LNK3" s="1465"/>
      <c r="LNL3" s="1465"/>
      <c r="LNM3" s="1465"/>
      <c r="LNN3" s="1465"/>
      <c r="LNO3" s="1465"/>
      <c r="LNP3" s="1465"/>
      <c r="LNQ3" s="1465"/>
      <c r="LNR3" s="1465"/>
      <c r="LNS3" s="1465"/>
      <c r="LNT3" s="1465"/>
      <c r="LNU3" s="1465"/>
      <c r="LNV3" s="1465"/>
      <c r="LNW3" s="1465"/>
      <c r="LNX3" s="1465"/>
      <c r="LNY3" s="1465"/>
      <c r="LNZ3" s="1465"/>
      <c r="LOA3" s="1465"/>
      <c r="LOB3" s="1465"/>
      <c r="LOC3" s="1465"/>
      <c r="LOD3" s="1465"/>
      <c r="LOE3" s="1465"/>
      <c r="LOF3" s="1465"/>
      <c r="LOG3" s="1465"/>
      <c r="LOH3" s="1465"/>
      <c r="LOI3" s="1465"/>
      <c r="LOJ3" s="1465"/>
      <c r="LOK3" s="1465"/>
      <c r="LOL3" s="1465"/>
      <c r="LOM3" s="1465"/>
      <c r="LON3" s="1465"/>
      <c r="LOO3" s="1465"/>
      <c r="LOP3" s="1465"/>
      <c r="LOQ3" s="1465"/>
      <c r="LOR3" s="1465"/>
      <c r="LOS3" s="1465"/>
      <c r="LOT3" s="1465"/>
      <c r="LOU3" s="1465"/>
      <c r="LOV3" s="1465"/>
      <c r="LOW3" s="1465"/>
      <c r="LOX3" s="1465"/>
      <c r="LOY3" s="1465"/>
      <c r="LOZ3" s="1465"/>
      <c r="LPA3" s="1465"/>
      <c r="LPB3" s="1465"/>
      <c r="LPC3" s="1465"/>
      <c r="LPD3" s="1465"/>
      <c r="LPE3" s="1465"/>
      <c r="LPF3" s="1465"/>
      <c r="LPG3" s="1465"/>
      <c r="LPH3" s="1465"/>
      <c r="LPI3" s="1465"/>
      <c r="LPJ3" s="1465"/>
      <c r="LPK3" s="1465"/>
      <c r="LPL3" s="1465"/>
      <c r="LPM3" s="1465"/>
      <c r="LPN3" s="1465"/>
      <c r="LPO3" s="1465"/>
      <c r="LPP3" s="1465"/>
      <c r="LPQ3" s="1465"/>
      <c r="LPR3" s="1465"/>
      <c r="LPS3" s="1465"/>
      <c r="LPT3" s="1465"/>
      <c r="LPU3" s="1465"/>
      <c r="LPV3" s="1465"/>
      <c r="LPW3" s="1465"/>
      <c r="LPX3" s="1465"/>
      <c r="LPY3" s="1465"/>
      <c r="LPZ3" s="1465"/>
      <c r="LQA3" s="1465"/>
      <c r="LQB3" s="1465"/>
      <c r="LQC3" s="1465"/>
      <c r="LQD3" s="1465"/>
      <c r="LQE3" s="1465"/>
      <c r="LQF3" s="1465"/>
      <c r="LQG3" s="1465"/>
      <c r="LQH3" s="1465"/>
      <c r="LQI3" s="1465"/>
      <c r="LQJ3" s="1465"/>
      <c r="LQK3" s="1465"/>
      <c r="LQL3" s="1465"/>
      <c r="LQM3" s="1465"/>
      <c r="LQN3" s="1465"/>
      <c r="LQO3" s="1465"/>
      <c r="LQP3" s="1465"/>
      <c r="LQQ3" s="1465"/>
      <c r="LQR3" s="1465"/>
      <c r="LQS3" s="1465"/>
      <c r="LQT3" s="1465"/>
      <c r="LQU3" s="1465"/>
      <c r="LQV3" s="1465"/>
      <c r="LQW3" s="1465"/>
      <c r="LQX3" s="1465"/>
      <c r="LQY3" s="1465"/>
      <c r="LQZ3" s="1465"/>
      <c r="LRA3" s="1465"/>
      <c r="LRB3" s="1465"/>
      <c r="LRC3" s="1465"/>
      <c r="LRD3" s="1465"/>
      <c r="LRE3" s="1465"/>
      <c r="LRF3" s="1465"/>
      <c r="LRG3" s="1465"/>
      <c r="LRH3" s="1465"/>
      <c r="LRI3" s="1465"/>
      <c r="LRJ3" s="1465"/>
      <c r="LRK3" s="1465"/>
      <c r="LRL3" s="1465"/>
      <c r="LRM3" s="1465"/>
      <c r="LRN3" s="1465"/>
      <c r="LRO3" s="1465"/>
      <c r="LRP3" s="1465"/>
      <c r="LRQ3" s="1465"/>
      <c r="LRR3" s="1465"/>
      <c r="LRS3" s="1465"/>
      <c r="LRT3" s="1465"/>
      <c r="LRU3" s="1465"/>
      <c r="LRV3" s="1465"/>
      <c r="LRW3" s="1465"/>
      <c r="LRX3" s="1465"/>
      <c r="LRY3" s="1465"/>
      <c r="LRZ3" s="1465"/>
      <c r="LSA3" s="1465"/>
      <c r="LSB3" s="1465"/>
      <c r="LSC3" s="1465"/>
      <c r="LSD3" s="1465"/>
      <c r="LSE3" s="1465"/>
      <c r="LSF3" s="1465"/>
      <c r="LSG3" s="1465"/>
      <c r="LSH3" s="1465"/>
      <c r="LSI3" s="1465"/>
      <c r="LSJ3" s="1465"/>
      <c r="LSK3" s="1465"/>
      <c r="LSL3" s="1465"/>
      <c r="LSM3" s="1465"/>
      <c r="LSN3" s="1465"/>
      <c r="LSO3" s="1465"/>
      <c r="LSP3" s="1465"/>
      <c r="LSQ3" s="1465"/>
      <c r="LSR3" s="1465"/>
      <c r="LSS3" s="1465"/>
      <c r="LST3" s="1465"/>
      <c r="LSU3" s="1465"/>
      <c r="LSV3" s="1465"/>
      <c r="LSW3" s="1465"/>
      <c r="LSX3" s="1465"/>
      <c r="LSY3" s="1465"/>
      <c r="LSZ3" s="1465"/>
      <c r="LTA3" s="1465"/>
      <c r="LTB3" s="1465"/>
      <c r="LTC3" s="1465"/>
      <c r="LTD3" s="1465"/>
      <c r="LTE3" s="1465"/>
      <c r="LTF3" s="1465"/>
      <c r="LTG3" s="1465"/>
      <c r="LTH3" s="1465"/>
      <c r="LTI3" s="1465"/>
      <c r="LTJ3" s="1465"/>
      <c r="LTK3" s="1465"/>
      <c r="LTL3" s="1465"/>
      <c r="LTM3" s="1465"/>
      <c r="LTN3" s="1465"/>
      <c r="LTO3" s="1465"/>
      <c r="LTP3" s="1465"/>
      <c r="LTQ3" s="1465"/>
      <c r="LTR3" s="1465"/>
      <c r="LTS3" s="1465"/>
      <c r="LTT3" s="1465"/>
      <c r="LTU3" s="1465"/>
      <c r="LTV3" s="1465"/>
      <c r="LTW3" s="1465"/>
      <c r="LTX3" s="1465"/>
      <c r="LTY3" s="1465"/>
      <c r="LTZ3" s="1465"/>
      <c r="LUA3" s="1465"/>
      <c r="LUB3" s="1465"/>
      <c r="LUC3" s="1465"/>
      <c r="LUD3" s="1465"/>
      <c r="LUE3" s="1465"/>
      <c r="LUF3" s="1465"/>
      <c r="LUG3" s="1465"/>
      <c r="LUH3" s="1465"/>
      <c r="LUI3" s="1465"/>
      <c r="LUJ3" s="1465"/>
      <c r="LUK3" s="1465"/>
      <c r="LUL3" s="1465"/>
      <c r="LUM3" s="1465"/>
      <c r="LUN3" s="1465"/>
      <c r="LUO3" s="1465"/>
      <c r="LUP3" s="1465"/>
      <c r="LUQ3" s="1465"/>
      <c r="LUR3" s="1465"/>
      <c r="LUS3" s="1465"/>
      <c r="LUT3" s="1465"/>
      <c r="LUU3" s="1465"/>
      <c r="LUV3" s="1465"/>
      <c r="LUW3" s="1465"/>
      <c r="LUX3" s="1465"/>
      <c r="LUY3" s="1465"/>
      <c r="LUZ3" s="1465"/>
      <c r="LVA3" s="1465"/>
      <c r="LVB3" s="1465"/>
      <c r="LVC3" s="1465"/>
      <c r="LVD3" s="1465"/>
      <c r="LVE3" s="1465"/>
      <c r="LVF3" s="1465"/>
      <c r="LVG3" s="1465"/>
      <c r="LVH3" s="1465"/>
      <c r="LVI3" s="1465"/>
      <c r="LVJ3" s="1465"/>
      <c r="LVK3" s="1465"/>
      <c r="LVL3" s="1465"/>
      <c r="LVM3" s="1465"/>
      <c r="LVN3" s="1465"/>
      <c r="LVO3" s="1465"/>
      <c r="LVP3" s="1465"/>
      <c r="LVQ3" s="1465"/>
      <c r="LVR3" s="1465"/>
      <c r="LVS3" s="1465"/>
      <c r="LVT3" s="1465"/>
      <c r="LVU3" s="1465"/>
      <c r="LVV3" s="1465"/>
      <c r="LVW3" s="1465"/>
      <c r="LVX3" s="1465"/>
      <c r="LVY3" s="1465"/>
      <c r="LVZ3" s="1465"/>
      <c r="LWA3" s="1465"/>
      <c r="LWB3" s="1465"/>
      <c r="LWC3" s="1465"/>
      <c r="LWD3" s="1465"/>
      <c r="LWE3" s="1465"/>
      <c r="LWF3" s="1465"/>
      <c r="LWG3" s="1465"/>
      <c r="LWH3" s="1465"/>
      <c r="LWI3" s="1465"/>
      <c r="LWJ3" s="1465"/>
      <c r="LWK3" s="1465"/>
      <c r="LWL3" s="1465"/>
      <c r="LWM3" s="1465"/>
      <c r="LWN3" s="1465"/>
      <c r="LWO3" s="1465"/>
      <c r="LWP3" s="1465"/>
      <c r="LWQ3" s="1465"/>
      <c r="LWR3" s="1465"/>
      <c r="LWS3" s="1465"/>
      <c r="LWT3" s="1465"/>
      <c r="LWU3" s="1465"/>
      <c r="LWV3" s="1465"/>
      <c r="LWW3" s="1465"/>
      <c r="LWX3" s="1465"/>
      <c r="LWY3" s="1465"/>
      <c r="LWZ3" s="1465"/>
      <c r="LXA3" s="1465"/>
      <c r="LXB3" s="1465"/>
      <c r="LXC3" s="1465"/>
      <c r="LXD3" s="1465"/>
      <c r="LXE3" s="1465"/>
      <c r="LXF3" s="1465"/>
      <c r="LXG3" s="1465"/>
      <c r="LXH3" s="1465"/>
      <c r="LXI3" s="1465"/>
      <c r="LXJ3" s="1465"/>
      <c r="LXK3" s="1465"/>
      <c r="LXL3" s="1465"/>
      <c r="LXM3" s="1465"/>
      <c r="LXN3" s="1465"/>
      <c r="LXO3" s="1465"/>
      <c r="LXP3" s="1465"/>
      <c r="LXQ3" s="1465"/>
      <c r="LXR3" s="1465"/>
      <c r="LXS3" s="1465"/>
      <c r="LXT3" s="1465"/>
      <c r="LXU3" s="1465"/>
      <c r="LXV3" s="1465"/>
      <c r="LXW3" s="1465"/>
      <c r="LXX3" s="1465"/>
      <c r="LXY3" s="1465"/>
      <c r="LXZ3" s="1465"/>
      <c r="LYA3" s="1465"/>
      <c r="LYB3" s="1465"/>
      <c r="LYC3" s="1465"/>
      <c r="LYD3" s="1465"/>
      <c r="LYE3" s="1465"/>
      <c r="LYF3" s="1465"/>
      <c r="LYG3" s="1465"/>
      <c r="LYH3" s="1465"/>
      <c r="LYI3" s="1465"/>
      <c r="LYJ3" s="1465"/>
      <c r="LYK3" s="1465"/>
      <c r="LYL3" s="1465"/>
      <c r="LYM3" s="1465"/>
      <c r="LYN3" s="1465"/>
      <c r="LYO3" s="1465"/>
      <c r="LYP3" s="1465"/>
      <c r="LYQ3" s="1465"/>
      <c r="LYR3" s="1465"/>
      <c r="LYS3" s="1465"/>
      <c r="LYT3" s="1465"/>
      <c r="LYU3" s="1465"/>
      <c r="LYV3" s="1465"/>
      <c r="LYW3" s="1465"/>
      <c r="LYX3" s="1465"/>
      <c r="LYY3" s="1465"/>
      <c r="LYZ3" s="1465"/>
      <c r="LZA3" s="1465"/>
      <c r="LZB3" s="1465"/>
      <c r="LZC3" s="1465"/>
      <c r="LZD3" s="1465"/>
      <c r="LZE3" s="1465"/>
      <c r="LZF3" s="1465"/>
      <c r="LZG3" s="1465"/>
      <c r="LZH3" s="1465"/>
      <c r="LZI3" s="1465"/>
      <c r="LZJ3" s="1465"/>
      <c r="LZK3" s="1465"/>
      <c r="LZL3" s="1465"/>
      <c r="LZM3" s="1465"/>
      <c r="LZN3" s="1465"/>
      <c r="LZO3" s="1465"/>
      <c r="LZP3" s="1465"/>
      <c r="LZQ3" s="1465"/>
      <c r="LZR3" s="1465"/>
      <c r="LZS3" s="1465"/>
      <c r="LZT3" s="1465"/>
      <c r="LZU3" s="1465"/>
      <c r="LZV3" s="1465"/>
      <c r="LZW3" s="1465"/>
      <c r="LZX3" s="1465"/>
      <c r="LZY3" s="1465"/>
      <c r="LZZ3" s="1465"/>
      <c r="MAA3" s="1465"/>
      <c r="MAB3" s="1465"/>
      <c r="MAC3" s="1465"/>
      <c r="MAD3" s="1465"/>
      <c r="MAE3" s="1465"/>
      <c r="MAF3" s="1465"/>
      <c r="MAG3" s="1465"/>
      <c r="MAH3" s="1465"/>
      <c r="MAI3" s="1465"/>
      <c r="MAJ3" s="1465"/>
      <c r="MAK3" s="1465"/>
      <c r="MAL3" s="1465"/>
      <c r="MAM3" s="1465"/>
      <c r="MAN3" s="1465"/>
      <c r="MAO3" s="1465"/>
      <c r="MAP3" s="1465"/>
      <c r="MAQ3" s="1465"/>
      <c r="MAR3" s="1465"/>
      <c r="MAS3" s="1465"/>
      <c r="MAT3" s="1465"/>
      <c r="MAU3" s="1465"/>
      <c r="MAV3" s="1465"/>
      <c r="MAW3" s="1465"/>
      <c r="MAX3" s="1465"/>
      <c r="MAY3" s="1465"/>
      <c r="MAZ3" s="1465"/>
      <c r="MBA3" s="1465"/>
      <c r="MBB3" s="1465"/>
      <c r="MBC3" s="1465"/>
      <c r="MBD3" s="1465"/>
      <c r="MBE3" s="1465"/>
      <c r="MBF3" s="1465"/>
      <c r="MBG3" s="1465"/>
      <c r="MBH3" s="1465"/>
      <c r="MBI3" s="1465"/>
      <c r="MBJ3" s="1465"/>
      <c r="MBK3" s="1465"/>
      <c r="MBL3" s="1465"/>
      <c r="MBM3" s="1465"/>
      <c r="MBN3" s="1465"/>
      <c r="MBO3" s="1465"/>
      <c r="MBP3" s="1465"/>
      <c r="MBQ3" s="1465"/>
      <c r="MBR3" s="1465"/>
      <c r="MBS3" s="1465"/>
      <c r="MBT3" s="1465"/>
      <c r="MBU3" s="1465"/>
      <c r="MBV3" s="1465"/>
      <c r="MBW3" s="1465"/>
      <c r="MBX3" s="1465"/>
      <c r="MBY3" s="1465"/>
      <c r="MBZ3" s="1465"/>
      <c r="MCA3" s="1465"/>
      <c r="MCB3" s="1465"/>
      <c r="MCC3" s="1465"/>
      <c r="MCD3" s="1465"/>
      <c r="MCE3" s="1465"/>
      <c r="MCF3" s="1465"/>
      <c r="MCG3" s="1465"/>
      <c r="MCH3" s="1465"/>
      <c r="MCI3" s="1465"/>
      <c r="MCJ3" s="1465"/>
      <c r="MCK3" s="1465"/>
      <c r="MCL3" s="1465"/>
      <c r="MCM3" s="1465"/>
      <c r="MCN3" s="1465"/>
      <c r="MCO3" s="1465"/>
      <c r="MCP3" s="1465"/>
      <c r="MCQ3" s="1465"/>
      <c r="MCR3" s="1465"/>
      <c r="MCS3" s="1465"/>
      <c r="MCT3" s="1465"/>
      <c r="MCU3" s="1465"/>
      <c r="MCV3" s="1465"/>
      <c r="MCW3" s="1465"/>
      <c r="MCX3" s="1465"/>
      <c r="MCY3" s="1465"/>
      <c r="MCZ3" s="1465"/>
      <c r="MDA3" s="1465"/>
      <c r="MDB3" s="1465"/>
      <c r="MDC3" s="1465"/>
      <c r="MDD3" s="1465"/>
      <c r="MDE3" s="1465"/>
      <c r="MDF3" s="1465"/>
      <c r="MDG3" s="1465"/>
      <c r="MDH3" s="1465"/>
      <c r="MDI3" s="1465"/>
      <c r="MDJ3" s="1465"/>
      <c r="MDK3" s="1465"/>
      <c r="MDL3" s="1465"/>
      <c r="MDM3" s="1465"/>
      <c r="MDN3" s="1465"/>
      <c r="MDO3" s="1465"/>
      <c r="MDP3" s="1465"/>
      <c r="MDQ3" s="1465"/>
      <c r="MDR3" s="1465"/>
      <c r="MDS3" s="1465"/>
      <c r="MDT3" s="1465"/>
      <c r="MDU3" s="1465"/>
      <c r="MDV3" s="1465"/>
      <c r="MDW3" s="1465"/>
      <c r="MDX3" s="1465"/>
      <c r="MDY3" s="1465"/>
      <c r="MDZ3" s="1465"/>
      <c r="MEA3" s="1465"/>
      <c r="MEB3" s="1465"/>
      <c r="MEC3" s="1465"/>
      <c r="MED3" s="1465"/>
      <c r="MEE3" s="1465"/>
      <c r="MEF3" s="1465"/>
      <c r="MEG3" s="1465"/>
      <c r="MEH3" s="1465"/>
      <c r="MEI3" s="1465"/>
      <c r="MEJ3" s="1465"/>
      <c r="MEK3" s="1465"/>
      <c r="MEL3" s="1465"/>
      <c r="MEM3" s="1465"/>
      <c r="MEN3" s="1465"/>
      <c r="MEO3" s="1465"/>
      <c r="MEP3" s="1465"/>
      <c r="MEQ3" s="1465"/>
      <c r="MER3" s="1465"/>
      <c r="MES3" s="1465"/>
      <c r="MET3" s="1465"/>
      <c r="MEU3" s="1465"/>
      <c r="MEV3" s="1465"/>
      <c r="MEW3" s="1465"/>
      <c r="MEX3" s="1465"/>
      <c r="MEY3" s="1465"/>
      <c r="MEZ3" s="1465"/>
      <c r="MFA3" s="1465"/>
      <c r="MFB3" s="1465"/>
      <c r="MFC3" s="1465"/>
      <c r="MFD3" s="1465"/>
      <c r="MFE3" s="1465"/>
      <c r="MFF3" s="1465"/>
      <c r="MFG3" s="1465"/>
      <c r="MFH3" s="1465"/>
      <c r="MFI3" s="1465"/>
      <c r="MFJ3" s="1465"/>
      <c r="MFK3" s="1465"/>
      <c r="MFL3" s="1465"/>
      <c r="MFM3" s="1465"/>
      <c r="MFN3" s="1465"/>
      <c r="MFO3" s="1465"/>
      <c r="MFP3" s="1465"/>
      <c r="MFQ3" s="1465"/>
      <c r="MFR3" s="1465"/>
      <c r="MFS3" s="1465"/>
      <c r="MFT3" s="1465"/>
      <c r="MFU3" s="1465"/>
      <c r="MFV3" s="1465"/>
      <c r="MFW3" s="1465"/>
      <c r="MFX3" s="1465"/>
      <c r="MFY3" s="1465"/>
      <c r="MFZ3" s="1465"/>
      <c r="MGA3" s="1465"/>
      <c r="MGB3" s="1465"/>
      <c r="MGC3" s="1465"/>
      <c r="MGD3" s="1465"/>
      <c r="MGE3" s="1465"/>
      <c r="MGF3" s="1465"/>
      <c r="MGG3" s="1465"/>
      <c r="MGH3" s="1465"/>
      <c r="MGI3" s="1465"/>
      <c r="MGJ3" s="1465"/>
      <c r="MGK3" s="1465"/>
      <c r="MGL3" s="1465"/>
      <c r="MGM3" s="1465"/>
      <c r="MGN3" s="1465"/>
      <c r="MGO3" s="1465"/>
      <c r="MGP3" s="1465"/>
      <c r="MGQ3" s="1465"/>
      <c r="MGR3" s="1465"/>
      <c r="MGS3" s="1465"/>
      <c r="MGT3" s="1465"/>
      <c r="MGU3" s="1465"/>
      <c r="MGV3" s="1465"/>
      <c r="MGW3" s="1465"/>
      <c r="MGX3" s="1465"/>
      <c r="MGY3" s="1465"/>
      <c r="MGZ3" s="1465"/>
      <c r="MHA3" s="1465"/>
      <c r="MHB3" s="1465"/>
      <c r="MHC3" s="1465"/>
      <c r="MHD3" s="1465"/>
      <c r="MHE3" s="1465"/>
      <c r="MHF3" s="1465"/>
      <c r="MHG3" s="1465"/>
      <c r="MHH3" s="1465"/>
      <c r="MHI3" s="1465"/>
      <c r="MHJ3" s="1465"/>
      <c r="MHK3" s="1465"/>
      <c r="MHL3" s="1465"/>
      <c r="MHM3" s="1465"/>
      <c r="MHN3" s="1465"/>
      <c r="MHO3" s="1465"/>
      <c r="MHP3" s="1465"/>
      <c r="MHQ3" s="1465"/>
      <c r="MHR3" s="1465"/>
      <c r="MHS3" s="1465"/>
      <c r="MHT3" s="1465"/>
      <c r="MHU3" s="1465"/>
      <c r="MHV3" s="1465"/>
      <c r="MHW3" s="1465"/>
      <c r="MHX3" s="1465"/>
      <c r="MHY3" s="1465"/>
      <c r="MHZ3" s="1465"/>
      <c r="MIA3" s="1465"/>
      <c r="MIB3" s="1465"/>
      <c r="MIC3" s="1465"/>
      <c r="MID3" s="1465"/>
      <c r="MIE3" s="1465"/>
      <c r="MIF3" s="1465"/>
      <c r="MIG3" s="1465"/>
      <c r="MIH3" s="1465"/>
      <c r="MII3" s="1465"/>
      <c r="MIJ3" s="1465"/>
      <c r="MIK3" s="1465"/>
      <c r="MIL3" s="1465"/>
      <c r="MIM3" s="1465"/>
      <c r="MIN3" s="1465"/>
      <c r="MIO3" s="1465"/>
      <c r="MIP3" s="1465"/>
      <c r="MIQ3" s="1465"/>
      <c r="MIR3" s="1465"/>
      <c r="MIS3" s="1465"/>
      <c r="MIT3" s="1465"/>
      <c r="MIU3" s="1465"/>
      <c r="MIV3" s="1465"/>
      <c r="MIW3" s="1465"/>
      <c r="MIX3" s="1465"/>
      <c r="MIY3" s="1465"/>
      <c r="MIZ3" s="1465"/>
      <c r="MJA3" s="1465"/>
      <c r="MJB3" s="1465"/>
      <c r="MJC3" s="1465"/>
      <c r="MJD3" s="1465"/>
      <c r="MJE3" s="1465"/>
      <c r="MJF3" s="1465"/>
      <c r="MJG3" s="1465"/>
      <c r="MJH3" s="1465"/>
      <c r="MJI3" s="1465"/>
      <c r="MJJ3" s="1465"/>
      <c r="MJK3" s="1465"/>
      <c r="MJL3" s="1465"/>
      <c r="MJM3" s="1465"/>
      <c r="MJN3" s="1465"/>
      <c r="MJO3" s="1465"/>
      <c r="MJP3" s="1465"/>
      <c r="MJQ3" s="1465"/>
      <c r="MJR3" s="1465"/>
      <c r="MJS3" s="1465"/>
      <c r="MJT3" s="1465"/>
      <c r="MJU3" s="1465"/>
      <c r="MJV3" s="1465"/>
      <c r="MJW3" s="1465"/>
      <c r="MJX3" s="1465"/>
      <c r="MJY3" s="1465"/>
      <c r="MJZ3" s="1465"/>
      <c r="MKA3" s="1465"/>
      <c r="MKB3" s="1465"/>
      <c r="MKC3" s="1465"/>
      <c r="MKD3" s="1465"/>
      <c r="MKE3" s="1465"/>
      <c r="MKF3" s="1465"/>
      <c r="MKG3" s="1465"/>
      <c r="MKH3" s="1465"/>
      <c r="MKI3" s="1465"/>
      <c r="MKJ3" s="1465"/>
      <c r="MKK3" s="1465"/>
      <c r="MKL3" s="1465"/>
      <c r="MKM3" s="1465"/>
      <c r="MKN3" s="1465"/>
      <c r="MKO3" s="1465"/>
      <c r="MKP3" s="1465"/>
      <c r="MKQ3" s="1465"/>
      <c r="MKR3" s="1465"/>
      <c r="MKS3" s="1465"/>
      <c r="MKT3" s="1465"/>
      <c r="MKU3" s="1465"/>
      <c r="MKV3" s="1465"/>
      <c r="MKW3" s="1465"/>
      <c r="MKX3" s="1465"/>
      <c r="MKY3" s="1465"/>
      <c r="MKZ3" s="1465"/>
      <c r="MLA3" s="1465"/>
      <c r="MLB3" s="1465"/>
      <c r="MLC3" s="1465"/>
      <c r="MLD3" s="1465"/>
      <c r="MLE3" s="1465"/>
      <c r="MLF3" s="1465"/>
      <c r="MLG3" s="1465"/>
      <c r="MLH3" s="1465"/>
      <c r="MLI3" s="1465"/>
      <c r="MLJ3" s="1465"/>
      <c r="MLK3" s="1465"/>
      <c r="MLL3" s="1465"/>
      <c r="MLM3" s="1465"/>
      <c r="MLN3" s="1465"/>
      <c r="MLO3" s="1465"/>
      <c r="MLP3" s="1465"/>
      <c r="MLQ3" s="1465"/>
      <c r="MLR3" s="1465"/>
      <c r="MLS3" s="1465"/>
      <c r="MLT3" s="1465"/>
      <c r="MLU3" s="1465"/>
      <c r="MLV3" s="1465"/>
      <c r="MLW3" s="1465"/>
      <c r="MLX3" s="1465"/>
      <c r="MLY3" s="1465"/>
      <c r="MLZ3" s="1465"/>
      <c r="MMA3" s="1465"/>
      <c r="MMB3" s="1465"/>
      <c r="MMC3" s="1465"/>
      <c r="MMD3" s="1465"/>
      <c r="MME3" s="1465"/>
      <c r="MMF3" s="1465"/>
      <c r="MMG3" s="1465"/>
      <c r="MMH3" s="1465"/>
      <c r="MMI3" s="1465"/>
      <c r="MMJ3" s="1465"/>
      <c r="MMK3" s="1465"/>
      <c r="MML3" s="1465"/>
      <c r="MMM3" s="1465"/>
      <c r="MMN3" s="1465"/>
      <c r="MMO3" s="1465"/>
      <c r="MMP3" s="1465"/>
      <c r="MMQ3" s="1465"/>
      <c r="MMR3" s="1465"/>
      <c r="MMS3" s="1465"/>
      <c r="MMT3" s="1465"/>
      <c r="MMU3" s="1465"/>
      <c r="MMV3" s="1465"/>
      <c r="MMW3" s="1465"/>
      <c r="MMX3" s="1465"/>
      <c r="MMY3" s="1465"/>
      <c r="MMZ3" s="1465"/>
      <c r="MNA3" s="1465"/>
      <c r="MNB3" s="1465"/>
      <c r="MNC3" s="1465"/>
      <c r="MND3" s="1465"/>
      <c r="MNE3" s="1465"/>
      <c r="MNF3" s="1465"/>
      <c r="MNG3" s="1465"/>
      <c r="MNH3" s="1465"/>
      <c r="MNI3" s="1465"/>
      <c r="MNJ3" s="1465"/>
      <c r="MNK3" s="1465"/>
      <c r="MNL3" s="1465"/>
      <c r="MNM3" s="1465"/>
      <c r="MNN3" s="1465"/>
      <c r="MNO3" s="1465"/>
      <c r="MNP3" s="1465"/>
      <c r="MNQ3" s="1465"/>
      <c r="MNR3" s="1465"/>
      <c r="MNS3" s="1465"/>
      <c r="MNT3" s="1465"/>
      <c r="MNU3" s="1465"/>
      <c r="MNV3" s="1465"/>
      <c r="MNW3" s="1465"/>
      <c r="MNX3" s="1465"/>
      <c r="MNY3" s="1465"/>
      <c r="MNZ3" s="1465"/>
      <c r="MOA3" s="1465"/>
      <c r="MOB3" s="1465"/>
      <c r="MOC3" s="1465"/>
      <c r="MOD3" s="1465"/>
      <c r="MOE3" s="1465"/>
      <c r="MOF3" s="1465"/>
      <c r="MOG3" s="1465"/>
      <c r="MOH3" s="1465"/>
      <c r="MOI3" s="1465"/>
      <c r="MOJ3" s="1465"/>
      <c r="MOK3" s="1465"/>
      <c r="MOL3" s="1465"/>
      <c r="MOM3" s="1465"/>
      <c r="MON3" s="1465"/>
      <c r="MOO3" s="1465"/>
      <c r="MOP3" s="1465"/>
      <c r="MOQ3" s="1465"/>
      <c r="MOR3" s="1465"/>
      <c r="MOS3" s="1465"/>
      <c r="MOT3" s="1465"/>
      <c r="MOU3" s="1465"/>
      <c r="MOV3" s="1465"/>
      <c r="MOW3" s="1465"/>
      <c r="MOX3" s="1465"/>
      <c r="MOY3" s="1465"/>
      <c r="MOZ3" s="1465"/>
      <c r="MPA3" s="1465"/>
      <c r="MPB3" s="1465"/>
      <c r="MPC3" s="1465"/>
      <c r="MPD3" s="1465"/>
      <c r="MPE3" s="1465"/>
      <c r="MPF3" s="1465"/>
      <c r="MPG3" s="1465"/>
      <c r="MPH3" s="1465"/>
      <c r="MPI3" s="1465"/>
      <c r="MPJ3" s="1465"/>
      <c r="MPK3" s="1465"/>
      <c r="MPL3" s="1465"/>
      <c r="MPM3" s="1465"/>
      <c r="MPN3" s="1465"/>
      <c r="MPO3" s="1465"/>
      <c r="MPP3" s="1465"/>
      <c r="MPQ3" s="1465"/>
      <c r="MPR3" s="1465"/>
      <c r="MPS3" s="1465"/>
      <c r="MPT3" s="1465"/>
      <c r="MPU3" s="1465"/>
      <c r="MPV3" s="1465"/>
      <c r="MPW3" s="1465"/>
      <c r="MPX3" s="1465"/>
      <c r="MPY3" s="1465"/>
      <c r="MPZ3" s="1465"/>
      <c r="MQA3" s="1465"/>
      <c r="MQB3" s="1465"/>
      <c r="MQC3" s="1465"/>
      <c r="MQD3" s="1465"/>
      <c r="MQE3" s="1465"/>
      <c r="MQF3" s="1465"/>
      <c r="MQG3" s="1465"/>
      <c r="MQH3" s="1465"/>
      <c r="MQI3" s="1465"/>
      <c r="MQJ3" s="1465"/>
      <c r="MQK3" s="1465"/>
      <c r="MQL3" s="1465"/>
      <c r="MQM3" s="1465"/>
      <c r="MQN3" s="1465"/>
      <c r="MQO3" s="1465"/>
      <c r="MQP3" s="1465"/>
      <c r="MQQ3" s="1465"/>
      <c r="MQR3" s="1465"/>
      <c r="MQS3" s="1465"/>
      <c r="MQT3" s="1465"/>
      <c r="MQU3" s="1465"/>
      <c r="MQV3" s="1465"/>
      <c r="MQW3" s="1465"/>
      <c r="MQX3" s="1465"/>
      <c r="MQY3" s="1465"/>
      <c r="MQZ3" s="1465"/>
      <c r="MRA3" s="1465"/>
      <c r="MRB3" s="1465"/>
      <c r="MRC3" s="1465"/>
      <c r="MRD3" s="1465"/>
      <c r="MRE3" s="1465"/>
      <c r="MRF3" s="1465"/>
      <c r="MRG3" s="1465"/>
      <c r="MRH3" s="1465"/>
      <c r="MRI3" s="1465"/>
      <c r="MRJ3" s="1465"/>
      <c r="MRK3" s="1465"/>
      <c r="MRL3" s="1465"/>
      <c r="MRM3" s="1465"/>
      <c r="MRN3" s="1465"/>
      <c r="MRO3" s="1465"/>
      <c r="MRP3" s="1465"/>
      <c r="MRQ3" s="1465"/>
      <c r="MRR3" s="1465"/>
      <c r="MRS3" s="1465"/>
      <c r="MRT3" s="1465"/>
      <c r="MRU3" s="1465"/>
      <c r="MRV3" s="1465"/>
      <c r="MRW3" s="1465"/>
      <c r="MRX3" s="1465"/>
      <c r="MRY3" s="1465"/>
      <c r="MRZ3" s="1465"/>
      <c r="MSA3" s="1465"/>
      <c r="MSB3" s="1465"/>
      <c r="MSC3" s="1465"/>
      <c r="MSD3" s="1465"/>
      <c r="MSE3" s="1465"/>
      <c r="MSF3" s="1465"/>
      <c r="MSG3" s="1465"/>
      <c r="MSH3" s="1465"/>
      <c r="MSI3" s="1465"/>
      <c r="MSJ3" s="1465"/>
      <c r="MSK3" s="1465"/>
      <c r="MSL3" s="1465"/>
      <c r="MSM3" s="1465"/>
      <c r="MSN3" s="1465"/>
      <c r="MSO3" s="1465"/>
      <c r="MSP3" s="1465"/>
      <c r="MSQ3" s="1465"/>
      <c r="MSR3" s="1465"/>
      <c r="MSS3" s="1465"/>
      <c r="MST3" s="1465"/>
      <c r="MSU3" s="1465"/>
      <c r="MSV3" s="1465"/>
      <c r="MSW3" s="1465"/>
      <c r="MSX3" s="1465"/>
      <c r="MSY3" s="1465"/>
      <c r="MSZ3" s="1465"/>
      <c r="MTA3" s="1465"/>
      <c r="MTB3" s="1465"/>
      <c r="MTC3" s="1465"/>
      <c r="MTD3" s="1465"/>
      <c r="MTE3" s="1465"/>
      <c r="MTF3" s="1465"/>
      <c r="MTG3" s="1465"/>
      <c r="MTH3" s="1465"/>
      <c r="MTI3" s="1465"/>
      <c r="MTJ3" s="1465"/>
      <c r="MTK3" s="1465"/>
      <c r="MTL3" s="1465"/>
      <c r="MTM3" s="1465"/>
      <c r="MTN3" s="1465"/>
      <c r="MTO3" s="1465"/>
      <c r="MTP3" s="1465"/>
      <c r="MTQ3" s="1465"/>
      <c r="MTR3" s="1465"/>
      <c r="MTS3" s="1465"/>
      <c r="MTT3" s="1465"/>
      <c r="MTU3" s="1465"/>
      <c r="MTV3" s="1465"/>
      <c r="MTW3" s="1465"/>
      <c r="MTX3" s="1465"/>
      <c r="MTY3" s="1465"/>
      <c r="MTZ3" s="1465"/>
      <c r="MUA3" s="1465"/>
      <c r="MUB3" s="1465"/>
      <c r="MUC3" s="1465"/>
      <c r="MUD3" s="1465"/>
      <c r="MUE3" s="1465"/>
      <c r="MUF3" s="1465"/>
      <c r="MUG3" s="1465"/>
      <c r="MUH3" s="1465"/>
      <c r="MUI3" s="1465"/>
      <c r="MUJ3" s="1465"/>
      <c r="MUK3" s="1465"/>
      <c r="MUL3" s="1465"/>
      <c r="MUM3" s="1465"/>
      <c r="MUN3" s="1465"/>
      <c r="MUO3" s="1465"/>
      <c r="MUP3" s="1465"/>
      <c r="MUQ3" s="1465"/>
      <c r="MUR3" s="1465"/>
      <c r="MUS3" s="1465"/>
      <c r="MUT3" s="1465"/>
      <c r="MUU3" s="1465"/>
      <c r="MUV3" s="1465"/>
      <c r="MUW3" s="1465"/>
      <c r="MUX3" s="1465"/>
      <c r="MUY3" s="1465"/>
      <c r="MUZ3" s="1465"/>
      <c r="MVA3" s="1465"/>
      <c r="MVB3" s="1465"/>
      <c r="MVC3" s="1465"/>
      <c r="MVD3" s="1465"/>
      <c r="MVE3" s="1465"/>
      <c r="MVF3" s="1465"/>
      <c r="MVG3" s="1465"/>
      <c r="MVH3" s="1465"/>
      <c r="MVI3" s="1465"/>
      <c r="MVJ3" s="1465"/>
      <c r="MVK3" s="1465"/>
      <c r="MVL3" s="1465"/>
      <c r="MVM3" s="1465"/>
      <c r="MVN3" s="1465"/>
      <c r="MVO3" s="1465"/>
      <c r="MVP3" s="1465"/>
      <c r="MVQ3" s="1465"/>
      <c r="MVR3" s="1465"/>
      <c r="MVS3" s="1465"/>
      <c r="MVT3" s="1465"/>
      <c r="MVU3" s="1465"/>
      <c r="MVV3" s="1465"/>
      <c r="MVW3" s="1465"/>
      <c r="MVX3" s="1465"/>
      <c r="MVY3" s="1465"/>
      <c r="MVZ3" s="1465"/>
      <c r="MWA3" s="1465"/>
      <c r="MWB3" s="1465"/>
      <c r="MWC3" s="1465"/>
      <c r="MWD3" s="1465"/>
      <c r="MWE3" s="1465"/>
      <c r="MWF3" s="1465"/>
      <c r="MWG3" s="1465"/>
      <c r="MWH3" s="1465"/>
      <c r="MWI3" s="1465"/>
      <c r="MWJ3" s="1465"/>
      <c r="MWK3" s="1465"/>
      <c r="MWL3" s="1465"/>
      <c r="MWM3" s="1465"/>
      <c r="MWN3" s="1465"/>
      <c r="MWO3" s="1465"/>
      <c r="MWP3" s="1465"/>
      <c r="MWQ3" s="1465"/>
      <c r="MWR3" s="1465"/>
      <c r="MWS3" s="1465"/>
      <c r="MWT3" s="1465"/>
      <c r="MWU3" s="1465"/>
      <c r="MWV3" s="1465"/>
      <c r="MWW3" s="1465"/>
      <c r="MWX3" s="1465"/>
      <c r="MWY3" s="1465"/>
      <c r="MWZ3" s="1465"/>
      <c r="MXA3" s="1465"/>
      <c r="MXB3" s="1465"/>
      <c r="MXC3" s="1465"/>
      <c r="MXD3" s="1465"/>
      <c r="MXE3" s="1465"/>
      <c r="MXF3" s="1465"/>
      <c r="MXG3" s="1465"/>
      <c r="MXH3" s="1465"/>
      <c r="MXI3" s="1465"/>
      <c r="MXJ3" s="1465"/>
      <c r="MXK3" s="1465"/>
      <c r="MXL3" s="1465"/>
      <c r="MXM3" s="1465"/>
      <c r="MXN3" s="1465"/>
      <c r="MXO3" s="1465"/>
      <c r="MXP3" s="1465"/>
      <c r="MXQ3" s="1465"/>
      <c r="MXR3" s="1465"/>
      <c r="MXS3" s="1465"/>
      <c r="MXT3" s="1465"/>
      <c r="MXU3" s="1465"/>
      <c r="MXV3" s="1465"/>
      <c r="MXW3" s="1465"/>
      <c r="MXX3" s="1465"/>
      <c r="MXY3" s="1465"/>
      <c r="MXZ3" s="1465"/>
      <c r="MYA3" s="1465"/>
      <c r="MYB3" s="1465"/>
      <c r="MYC3" s="1465"/>
      <c r="MYD3" s="1465"/>
      <c r="MYE3" s="1465"/>
      <c r="MYF3" s="1465"/>
      <c r="MYG3" s="1465"/>
      <c r="MYH3" s="1465"/>
      <c r="MYI3" s="1465"/>
      <c r="MYJ3" s="1465"/>
      <c r="MYK3" s="1465"/>
      <c r="MYL3" s="1465"/>
      <c r="MYM3" s="1465"/>
      <c r="MYN3" s="1465"/>
      <c r="MYO3" s="1465"/>
      <c r="MYP3" s="1465"/>
      <c r="MYQ3" s="1465"/>
      <c r="MYR3" s="1465"/>
      <c r="MYS3" s="1465"/>
      <c r="MYT3" s="1465"/>
      <c r="MYU3" s="1465"/>
      <c r="MYV3" s="1465"/>
      <c r="MYW3" s="1465"/>
      <c r="MYX3" s="1465"/>
      <c r="MYY3" s="1465"/>
      <c r="MYZ3" s="1465"/>
      <c r="MZA3" s="1465"/>
      <c r="MZB3" s="1465"/>
      <c r="MZC3" s="1465"/>
      <c r="MZD3" s="1465"/>
      <c r="MZE3" s="1465"/>
      <c r="MZF3" s="1465"/>
      <c r="MZG3" s="1465"/>
      <c r="MZH3" s="1465"/>
      <c r="MZI3" s="1465"/>
      <c r="MZJ3" s="1465"/>
      <c r="MZK3" s="1465"/>
      <c r="MZL3" s="1465"/>
      <c r="MZM3" s="1465"/>
      <c r="MZN3" s="1465"/>
      <c r="MZO3" s="1465"/>
      <c r="MZP3" s="1465"/>
      <c r="MZQ3" s="1465"/>
      <c r="MZR3" s="1465"/>
      <c r="MZS3" s="1465"/>
      <c r="MZT3" s="1465"/>
      <c r="MZU3" s="1465"/>
      <c r="MZV3" s="1465"/>
      <c r="MZW3" s="1465"/>
      <c r="MZX3" s="1465"/>
      <c r="MZY3" s="1465"/>
      <c r="MZZ3" s="1465"/>
      <c r="NAA3" s="1465"/>
      <c r="NAB3" s="1465"/>
      <c r="NAC3" s="1465"/>
      <c r="NAD3" s="1465"/>
      <c r="NAE3" s="1465"/>
      <c r="NAF3" s="1465"/>
      <c r="NAG3" s="1465"/>
      <c r="NAH3" s="1465"/>
      <c r="NAI3" s="1465"/>
      <c r="NAJ3" s="1465"/>
      <c r="NAK3" s="1465"/>
      <c r="NAL3" s="1465"/>
      <c r="NAM3" s="1465"/>
      <c r="NAN3" s="1465"/>
      <c r="NAO3" s="1465"/>
      <c r="NAP3" s="1465"/>
      <c r="NAQ3" s="1465"/>
      <c r="NAR3" s="1465"/>
      <c r="NAS3" s="1465"/>
      <c r="NAT3" s="1465"/>
      <c r="NAU3" s="1465"/>
      <c r="NAV3" s="1465"/>
      <c r="NAW3" s="1465"/>
      <c r="NAX3" s="1465"/>
      <c r="NAY3" s="1465"/>
      <c r="NAZ3" s="1465"/>
      <c r="NBA3" s="1465"/>
      <c r="NBB3" s="1465"/>
      <c r="NBC3" s="1465"/>
      <c r="NBD3" s="1465"/>
      <c r="NBE3" s="1465"/>
      <c r="NBF3" s="1465"/>
      <c r="NBG3" s="1465"/>
      <c r="NBH3" s="1465"/>
      <c r="NBI3" s="1465"/>
      <c r="NBJ3" s="1465"/>
      <c r="NBK3" s="1465"/>
      <c r="NBL3" s="1465"/>
      <c r="NBM3" s="1465"/>
      <c r="NBN3" s="1465"/>
      <c r="NBO3" s="1465"/>
      <c r="NBP3" s="1465"/>
      <c r="NBQ3" s="1465"/>
      <c r="NBR3" s="1465"/>
      <c r="NBS3" s="1465"/>
      <c r="NBT3" s="1465"/>
      <c r="NBU3" s="1465"/>
      <c r="NBV3" s="1465"/>
      <c r="NBW3" s="1465"/>
      <c r="NBX3" s="1465"/>
      <c r="NBY3" s="1465"/>
      <c r="NBZ3" s="1465"/>
      <c r="NCA3" s="1465"/>
      <c r="NCB3" s="1465"/>
      <c r="NCC3" s="1465"/>
      <c r="NCD3" s="1465"/>
      <c r="NCE3" s="1465"/>
      <c r="NCF3" s="1465"/>
      <c r="NCG3" s="1465"/>
      <c r="NCH3" s="1465"/>
      <c r="NCI3" s="1465"/>
      <c r="NCJ3" s="1465"/>
      <c r="NCK3" s="1465"/>
      <c r="NCL3" s="1465"/>
      <c r="NCM3" s="1465"/>
      <c r="NCN3" s="1465"/>
      <c r="NCO3" s="1465"/>
      <c r="NCP3" s="1465"/>
      <c r="NCQ3" s="1465"/>
      <c r="NCR3" s="1465"/>
      <c r="NCS3" s="1465"/>
      <c r="NCT3" s="1465"/>
      <c r="NCU3" s="1465"/>
      <c r="NCV3" s="1465"/>
      <c r="NCW3" s="1465"/>
      <c r="NCX3" s="1465"/>
      <c r="NCY3" s="1465"/>
      <c r="NCZ3" s="1465"/>
      <c r="NDA3" s="1465"/>
      <c r="NDB3" s="1465"/>
      <c r="NDC3" s="1465"/>
      <c r="NDD3" s="1465"/>
      <c r="NDE3" s="1465"/>
      <c r="NDF3" s="1465"/>
      <c r="NDG3" s="1465"/>
      <c r="NDH3" s="1465"/>
      <c r="NDI3" s="1465"/>
      <c r="NDJ3" s="1465"/>
      <c r="NDK3" s="1465"/>
      <c r="NDL3" s="1465"/>
      <c r="NDM3" s="1465"/>
      <c r="NDN3" s="1465"/>
      <c r="NDO3" s="1465"/>
      <c r="NDP3" s="1465"/>
      <c r="NDQ3" s="1465"/>
      <c r="NDR3" s="1465"/>
      <c r="NDS3" s="1465"/>
      <c r="NDT3" s="1465"/>
      <c r="NDU3" s="1465"/>
      <c r="NDV3" s="1465"/>
      <c r="NDW3" s="1465"/>
      <c r="NDX3" s="1465"/>
      <c r="NDY3" s="1465"/>
      <c r="NDZ3" s="1465"/>
      <c r="NEA3" s="1465"/>
      <c r="NEB3" s="1465"/>
      <c r="NEC3" s="1465"/>
      <c r="NED3" s="1465"/>
      <c r="NEE3" s="1465"/>
      <c r="NEF3" s="1465"/>
      <c r="NEG3" s="1465"/>
      <c r="NEH3" s="1465"/>
      <c r="NEI3" s="1465"/>
      <c r="NEJ3" s="1465"/>
      <c r="NEK3" s="1465"/>
      <c r="NEL3" s="1465"/>
      <c r="NEM3" s="1465"/>
      <c r="NEN3" s="1465"/>
      <c r="NEO3" s="1465"/>
      <c r="NEP3" s="1465"/>
      <c r="NEQ3" s="1465"/>
      <c r="NER3" s="1465"/>
      <c r="NES3" s="1465"/>
      <c r="NET3" s="1465"/>
      <c r="NEU3" s="1465"/>
      <c r="NEV3" s="1465"/>
      <c r="NEW3" s="1465"/>
      <c r="NEX3" s="1465"/>
      <c r="NEY3" s="1465"/>
      <c r="NEZ3" s="1465"/>
      <c r="NFA3" s="1465"/>
      <c r="NFB3" s="1465"/>
      <c r="NFC3" s="1465"/>
      <c r="NFD3" s="1465"/>
      <c r="NFE3" s="1465"/>
      <c r="NFF3" s="1465"/>
      <c r="NFG3" s="1465"/>
      <c r="NFH3" s="1465"/>
      <c r="NFI3" s="1465"/>
      <c r="NFJ3" s="1465"/>
      <c r="NFK3" s="1465"/>
      <c r="NFL3" s="1465"/>
      <c r="NFM3" s="1465"/>
      <c r="NFN3" s="1465"/>
      <c r="NFO3" s="1465"/>
      <c r="NFP3" s="1465"/>
      <c r="NFQ3" s="1465"/>
      <c r="NFR3" s="1465"/>
      <c r="NFS3" s="1465"/>
      <c r="NFT3" s="1465"/>
      <c r="NFU3" s="1465"/>
      <c r="NFV3" s="1465"/>
      <c r="NFW3" s="1465"/>
      <c r="NFX3" s="1465"/>
      <c r="NFY3" s="1465"/>
      <c r="NFZ3" s="1465"/>
      <c r="NGA3" s="1465"/>
      <c r="NGB3" s="1465"/>
      <c r="NGC3" s="1465"/>
      <c r="NGD3" s="1465"/>
      <c r="NGE3" s="1465"/>
      <c r="NGF3" s="1465"/>
      <c r="NGG3" s="1465"/>
      <c r="NGH3" s="1465"/>
      <c r="NGI3" s="1465"/>
      <c r="NGJ3" s="1465"/>
      <c r="NGK3" s="1465"/>
      <c r="NGL3" s="1465"/>
      <c r="NGM3" s="1465"/>
      <c r="NGN3" s="1465"/>
      <c r="NGO3" s="1465"/>
      <c r="NGP3" s="1465"/>
      <c r="NGQ3" s="1465"/>
      <c r="NGR3" s="1465"/>
      <c r="NGS3" s="1465"/>
      <c r="NGT3" s="1465"/>
      <c r="NGU3" s="1465"/>
      <c r="NGV3" s="1465"/>
      <c r="NGW3" s="1465"/>
      <c r="NGX3" s="1465"/>
      <c r="NGY3" s="1465"/>
      <c r="NGZ3" s="1465"/>
      <c r="NHA3" s="1465"/>
      <c r="NHB3" s="1465"/>
      <c r="NHC3" s="1465"/>
      <c r="NHD3" s="1465"/>
      <c r="NHE3" s="1465"/>
      <c r="NHF3" s="1465"/>
      <c r="NHG3" s="1465"/>
      <c r="NHH3" s="1465"/>
      <c r="NHI3" s="1465"/>
      <c r="NHJ3" s="1465"/>
      <c r="NHK3" s="1465"/>
      <c r="NHL3" s="1465"/>
      <c r="NHM3" s="1465"/>
      <c r="NHN3" s="1465"/>
      <c r="NHO3" s="1465"/>
      <c r="NHP3" s="1465"/>
      <c r="NHQ3" s="1465"/>
      <c r="NHR3" s="1465"/>
      <c r="NHS3" s="1465"/>
      <c r="NHT3" s="1465"/>
      <c r="NHU3" s="1465"/>
      <c r="NHV3" s="1465"/>
      <c r="NHW3" s="1465"/>
      <c r="NHX3" s="1465"/>
      <c r="NHY3" s="1465"/>
      <c r="NHZ3" s="1465"/>
      <c r="NIA3" s="1465"/>
      <c r="NIB3" s="1465"/>
      <c r="NIC3" s="1465"/>
      <c r="NID3" s="1465"/>
      <c r="NIE3" s="1465"/>
      <c r="NIF3" s="1465"/>
      <c r="NIG3" s="1465"/>
      <c r="NIH3" s="1465"/>
      <c r="NII3" s="1465"/>
      <c r="NIJ3" s="1465"/>
      <c r="NIK3" s="1465"/>
      <c r="NIL3" s="1465"/>
      <c r="NIM3" s="1465"/>
      <c r="NIN3" s="1465"/>
      <c r="NIO3" s="1465"/>
      <c r="NIP3" s="1465"/>
      <c r="NIQ3" s="1465"/>
      <c r="NIR3" s="1465"/>
      <c r="NIS3" s="1465"/>
      <c r="NIT3" s="1465"/>
      <c r="NIU3" s="1465"/>
      <c r="NIV3" s="1465"/>
      <c r="NIW3" s="1465"/>
      <c r="NIX3" s="1465"/>
      <c r="NIY3" s="1465"/>
      <c r="NIZ3" s="1465"/>
      <c r="NJA3" s="1465"/>
      <c r="NJB3" s="1465"/>
      <c r="NJC3" s="1465"/>
      <c r="NJD3" s="1465"/>
      <c r="NJE3" s="1465"/>
      <c r="NJF3" s="1465"/>
      <c r="NJG3" s="1465"/>
      <c r="NJH3" s="1465"/>
      <c r="NJI3" s="1465"/>
      <c r="NJJ3" s="1465"/>
      <c r="NJK3" s="1465"/>
      <c r="NJL3" s="1465"/>
      <c r="NJM3" s="1465"/>
      <c r="NJN3" s="1465"/>
      <c r="NJO3" s="1465"/>
      <c r="NJP3" s="1465"/>
      <c r="NJQ3" s="1465"/>
      <c r="NJR3" s="1465"/>
      <c r="NJS3" s="1465"/>
      <c r="NJT3" s="1465"/>
      <c r="NJU3" s="1465"/>
      <c r="NJV3" s="1465"/>
      <c r="NJW3" s="1465"/>
      <c r="NJX3" s="1465"/>
      <c r="NJY3" s="1465"/>
      <c r="NJZ3" s="1465"/>
      <c r="NKA3" s="1465"/>
      <c r="NKB3" s="1465"/>
      <c r="NKC3" s="1465"/>
      <c r="NKD3" s="1465"/>
      <c r="NKE3" s="1465"/>
      <c r="NKF3" s="1465"/>
      <c r="NKG3" s="1465"/>
      <c r="NKH3" s="1465"/>
      <c r="NKI3" s="1465"/>
      <c r="NKJ3" s="1465"/>
      <c r="NKK3" s="1465"/>
      <c r="NKL3" s="1465"/>
      <c r="NKM3" s="1465"/>
      <c r="NKN3" s="1465"/>
      <c r="NKO3" s="1465"/>
      <c r="NKP3" s="1465"/>
      <c r="NKQ3" s="1465"/>
      <c r="NKR3" s="1465"/>
      <c r="NKS3" s="1465"/>
      <c r="NKT3" s="1465"/>
      <c r="NKU3" s="1465"/>
      <c r="NKV3" s="1465"/>
      <c r="NKW3" s="1465"/>
      <c r="NKX3" s="1465"/>
      <c r="NKY3" s="1465"/>
      <c r="NKZ3" s="1465"/>
      <c r="NLA3" s="1465"/>
      <c r="NLB3" s="1465"/>
      <c r="NLC3" s="1465"/>
      <c r="NLD3" s="1465"/>
      <c r="NLE3" s="1465"/>
      <c r="NLF3" s="1465"/>
      <c r="NLG3" s="1465"/>
      <c r="NLH3" s="1465"/>
      <c r="NLI3" s="1465"/>
      <c r="NLJ3" s="1465"/>
      <c r="NLK3" s="1465"/>
      <c r="NLL3" s="1465"/>
      <c r="NLM3" s="1465"/>
      <c r="NLN3" s="1465"/>
      <c r="NLO3" s="1465"/>
      <c r="NLP3" s="1465"/>
      <c r="NLQ3" s="1465"/>
      <c r="NLR3" s="1465"/>
      <c r="NLS3" s="1465"/>
      <c r="NLT3" s="1465"/>
      <c r="NLU3" s="1465"/>
      <c r="NLV3" s="1465"/>
      <c r="NLW3" s="1465"/>
      <c r="NLX3" s="1465"/>
      <c r="NLY3" s="1465"/>
      <c r="NLZ3" s="1465"/>
      <c r="NMA3" s="1465"/>
      <c r="NMB3" s="1465"/>
      <c r="NMC3" s="1465"/>
      <c r="NMD3" s="1465"/>
      <c r="NME3" s="1465"/>
      <c r="NMF3" s="1465"/>
      <c r="NMG3" s="1465"/>
      <c r="NMH3" s="1465"/>
      <c r="NMI3" s="1465"/>
      <c r="NMJ3" s="1465"/>
      <c r="NMK3" s="1465"/>
      <c r="NML3" s="1465"/>
      <c r="NMM3" s="1465"/>
      <c r="NMN3" s="1465"/>
      <c r="NMO3" s="1465"/>
      <c r="NMP3" s="1465"/>
      <c r="NMQ3" s="1465"/>
      <c r="NMR3" s="1465"/>
      <c r="NMS3" s="1465"/>
      <c r="NMT3" s="1465"/>
      <c r="NMU3" s="1465"/>
      <c r="NMV3" s="1465"/>
      <c r="NMW3" s="1465"/>
      <c r="NMX3" s="1465"/>
      <c r="NMY3" s="1465"/>
      <c r="NMZ3" s="1465"/>
      <c r="NNA3" s="1465"/>
      <c r="NNB3" s="1465"/>
      <c r="NNC3" s="1465"/>
      <c r="NND3" s="1465"/>
      <c r="NNE3" s="1465"/>
      <c r="NNF3" s="1465"/>
      <c r="NNG3" s="1465"/>
      <c r="NNH3" s="1465"/>
      <c r="NNI3" s="1465"/>
      <c r="NNJ3" s="1465"/>
      <c r="NNK3" s="1465"/>
      <c r="NNL3" s="1465"/>
      <c r="NNM3" s="1465"/>
      <c r="NNN3" s="1465"/>
      <c r="NNO3" s="1465"/>
      <c r="NNP3" s="1465"/>
      <c r="NNQ3" s="1465"/>
      <c r="NNR3" s="1465"/>
      <c r="NNS3" s="1465"/>
      <c r="NNT3" s="1465"/>
      <c r="NNU3" s="1465"/>
      <c r="NNV3" s="1465"/>
      <c r="NNW3" s="1465"/>
      <c r="NNX3" s="1465"/>
      <c r="NNY3" s="1465"/>
      <c r="NNZ3" s="1465"/>
      <c r="NOA3" s="1465"/>
      <c r="NOB3" s="1465"/>
      <c r="NOC3" s="1465"/>
      <c r="NOD3" s="1465"/>
      <c r="NOE3" s="1465"/>
      <c r="NOF3" s="1465"/>
      <c r="NOG3" s="1465"/>
      <c r="NOH3" s="1465"/>
      <c r="NOI3" s="1465"/>
      <c r="NOJ3" s="1465"/>
      <c r="NOK3" s="1465"/>
      <c r="NOL3" s="1465"/>
      <c r="NOM3" s="1465"/>
      <c r="NON3" s="1465"/>
      <c r="NOO3" s="1465"/>
      <c r="NOP3" s="1465"/>
      <c r="NOQ3" s="1465"/>
      <c r="NOR3" s="1465"/>
      <c r="NOS3" s="1465"/>
      <c r="NOT3" s="1465"/>
      <c r="NOU3" s="1465"/>
      <c r="NOV3" s="1465"/>
      <c r="NOW3" s="1465"/>
      <c r="NOX3" s="1465"/>
      <c r="NOY3" s="1465"/>
      <c r="NOZ3" s="1465"/>
      <c r="NPA3" s="1465"/>
      <c r="NPB3" s="1465"/>
      <c r="NPC3" s="1465"/>
      <c r="NPD3" s="1465"/>
      <c r="NPE3" s="1465"/>
      <c r="NPF3" s="1465"/>
      <c r="NPG3" s="1465"/>
      <c r="NPH3" s="1465"/>
      <c r="NPI3" s="1465"/>
      <c r="NPJ3" s="1465"/>
      <c r="NPK3" s="1465"/>
      <c r="NPL3" s="1465"/>
      <c r="NPM3" s="1465"/>
      <c r="NPN3" s="1465"/>
      <c r="NPO3" s="1465"/>
      <c r="NPP3" s="1465"/>
      <c r="NPQ3" s="1465"/>
      <c r="NPR3" s="1465"/>
      <c r="NPS3" s="1465"/>
      <c r="NPT3" s="1465"/>
      <c r="NPU3" s="1465"/>
      <c r="NPV3" s="1465"/>
      <c r="NPW3" s="1465"/>
      <c r="NPX3" s="1465"/>
      <c r="NPY3" s="1465"/>
      <c r="NPZ3" s="1465"/>
      <c r="NQA3" s="1465"/>
      <c r="NQB3" s="1465"/>
      <c r="NQC3" s="1465"/>
      <c r="NQD3" s="1465"/>
      <c r="NQE3" s="1465"/>
      <c r="NQF3" s="1465"/>
      <c r="NQG3" s="1465"/>
      <c r="NQH3" s="1465"/>
      <c r="NQI3" s="1465"/>
      <c r="NQJ3" s="1465"/>
      <c r="NQK3" s="1465"/>
      <c r="NQL3" s="1465"/>
      <c r="NQM3" s="1465"/>
      <c r="NQN3" s="1465"/>
      <c r="NQO3" s="1465"/>
      <c r="NQP3" s="1465"/>
      <c r="NQQ3" s="1465"/>
      <c r="NQR3" s="1465"/>
      <c r="NQS3" s="1465"/>
      <c r="NQT3" s="1465"/>
      <c r="NQU3" s="1465"/>
      <c r="NQV3" s="1465"/>
      <c r="NQW3" s="1465"/>
      <c r="NQX3" s="1465"/>
      <c r="NQY3" s="1465"/>
      <c r="NQZ3" s="1465"/>
      <c r="NRA3" s="1465"/>
      <c r="NRB3" s="1465"/>
      <c r="NRC3" s="1465"/>
      <c r="NRD3" s="1465"/>
      <c r="NRE3" s="1465"/>
      <c r="NRF3" s="1465"/>
      <c r="NRG3" s="1465"/>
      <c r="NRH3" s="1465"/>
      <c r="NRI3" s="1465"/>
      <c r="NRJ3" s="1465"/>
      <c r="NRK3" s="1465"/>
      <c r="NRL3" s="1465"/>
      <c r="NRM3" s="1465"/>
      <c r="NRN3" s="1465"/>
      <c r="NRO3" s="1465"/>
      <c r="NRP3" s="1465"/>
      <c r="NRQ3" s="1465"/>
      <c r="NRR3" s="1465"/>
      <c r="NRS3" s="1465"/>
      <c r="NRT3" s="1465"/>
      <c r="NRU3" s="1465"/>
      <c r="NRV3" s="1465"/>
      <c r="NRW3" s="1465"/>
      <c r="NRX3" s="1465"/>
      <c r="NRY3" s="1465"/>
      <c r="NRZ3" s="1465"/>
      <c r="NSA3" s="1465"/>
      <c r="NSB3" s="1465"/>
      <c r="NSC3" s="1465"/>
      <c r="NSD3" s="1465"/>
      <c r="NSE3" s="1465"/>
      <c r="NSF3" s="1465"/>
      <c r="NSG3" s="1465"/>
      <c r="NSH3" s="1465"/>
      <c r="NSI3" s="1465"/>
      <c r="NSJ3" s="1465"/>
      <c r="NSK3" s="1465"/>
      <c r="NSL3" s="1465"/>
      <c r="NSM3" s="1465"/>
      <c r="NSN3" s="1465"/>
      <c r="NSO3" s="1465"/>
      <c r="NSP3" s="1465"/>
      <c r="NSQ3" s="1465"/>
      <c r="NSR3" s="1465"/>
      <c r="NSS3" s="1465"/>
      <c r="NST3" s="1465"/>
      <c r="NSU3" s="1465"/>
      <c r="NSV3" s="1465"/>
      <c r="NSW3" s="1465"/>
      <c r="NSX3" s="1465"/>
      <c r="NSY3" s="1465"/>
      <c r="NSZ3" s="1465"/>
      <c r="NTA3" s="1465"/>
      <c r="NTB3" s="1465"/>
      <c r="NTC3" s="1465"/>
      <c r="NTD3" s="1465"/>
      <c r="NTE3" s="1465"/>
      <c r="NTF3" s="1465"/>
      <c r="NTG3" s="1465"/>
      <c r="NTH3" s="1465"/>
      <c r="NTI3" s="1465"/>
      <c r="NTJ3" s="1465"/>
      <c r="NTK3" s="1465"/>
      <c r="NTL3" s="1465"/>
      <c r="NTM3" s="1465"/>
      <c r="NTN3" s="1465"/>
      <c r="NTO3" s="1465"/>
      <c r="NTP3" s="1465"/>
      <c r="NTQ3" s="1465"/>
      <c r="NTR3" s="1465"/>
      <c r="NTS3" s="1465"/>
      <c r="NTT3" s="1465"/>
      <c r="NTU3" s="1465"/>
      <c r="NTV3" s="1465"/>
      <c r="NTW3" s="1465"/>
      <c r="NTX3" s="1465"/>
      <c r="NTY3" s="1465"/>
      <c r="NTZ3" s="1465"/>
      <c r="NUA3" s="1465"/>
      <c r="NUB3" s="1465"/>
      <c r="NUC3" s="1465"/>
      <c r="NUD3" s="1465"/>
      <c r="NUE3" s="1465"/>
      <c r="NUF3" s="1465"/>
      <c r="NUG3" s="1465"/>
      <c r="NUH3" s="1465"/>
      <c r="NUI3" s="1465"/>
      <c r="NUJ3" s="1465"/>
      <c r="NUK3" s="1465"/>
      <c r="NUL3" s="1465"/>
      <c r="NUM3" s="1465"/>
      <c r="NUN3" s="1465"/>
      <c r="NUO3" s="1465"/>
      <c r="NUP3" s="1465"/>
      <c r="NUQ3" s="1465"/>
      <c r="NUR3" s="1465"/>
      <c r="NUS3" s="1465"/>
      <c r="NUT3" s="1465"/>
      <c r="NUU3" s="1465"/>
      <c r="NUV3" s="1465"/>
      <c r="NUW3" s="1465"/>
      <c r="NUX3" s="1465"/>
      <c r="NUY3" s="1465"/>
      <c r="NUZ3" s="1465"/>
      <c r="NVA3" s="1465"/>
      <c r="NVB3" s="1465"/>
      <c r="NVC3" s="1465"/>
      <c r="NVD3" s="1465"/>
      <c r="NVE3" s="1465"/>
      <c r="NVF3" s="1465"/>
      <c r="NVG3" s="1465"/>
      <c r="NVH3" s="1465"/>
      <c r="NVI3" s="1465"/>
      <c r="NVJ3" s="1465"/>
      <c r="NVK3" s="1465"/>
      <c r="NVL3" s="1465"/>
      <c r="NVM3" s="1465"/>
      <c r="NVN3" s="1465"/>
      <c r="NVO3" s="1465"/>
      <c r="NVP3" s="1465"/>
      <c r="NVQ3" s="1465"/>
      <c r="NVR3" s="1465"/>
      <c r="NVS3" s="1465"/>
      <c r="NVT3" s="1465"/>
      <c r="NVU3" s="1465"/>
      <c r="NVV3" s="1465"/>
      <c r="NVW3" s="1465"/>
      <c r="NVX3" s="1465"/>
      <c r="NVY3" s="1465"/>
      <c r="NVZ3" s="1465"/>
      <c r="NWA3" s="1465"/>
      <c r="NWB3" s="1465"/>
      <c r="NWC3" s="1465"/>
      <c r="NWD3" s="1465"/>
      <c r="NWE3" s="1465"/>
      <c r="NWF3" s="1465"/>
      <c r="NWG3" s="1465"/>
      <c r="NWH3" s="1465"/>
      <c r="NWI3" s="1465"/>
      <c r="NWJ3" s="1465"/>
      <c r="NWK3" s="1465"/>
      <c r="NWL3" s="1465"/>
      <c r="NWM3" s="1465"/>
      <c r="NWN3" s="1465"/>
      <c r="NWO3" s="1465"/>
      <c r="NWP3" s="1465"/>
      <c r="NWQ3" s="1465"/>
      <c r="NWR3" s="1465"/>
      <c r="NWS3" s="1465"/>
      <c r="NWT3" s="1465"/>
      <c r="NWU3" s="1465"/>
      <c r="NWV3" s="1465"/>
      <c r="NWW3" s="1465"/>
      <c r="NWX3" s="1465"/>
      <c r="NWY3" s="1465"/>
      <c r="NWZ3" s="1465"/>
      <c r="NXA3" s="1465"/>
      <c r="NXB3" s="1465"/>
      <c r="NXC3" s="1465"/>
      <c r="NXD3" s="1465"/>
      <c r="NXE3" s="1465"/>
      <c r="NXF3" s="1465"/>
      <c r="NXG3" s="1465"/>
      <c r="NXH3" s="1465"/>
      <c r="NXI3" s="1465"/>
      <c r="NXJ3" s="1465"/>
      <c r="NXK3" s="1465"/>
      <c r="NXL3" s="1465"/>
      <c r="NXM3" s="1465"/>
      <c r="NXN3" s="1465"/>
      <c r="NXO3" s="1465"/>
      <c r="NXP3" s="1465"/>
      <c r="NXQ3" s="1465"/>
      <c r="NXR3" s="1465"/>
      <c r="NXS3" s="1465"/>
      <c r="NXT3" s="1465"/>
      <c r="NXU3" s="1465"/>
      <c r="NXV3" s="1465"/>
      <c r="NXW3" s="1465"/>
      <c r="NXX3" s="1465"/>
      <c r="NXY3" s="1465"/>
      <c r="NXZ3" s="1465"/>
      <c r="NYA3" s="1465"/>
      <c r="NYB3" s="1465"/>
      <c r="NYC3" s="1465"/>
      <c r="NYD3" s="1465"/>
      <c r="NYE3" s="1465"/>
      <c r="NYF3" s="1465"/>
      <c r="NYG3" s="1465"/>
      <c r="NYH3" s="1465"/>
      <c r="NYI3" s="1465"/>
      <c r="NYJ3" s="1465"/>
      <c r="NYK3" s="1465"/>
      <c r="NYL3" s="1465"/>
      <c r="NYM3" s="1465"/>
      <c r="NYN3" s="1465"/>
      <c r="NYO3" s="1465"/>
      <c r="NYP3" s="1465"/>
      <c r="NYQ3" s="1465"/>
      <c r="NYR3" s="1465"/>
      <c r="NYS3" s="1465"/>
      <c r="NYT3" s="1465"/>
      <c r="NYU3" s="1465"/>
      <c r="NYV3" s="1465"/>
      <c r="NYW3" s="1465"/>
      <c r="NYX3" s="1465"/>
      <c r="NYY3" s="1465"/>
      <c r="NYZ3" s="1465"/>
      <c r="NZA3" s="1465"/>
      <c r="NZB3" s="1465"/>
      <c r="NZC3" s="1465"/>
      <c r="NZD3" s="1465"/>
      <c r="NZE3" s="1465"/>
      <c r="NZF3" s="1465"/>
      <c r="NZG3" s="1465"/>
      <c r="NZH3" s="1465"/>
      <c r="NZI3" s="1465"/>
      <c r="NZJ3" s="1465"/>
      <c r="NZK3" s="1465"/>
      <c r="NZL3" s="1465"/>
      <c r="NZM3" s="1465"/>
      <c r="NZN3" s="1465"/>
      <c r="NZO3" s="1465"/>
      <c r="NZP3" s="1465"/>
      <c r="NZQ3" s="1465"/>
      <c r="NZR3" s="1465"/>
      <c r="NZS3" s="1465"/>
      <c r="NZT3" s="1465"/>
      <c r="NZU3" s="1465"/>
      <c r="NZV3" s="1465"/>
      <c r="NZW3" s="1465"/>
      <c r="NZX3" s="1465"/>
      <c r="NZY3" s="1465"/>
      <c r="NZZ3" s="1465"/>
      <c r="OAA3" s="1465"/>
      <c r="OAB3" s="1465"/>
      <c r="OAC3" s="1465"/>
      <c r="OAD3" s="1465"/>
      <c r="OAE3" s="1465"/>
      <c r="OAF3" s="1465"/>
      <c r="OAG3" s="1465"/>
      <c r="OAH3" s="1465"/>
      <c r="OAI3" s="1465"/>
      <c r="OAJ3" s="1465"/>
      <c r="OAK3" s="1465"/>
      <c r="OAL3" s="1465"/>
      <c r="OAM3" s="1465"/>
      <c r="OAN3" s="1465"/>
      <c r="OAO3" s="1465"/>
      <c r="OAP3" s="1465"/>
      <c r="OAQ3" s="1465"/>
      <c r="OAR3" s="1465"/>
      <c r="OAS3" s="1465"/>
      <c r="OAT3" s="1465"/>
      <c r="OAU3" s="1465"/>
      <c r="OAV3" s="1465"/>
      <c r="OAW3" s="1465"/>
      <c r="OAX3" s="1465"/>
      <c r="OAY3" s="1465"/>
      <c r="OAZ3" s="1465"/>
      <c r="OBA3" s="1465"/>
      <c r="OBB3" s="1465"/>
      <c r="OBC3" s="1465"/>
      <c r="OBD3" s="1465"/>
      <c r="OBE3" s="1465"/>
      <c r="OBF3" s="1465"/>
      <c r="OBG3" s="1465"/>
      <c r="OBH3" s="1465"/>
      <c r="OBI3" s="1465"/>
      <c r="OBJ3" s="1465"/>
      <c r="OBK3" s="1465"/>
      <c r="OBL3" s="1465"/>
      <c r="OBM3" s="1465"/>
      <c r="OBN3" s="1465"/>
      <c r="OBO3" s="1465"/>
      <c r="OBP3" s="1465"/>
      <c r="OBQ3" s="1465"/>
      <c r="OBR3" s="1465"/>
      <c r="OBS3" s="1465"/>
      <c r="OBT3" s="1465"/>
      <c r="OBU3" s="1465"/>
      <c r="OBV3" s="1465"/>
      <c r="OBW3" s="1465"/>
      <c r="OBX3" s="1465"/>
      <c r="OBY3" s="1465"/>
      <c r="OBZ3" s="1465"/>
      <c r="OCA3" s="1465"/>
      <c r="OCB3" s="1465"/>
      <c r="OCC3" s="1465"/>
      <c r="OCD3" s="1465"/>
      <c r="OCE3" s="1465"/>
      <c r="OCF3" s="1465"/>
      <c r="OCG3" s="1465"/>
      <c r="OCH3" s="1465"/>
      <c r="OCI3" s="1465"/>
      <c r="OCJ3" s="1465"/>
      <c r="OCK3" s="1465"/>
      <c r="OCL3" s="1465"/>
      <c r="OCM3" s="1465"/>
      <c r="OCN3" s="1465"/>
      <c r="OCO3" s="1465"/>
      <c r="OCP3" s="1465"/>
      <c r="OCQ3" s="1465"/>
      <c r="OCR3" s="1465"/>
      <c r="OCS3" s="1465"/>
      <c r="OCT3" s="1465"/>
      <c r="OCU3" s="1465"/>
      <c r="OCV3" s="1465"/>
      <c r="OCW3" s="1465"/>
      <c r="OCX3" s="1465"/>
      <c r="OCY3" s="1465"/>
      <c r="OCZ3" s="1465"/>
      <c r="ODA3" s="1465"/>
      <c r="ODB3" s="1465"/>
      <c r="ODC3" s="1465"/>
      <c r="ODD3" s="1465"/>
      <c r="ODE3" s="1465"/>
      <c r="ODF3" s="1465"/>
      <c r="ODG3" s="1465"/>
      <c r="ODH3" s="1465"/>
      <c r="ODI3" s="1465"/>
      <c r="ODJ3" s="1465"/>
      <c r="ODK3" s="1465"/>
      <c r="ODL3" s="1465"/>
      <c r="ODM3" s="1465"/>
      <c r="ODN3" s="1465"/>
      <c r="ODO3" s="1465"/>
      <c r="ODP3" s="1465"/>
      <c r="ODQ3" s="1465"/>
      <c r="ODR3" s="1465"/>
      <c r="ODS3" s="1465"/>
      <c r="ODT3" s="1465"/>
      <c r="ODU3" s="1465"/>
      <c r="ODV3" s="1465"/>
      <c r="ODW3" s="1465"/>
      <c r="ODX3" s="1465"/>
      <c r="ODY3" s="1465"/>
      <c r="ODZ3" s="1465"/>
      <c r="OEA3" s="1465"/>
      <c r="OEB3" s="1465"/>
      <c r="OEC3" s="1465"/>
      <c r="OED3" s="1465"/>
      <c r="OEE3" s="1465"/>
      <c r="OEF3" s="1465"/>
      <c r="OEG3" s="1465"/>
      <c r="OEH3" s="1465"/>
      <c r="OEI3" s="1465"/>
      <c r="OEJ3" s="1465"/>
      <c r="OEK3" s="1465"/>
      <c r="OEL3" s="1465"/>
      <c r="OEM3" s="1465"/>
      <c r="OEN3" s="1465"/>
      <c r="OEO3" s="1465"/>
      <c r="OEP3" s="1465"/>
      <c r="OEQ3" s="1465"/>
      <c r="OER3" s="1465"/>
      <c r="OES3" s="1465"/>
      <c r="OET3" s="1465"/>
      <c r="OEU3" s="1465"/>
      <c r="OEV3" s="1465"/>
      <c r="OEW3" s="1465"/>
      <c r="OEX3" s="1465"/>
      <c r="OEY3" s="1465"/>
      <c r="OEZ3" s="1465"/>
      <c r="OFA3" s="1465"/>
      <c r="OFB3" s="1465"/>
      <c r="OFC3" s="1465"/>
      <c r="OFD3" s="1465"/>
      <c r="OFE3" s="1465"/>
      <c r="OFF3" s="1465"/>
      <c r="OFG3" s="1465"/>
      <c r="OFH3" s="1465"/>
      <c r="OFI3" s="1465"/>
      <c r="OFJ3" s="1465"/>
      <c r="OFK3" s="1465"/>
      <c r="OFL3" s="1465"/>
      <c r="OFM3" s="1465"/>
      <c r="OFN3" s="1465"/>
      <c r="OFO3" s="1465"/>
      <c r="OFP3" s="1465"/>
      <c r="OFQ3" s="1465"/>
      <c r="OFR3" s="1465"/>
      <c r="OFS3" s="1465"/>
      <c r="OFT3" s="1465"/>
      <c r="OFU3" s="1465"/>
      <c r="OFV3" s="1465"/>
      <c r="OFW3" s="1465"/>
      <c r="OFX3" s="1465"/>
      <c r="OFY3" s="1465"/>
      <c r="OFZ3" s="1465"/>
      <c r="OGA3" s="1465"/>
      <c r="OGB3" s="1465"/>
      <c r="OGC3" s="1465"/>
      <c r="OGD3" s="1465"/>
      <c r="OGE3" s="1465"/>
      <c r="OGF3" s="1465"/>
      <c r="OGG3" s="1465"/>
      <c r="OGH3" s="1465"/>
      <c r="OGI3" s="1465"/>
      <c r="OGJ3" s="1465"/>
      <c r="OGK3" s="1465"/>
      <c r="OGL3" s="1465"/>
      <c r="OGM3" s="1465"/>
      <c r="OGN3" s="1465"/>
      <c r="OGO3" s="1465"/>
      <c r="OGP3" s="1465"/>
      <c r="OGQ3" s="1465"/>
      <c r="OGR3" s="1465"/>
      <c r="OGS3" s="1465"/>
      <c r="OGT3" s="1465"/>
      <c r="OGU3" s="1465"/>
      <c r="OGV3" s="1465"/>
      <c r="OGW3" s="1465"/>
      <c r="OGX3" s="1465"/>
      <c r="OGY3" s="1465"/>
      <c r="OGZ3" s="1465"/>
      <c r="OHA3" s="1465"/>
      <c r="OHB3" s="1465"/>
      <c r="OHC3" s="1465"/>
      <c r="OHD3" s="1465"/>
      <c r="OHE3" s="1465"/>
      <c r="OHF3" s="1465"/>
      <c r="OHG3" s="1465"/>
      <c r="OHH3" s="1465"/>
      <c r="OHI3" s="1465"/>
      <c r="OHJ3" s="1465"/>
      <c r="OHK3" s="1465"/>
      <c r="OHL3" s="1465"/>
      <c r="OHM3" s="1465"/>
      <c r="OHN3" s="1465"/>
      <c r="OHO3" s="1465"/>
      <c r="OHP3" s="1465"/>
      <c r="OHQ3" s="1465"/>
      <c r="OHR3" s="1465"/>
      <c r="OHS3" s="1465"/>
      <c r="OHT3" s="1465"/>
      <c r="OHU3" s="1465"/>
      <c r="OHV3" s="1465"/>
      <c r="OHW3" s="1465"/>
      <c r="OHX3" s="1465"/>
      <c r="OHY3" s="1465"/>
      <c r="OHZ3" s="1465"/>
      <c r="OIA3" s="1465"/>
      <c r="OIB3" s="1465"/>
      <c r="OIC3" s="1465"/>
      <c r="OID3" s="1465"/>
      <c r="OIE3" s="1465"/>
      <c r="OIF3" s="1465"/>
      <c r="OIG3" s="1465"/>
      <c r="OIH3" s="1465"/>
      <c r="OII3" s="1465"/>
      <c r="OIJ3" s="1465"/>
      <c r="OIK3" s="1465"/>
      <c r="OIL3" s="1465"/>
      <c r="OIM3" s="1465"/>
      <c r="OIN3" s="1465"/>
      <c r="OIO3" s="1465"/>
      <c r="OIP3" s="1465"/>
      <c r="OIQ3" s="1465"/>
      <c r="OIR3" s="1465"/>
      <c r="OIS3" s="1465"/>
      <c r="OIT3" s="1465"/>
      <c r="OIU3" s="1465"/>
      <c r="OIV3" s="1465"/>
      <c r="OIW3" s="1465"/>
      <c r="OIX3" s="1465"/>
      <c r="OIY3" s="1465"/>
      <c r="OIZ3" s="1465"/>
      <c r="OJA3" s="1465"/>
      <c r="OJB3" s="1465"/>
      <c r="OJC3" s="1465"/>
      <c r="OJD3" s="1465"/>
      <c r="OJE3" s="1465"/>
      <c r="OJF3" s="1465"/>
      <c r="OJG3" s="1465"/>
      <c r="OJH3" s="1465"/>
      <c r="OJI3" s="1465"/>
      <c r="OJJ3" s="1465"/>
      <c r="OJK3" s="1465"/>
      <c r="OJL3" s="1465"/>
      <c r="OJM3" s="1465"/>
      <c r="OJN3" s="1465"/>
      <c r="OJO3" s="1465"/>
      <c r="OJP3" s="1465"/>
      <c r="OJQ3" s="1465"/>
      <c r="OJR3" s="1465"/>
      <c r="OJS3" s="1465"/>
      <c r="OJT3" s="1465"/>
      <c r="OJU3" s="1465"/>
      <c r="OJV3" s="1465"/>
      <c r="OJW3" s="1465"/>
      <c r="OJX3" s="1465"/>
      <c r="OJY3" s="1465"/>
      <c r="OJZ3" s="1465"/>
      <c r="OKA3" s="1465"/>
      <c r="OKB3" s="1465"/>
      <c r="OKC3" s="1465"/>
      <c r="OKD3" s="1465"/>
      <c r="OKE3" s="1465"/>
      <c r="OKF3" s="1465"/>
      <c r="OKG3" s="1465"/>
      <c r="OKH3" s="1465"/>
      <c r="OKI3" s="1465"/>
      <c r="OKJ3" s="1465"/>
      <c r="OKK3" s="1465"/>
      <c r="OKL3" s="1465"/>
      <c r="OKM3" s="1465"/>
      <c r="OKN3" s="1465"/>
      <c r="OKO3" s="1465"/>
      <c r="OKP3" s="1465"/>
      <c r="OKQ3" s="1465"/>
      <c r="OKR3" s="1465"/>
      <c r="OKS3" s="1465"/>
      <c r="OKT3" s="1465"/>
      <c r="OKU3" s="1465"/>
      <c r="OKV3" s="1465"/>
      <c r="OKW3" s="1465"/>
      <c r="OKX3" s="1465"/>
      <c r="OKY3" s="1465"/>
      <c r="OKZ3" s="1465"/>
      <c r="OLA3" s="1465"/>
      <c r="OLB3" s="1465"/>
      <c r="OLC3" s="1465"/>
      <c r="OLD3" s="1465"/>
      <c r="OLE3" s="1465"/>
      <c r="OLF3" s="1465"/>
      <c r="OLG3" s="1465"/>
      <c r="OLH3" s="1465"/>
      <c r="OLI3" s="1465"/>
      <c r="OLJ3" s="1465"/>
      <c r="OLK3" s="1465"/>
      <c r="OLL3" s="1465"/>
      <c r="OLM3" s="1465"/>
      <c r="OLN3" s="1465"/>
      <c r="OLO3" s="1465"/>
      <c r="OLP3" s="1465"/>
      <c r="OLQ3" s="1465"/>
      <c r="OLR3" s="1465"/>
      <c r="OLS3" s="1465"/>
      <c r="OLT3" s="1465"/>
      <c r="OLU3" s="1465"/>
      <c r="OLV3" s="1465"/>
      <c r="OLW3" s="1465"/>
      <c r="OLX3" s="1465"/>
      <c r="OLY3" s="1465"/>
      <c r="OLZ3" s="1465"/>
      <c r="OMA3" s="1465"/>
      <c r="OMB3" s="1465"/>
      <c r="OMC3" s="1465"/>
      <c r="OMD3" s="1465"/>
      <c r="OME3" s="1465"/>
      <c r="OMF3" s="1465"/>
      <c r="OMG3" s="1465"/>
      <c r="OMH3" s="1465"/>
      <c r="OMI3" s="1465"/>
      <c r="OMJ3" s="1465"/>
      <c r="OMK3" s="1465"/>
      <c r="OML3" s="1465"/>
      <c r="OMM3" s="1465"/>
      <c r="OMN3" s="1465"/>
      <c r="OMO3" s="1465"/>
      <c r="OMP3" s="1465"/>
      <c r="OMQ3" s="1465"/>
      <c r="OMR3" s="1465"/>
      <c r="OMS3" s="1465"/>
      <c r="OMT3" s="1465"/>
      <c r="OMU3" s="1465"/>
      <c r="OMV3" s="1465"/>
      <c r="OMW3" s="1465"/>
      <c r="OMX3" s="1465"/>
      <c r="OMY3" s="1465"/>
      <c r="OMZ3" s="1465"/>
      <c r="ONA3" s="1465"/>
      <c r="ONB3" s="1465"/>
      <c r="ONC3" s="1465"/>
      <c r="OND3" s="1465"/>
      <c r="ONE3" s="1465"/>
      <c r="ONF3" s="1465"/>
      <c r="ONG3" s="1465"/>
      <c r="ONH3" s="1465"/>
      <c r="ONI3" s="1465"/>
      <c r="ONJ3" s="1465"/>
      <c r="ONK3" s="1465"/>
      <c r="ONL3" s="1465"/>
      <c r="ONM3" s="1465"/>
      <c r="ONN3" s="1465"/>
      <c r="ONO3" s="1465"/>
      <c r="ONP3" s="1465"/>
      <c r="ONQ3" s="1465"/>
      <c r="ONR3" s="1465"/>
      <c r="ONS3" s="1465"/>
      <c r="ONT3" s="1465"/>
      <c r="ONU3" s="1465"/>
      <c r="ONV3" s="1465"/>
      <c r="ONW3" s="1465"/>
      <c r="ONX3" s="1465"/>
      <c r="ONY3" s="1465"/>
      <c r="ONZ3" s="1465"/>
      <c r="OOA3" s="1465"/>
      <c r="OOB3" s="1465"/>
      <c r="OOC3" s="1465"/>
      <c r="OOD3" s="1465"/>
      <c r="OOE3" s="1465"/>
      <c r="OOF3" s="1465"/>
      <c r="OOG3" s="1465"/>
      <c r="OOH3" s="1465"/>
      <c r="OOI3" s="1465"/>
      <c r="OOJ3" s="1465"/>
      <c r="OOK3" s="1465"/>
      <c r="OOL3" s="1465"/>
      <c r="OOM3" s="1465"/>
      <c r="OON3" s="1465"/>
      <c r="OOO3" s="1465"/>
      <c r="OOP3" s="1465"/>
      <c r="OOQ3" s="1465"/>
      <c r="OOR3" s="1465"/>
      <c r="OOS3" s="1465"/>
      <c r="OOT3" s="1465"/>
      <c r="OOU3" s="1465"/>
      <c r="OOV3" s="1465"/>
      <c r="OOW3" s="1465"/>
      <c r="OOX3" s="1465"/>
      <c r="OOY3" s="1465"/>
      <c r="OOZ3" s="1465"/>
      <c r="OPA3" s="1465"/>
      <c r="OPB3" s="1465"/>
      <c r="OPC3" s="1465"/>
      <c r="OPD3" s="1465"/>
      <c r="OPE3" s="1465"/>
      <c r="OPF3" s="1465"/>
      <c r="OPG3" s="1465"/>
      <c r="OPH3" s="1465"/>
      <c r="OPI3" s="1465"/>
      <c r="OPJ3" s="1465"/>
      <c r="OPK3" s="1465"/>
      <c r="OPL3" s="1465"/>
      <c r="OPM3" s="1465"/>
      <c r="OPN3" s="1465"/>
      <c r="OPO3" s="1465"/>
      <c r="OPP3" s="1465"/>
      <c r="OPQ3" s="1465"/>
      <c r="OPR3" s="1465"/>
      <c r="OPS3" s="1465"/>
      <c r="OPT3" s="1465"/>
      <c r="OPU3" s="1465"/>
      <c r="OPV3" s="1465"/>
      <c r="OPW3" s="1465"/>
      <c r="OPX3" s="1465"/>
      <c r="OPY3" s="1465"/>
      <c r="OPZ3" s="1465"/>
      <c r="OQA3" s="1465"/>
      <c r="OQB3" s="1465"/>
      <c r="OQC3" s="1465"/>
      <c r="OQD3" s="1465"/>
      <c r="OQE3" s="1465"/>
      <c r="OQF3" s="1465"/>
      <c r="OQG3" s="1465"/>
      <c r="OQH3" s="1465"/>
      <c r="OQI3" s="1465"/>
      <c r="OQJ3" s="1465"/>
      <c r="OQK3" s="1465"/>
      <c r="OQL3" s="1465"/>
      <c r="OQM3" s="1465"/>
      <c r="OQN3" s="1465"/>
      <c r="OQO3" s="1465"/>
      <c r="OQP3" s="1465"/>
      <c r="OQQ3" s="1465"/>
      <c r="OQR3" s="1465"/>
      <c r="OQS3" s="1465"/>
      <c r="OQT3" s="1465"/>
      <c r="OQU3" s="1465"/>
      <c r="OQV3" s="1465"/>
      <c r="OQW3" s="1465"/>
      <c r="OQX3" s="1465"/>
      <c r="OQY3" s="1465"/>
      <c r="OQZ3" s="1465"/>
      <c r="ORA3" s="1465"/>
      <c r="ORB3" s="1465"/>
      <c r="ORC3" s="1465"/>
      <c r="ORD3" s="1465"/>
      <c r="ORE3" s="1465"/>
      <c r="ORF3" s="1465"/>
      <c r="ORG3" s="1465"/>
      <c r="ORH3" s="1465"/>
      <c r="ORI3" s="1465"/>
      <c r="ORJ3" s="1465"/>
      <c r="ORK3" s="1465"/>
      <c r="ORL3" s="1465"/>
      <c r="ORM3" s="1465"/>
      <c r="ORN3" s="1465"/>
      <c r="ORO3" s="1465"/>
      <c r="ORP3" s="1465"/>
      <c r="ORQ3" s="1465"/>
      <c r="ORR3" s="1465"/>
      <c r="ORS3" s="1465"/>
      <c r="ORT3" s="1465"/>
      <c r="ORU3" s="1465"/>
      <c r="ORV3" s="1465"/>
      <c r="ORW3" s="1465"/>
      <c r="ORX3" s="1465"/>
      <c r="ORY3" s="1465"/>
      <c r="ORZ3" s="1465"/>
      <c r="OSA3" s="1465"/>
      <c r="OSB3" s="1465"/>
      <c r="OSC3" s="1465"/>
      <c r="OSD3" s="1465"/>
      <c r="OSE3" s="1465"/>
      <c r="OSF3" s="1465"/>
      <c r="OSG3" s="1465"/>
      <c r="OSH3" s="1465"/>
      <c r="OSI3" s="1465"/>
      <c r="OSJ3" s="1465"/>
      <c r="OSK3" s="1465"/>
      <c r="OSL3" s="1465"/>
      <c r="OSM3" s="1465"/>
      <c r="OSN3" s="1465"/>
      <c r="OSO3" s="1465"/>
      <c r="OSP3" s="1465"/>
      <c r="OSQ3" s="1465"/>
      <c r="OSR3" s="1465"/>
      <c r="OSS3" s="1465"/>
      <c r="OST3" s="1465"/>
      <c r="OSU3" s="1465"/>
      <c r="OSV3" s="1465"/>
      <c r="OSW3" s="1465"/>
      <c r="OSX3" s="1465"/>
      <c r="OSY3" s="1465"/>
      <c r="OSZ3" s="1465"/>
      <c r="OTA3" s="1465"/>
      <c r="OTB3" s="1465"/>
      <c r="OTC3" s="1465"/>
      <c r="OTD3" s="1465"/>
      <c r="OTE3" s="1465"/>
      <c r="OTF3" s="1465"/>
      <c r="OTG3" s="1465"/>
      <c r="OTH3" s="1465"/>
      <c r="OTI3" s="1465"/>
      <c r="OTJ3" s="1465"/>
      <c r="OTK3" s="1465"/>
      <c r="OTL3" s="1465"/>
      <c r="OTM3" s="1465"/>
      <c r="OTN3" s="1465"/>
      <c r="OTO3" s="1465"/>
      <c r="OTP3" s="1465"/>
      <c r="OTQ3" s="1465"/>
      <c r="OTR3" s="1465"/>
      <c r="OTS3" s="1465"/>
      <c r="OTT3" s="1465"/>
      <c r="OTU3" s="1465"/>
      <c r="OTV3" s="1465"/>
      <c r="OTW3" s="1465"/>
      <c r="OTX3" s="1465"/>
      <c r="OTY3" s="1465"/>
      <c r="OTZ3" s="1465"/>
      <c r="OUA3" s="1465"/>
      <c r="OUB3" s="1465"/>
      <c r="OUC3" s="1465"/>
      <c r="OUD3" s="1465"/>
      <c r="OUE3" s="1465"/>
      <c r="OUF3" s="1465"/>
      <c r="OUG3" s="1465"/>
      <c r="OUH3" s="1465"/>
      <c r="OUI3" s="1465"/>
      <c r="OUJ3" s="1465"/>
      <c r="OUK3" s="1465"/>
      <c r="OUL3" s="1465"/>
      <c r="OUM3" s="1465"/>
      <c r="OUN3" s="1465"/>
      <c r="OUO3" s="1465"/>
      <c r="OUP3" s="1465"/>
      <c r="OUQ3" s="1465"/>
      <c r="OUR3" s="1465"/>
      <c r="OUS3" s="1465"/>
      <c r="OUT3" s="1465"/>
      <c r="OUU3" s="1465"/>
      <c r="OUV3" s="1465"/>
      <c r="OUW3" s="1465"/>
      <c r="OUX3" s="1465"/>
      <c r="OUY3" s="1465"/>
      <c r="OUZ3" s="1465"/>
      <c r="OVA3" s="1465"/>
      <c r="OVB3" s="1465"/>
      <c r="OVC3" s="1465"/>
      <c r="OVD3" s="1465"/>
      <c r="OVE3" s="1465"/>
      <c r="OVF3" s="1465"/>
      <c r="OVG3" s="1465"/>
      <c r="OVH3" s="1465"/>
      <c r="OVI3" s="1465"/>
      <c r="OVJ3" s="1465"/>
      <c r="OVK3" s="1465"/>
      <c r="OVL3" s="1465"/>
      <c r="OVM3" s="1465"/>
      <c r="OVN3" s="1465"/>
      <c r="OVO3" s="1465"/>
      <c r="OVP3" s="1465"/>
      <c r="OVQ3" s="1465"/>
      <c r="OVR3" s="1465"/>
      <c r="OVS3" s="1465"/>
      <c r="OVT3" s="1465"/>
      <c r="OVU3" s="1465"/>
      <c r="OVV3" s="1465"/>
      <c r="OVW3" s="1465"/>
      <c r="OVX3" s="1465"/>
      <c r="OVY3" s="1465"/>
      <c r="OVZ3" s="1465"/>
      <c r="OWA3" s="1465"/>
      <c r="OWB3" s="1465"/>
      <c r="OWC3" s="1465"/>
      <c r="OWD3" s="1465"/>
      <c r="OWE3" s="1465"/>
      <c r="OWF3" s="1465"/>
      <c r="OWG3" s="1465"/>
      <c r="OWH3" s="1465"/>
      <c r="OWI3" s="1465"/>
      <c r="OWJ3" s="1465"/>
      <c r="OWK3" s="1465"/>
      <c r="OWL3" s="1465"/>
      <c r="OWM3" s="1465"/>
      <c r="OWN3" s="1465"/>
      <c r="OWO3" s="1465"/>
      <c r="OWP3" s="1465"/>
      <c r="OWQ3" s="1465"/>
      <c r="OWR3" s="1465"/>
      <c r="OWS3" s="1465"/>
      <c r="OWT3" s="1465"/>
      <c r="OWU3" s="1465"/>
      <c r="OWV3" s="1465"/>
      <c r="OWW3" s="1465"/>
      <c r="OWX3" s="1465"/>
      <c r="OWY3" s="1465"/>
      <c r="OWZ3" s="1465"/>
      <c r="OXA3" s="1465"/>
      <c r="OXB3" s="1465"/>
      <c r="OXC3" s="1465"/>
      <c r="OXD3" s="1465"/>
      <c r="OXE3" s="1465"/>
      <c r="OXF3" s="1465"/>
      <c r="OXG3" s="1465"/>
      <c r="OXH3" s="1465"/>
      <c r="OXI3" s="1465"/>
      <c r="OXJ3" s="1465"/>
      <c r="OXK3" s="1465"/>
      <c r="OXL3" s="1465"/>
      <c r="OXM3" s="1465"/>
      <c r="OXN3" s="1465"/>
      <c r="OXO3" s="1465"/>
      <c r="OXP3" s="1465"/>
      <c r="OXQ3" s="1465"/>
      <c r="OXR3" s="1465"/>
      <c r="OXS3" s="1465"/>
      <c r="OXT3" s="1465"/>
      <c r="OXU3" s="1465"/>
      <c r="OXV3" s="1465"/>
      <c r="OXW3" s="1465"/>
      <c r="OXX3" s="1465"/>
      <c r="OXY3" s="1465"/>
      <c r="OXZ3" s="1465"/>
      <c r="OYA3" s="1465"/>
      <c r="OYB3" s="1465"/>
      <c r="OYC3" s="1465"/>
      <c r="OYD3" s="1465"/>
      <c r="OYE3" s="1465"/>
      <c r="OYF3" s="1465"/>
      <c r="OYG3" s="1465"/>
      <c r="OYH3" s="1465"/>
      <c r="OYI3" s="1465"/>
      <c r="OYJ3" s="1465"/>
      <c r="OYK3" s="1465"/>
      <c r="OYL3" s="1465"/>
      <c r="OYM3" s="1465"/>
      <c r="OYN3" s="1465"/>
      <c r="OYO3" s="1465"/>
      <c r="OYP3" s="1465"/>
      <c r="OYQ3" s="1465"/>
      <c r="OYR3" s="1465"/>
      <c r="OYS3" s="1465"/>
      <c r="OYT3" s="1465"/>
      <c r="OYU3" s="1465"/>
      <c r="OYV3" s="1465"/>
      <c r="OYW3" s="1465"/>
      <c r="OYX3" s="1465"/>
      <c r="OYY3" s="1465"/>
      <c r="OYZ3" s="1465"/>
      <c r="OZA3" s="1465"/>
      <c r="OZB3" s="1465"/>
      <c r="OZC3" s="1465"/>
      <c r="OZD3" s="1465"/>
      <c r="OZE3" s="1465"/>
      <c r="OZF3" s="1465"/>
      <c r="OZG3" s="1465"/>
      <c r="OZH3" s="1465"/>
      <c r="OZI3" s="1465"/>
      <c r="OZJ3" s="1465"/>
      <c r="OZK3" s="1465"/>
      <c r="OZL3" s="1465"/>
      <c r="OZM3" s="1465"/>
      <c r="OZN3" s="1465"/>
      <c r="OZO3" s="1465"/>
      <c r="OZP3" s="1465"/>
      <c r="OZQ3" s="1465"/>
      <c r="OZR3" s="1465"/>
      <c r="OZS3" s="1465"/>
      <c r="OZT3" s="1465"/>
      <c r="OZU3" s="1465"/>
      <c r="OZV3" s="1465"/>
      <c r="OZW3" s="1465"/>
      <c r="OZX3" s="1465"/>
      <c r="OZY3" s="1465"/>
      <c r="OZZ3" s="1465"/>
      <c r="PAA3" s="1465"/>
      <c r="PAB3" s="1465"/>
      <c r="PAC3" s="1465"/>
      <c r="PAD3" s="1465"/>
      <c r="PAE3" s="1465"/>
      <c r="PAF3" s="1465"/>
      <c r="PAG3" s="1465"/>
      <c r="PAH3" s="1465"/>
      <c r="PAI3" s="1465"/>
      <c r="PAJ3" s="1465"/>
      <c r="PAK3" s="1465"/>
      <c r="PAL3" s="1465"/>
      <c r="PAM3" s="1465"/>
      <c r="PAN3" s="1465"/>
      <c r="PAO3" s="1465"/>
      <c r="PAP3" s="1465"/>
      <c r="PAQ3" s="1465"/>
      <c r="PAR3" s="1465"/>
      <c r="PAS3" s="1465"/>
      <c r="PAT3" s="1465"/>
      <c r="PAU3" s="1465"/>
      <c r="PAV3" s="1465"/>
      <c r="PAW3" s="1465"/>
      <c r="PAX3" s="1465"/>
      <c r="PAY3" s="1465"/>
      <c r="PAZ3" s="1465"/>
      <c r="PBA3" s="1465"/>
      <c r="PBB3" s="1465"/>
      <c r="PBC3" s="1465"/>
      <c r="PBD3" s="1465"/>
      <c r="PBE3" s="1465"/>
      <c r="PBF3" s="1465"/>
      <c r="PBG3" s="1465"/>
      <c r="PBH3" s="1465"/>
      <c r="PBI3" s="1465"/>
      <c r="PBJ3" s="1465"/>
      <c r="PBK3" s="1465"/>
      <c r="PBL3" s="1465"/>
      <c r="PBM3" s="1465"/>
      <c r="PBN3" s="1465"/>
      <c r="PBO3" s="1465"/>
      <c r="PBP3" s="1465"/>
      <c r="PBQ3" s="1465"/>
      <c r="PBR3" s="1465"/>
      <c r="PBS3" s="1465"/>
      <c r="PBT3" s="1465"/>
      <c r="PBU3" s="1465"/>
      <c r="PBV3" s="1465"/>
      <c r="PBW3" s="1465"/>
      <c r="PBX3" s="1465"/>
      <c r="PBY3" s="1465"/>
      <c r="PBZ3" s="1465"/>
      <c r="PCA3" s="1465"/>
      <c r="PCB3" s="1465"/>
      <c r="PCC3" s="1465"/>
      <c r="PCD3" s="1465"/>
      <c r="PCE3" s="1465"/>
      <c r="PCF3" s="1465"/>
      <c r="PCG3" s="1465"/>
      <c r="PCH3" s="1465"/>
      <c r="PCI3" s="1465"/>
      <c r="PCJ3" s="1465"/>
      <c r="PCK3" s="1465"/>
      <c r="PCL3" s="1465"/>
      <c r="PCM3" s="1465"/>
      <c r="PCN3" s="1465"/>
      <c r="PCO3" s="1465"/>
      <c r="PCP3" s="1465"/>
      <c r="PCQ3" s="1465"/>
      <c r="PCR3" s="1465"/>
      <c r="PCS3" s="1465"/>
      <c r="PCT3" s="1465"/>
      <c r="PCU3" s="1465"/>
      <c r="PCV3" s="1465"/>
      <c r="PCW3" s="1465"/>
      <c r="PCX3" s="1465"/>
      <c r="PCY3" s="1465"/>
      <c r="PCZ3" s="1465"/>
      <c r="PDA3" s="1465"/>
      <c r="PDB3" s="1465"/>
      <c r="PDC3" s="1465"/>
      <c r="PDD3" s="1465"/>
      <c r="PDE3" s="1465"/>
      <c r="PDF3" s="1465"/>
      <c r="PDG3" s="1465"/>
      <c r="PDH3" s="1465"/>
      <c r="PDI3" s="1465"/>
      <c r="PDJ3" s="1465"/>
      <c r="PDK3" s="1465"/>
      <c r="PDL3" s="1465"/>
      <c r="PDM3" s="1465"/>
      <c r="PDN3" s="1465"/>
      <c r="PDO3" s="1465"/>
      <c r="PDP3" s="1465"/>
      <c r="PDQ3" s="1465"/>
      <c r="PDR3" s="1465"/>
      <c r="PDS3" s="1465"/>
      <c r="PDT3" s="1465"/>
      <c r="PDU3" s="1465"/>
      <c r="PDV3" s="1465"/>
      <c r="PDW3" s="1465"/>
      <c r="PDX3" s="1465"/>
      <c r="PDY3" s="1465"/>
      <c r="PDZ3" s="1465"/>
      <c r="PEA3" s="1465"/>
      <c r="PEB3" s="1465"/>
      <c r="PEC3" s="1465"/>
      <c r="PED3" s="1465"/>
      <c r="PEE3" s="1465"/>
      <c r="PEF3" s="1465"/>
      <c r="PEG3" s="1465"/>
      <c r="PEH3" s="1465"/>
      <c r="PEI3" s="1465"/>
      <c r="PEJ3" s="1465"/>
      <c r="PEK3" s="1465"/>
      <c r="PEL3" s="1465"/>
      <c r="PEM3" s="1465"/>
      <c r="PEN3" s="1465"/>
      <c r="PEO3" s="1465"/>
      <c r="PEP3" s="1465"/>
      <c r="PEQ3" s="1465"/>
      <c r="PER3" s="1465"/>
      <c r="PES3" s="1465"/>
      <c r="PET3" s="1465"/>
      <c r="PEU3" s="1465"/>
      <c r="PEV3" s="1465"/>
      <c r="PEW3" s="1465"/>
      <c r="PEX3" s="1465"/>
      <c r="PEY3" s="1465"/>
      <c r="PEZ3" s="1465"/>
      <c r="PFA3" s="1465"/>
      <c r="PFB3" s="1465"/>
      <c r="PFC3" s="1465"/>
      <c r="PFD3" s="1465"/>
      <c r="PFE3" s="1465"/>
      <c r="PFF3" s="1465"/>
      <c r="PFG3" s="1465"/>
      <c r="PFH3" s="1465"/>
      <c r="PFI3" s="1465"/>
      <c r="PFJ3" s="1465"/>
      <c r="PFK3" s="1465"/>
      <c r="PFL3" s="1465"/>
      <c r="PFM3" s="1465"/>
      <c r="PFN3" s="1465"/>
      <c r="PFO3" s="1465"/>
      <c r="PFP3" s="1465"/>
      <c r="PFQ3" s="1465"/>
      <c r="PFR3" s="1465"/>
      <c r="PFS3" s="1465"/>
      <c r="PFT3" s="1465"/>
      <c r="PFU3" s="1465"/>
      <c r="PFV3" s="1465"/>
      <c r="PFW3" s="1465"/>
      <c r="PFX3" s="1465"/>
      <c r="PFY3" s="1465"/>
      <c r="PFZ3" s="1465"/>
      <c r="PGA3" s="1465"/>
      <c r="PGB3" s="1465"/>
      <c r="PGC3" s="1465"/>
      <c r="PGD3" s="1465"/>
      <c r="PGE3" s="1465"/>
      <c r="PGF3" s="1465"/>
      <c r="PGG3" s="1465"/>
      <c r="PGH3" s="1465"/>
      <c r="PGI3" s="1465"/>
      <c r="PGJ3" s="1465"/>
      <c r="PGK3" s="1465"/>
      <c r="PGL3" s="1465"/>
      <c r="PGM3" s="1465"/>
      <c r="PGN3" s="1465"/>
      <c r="PGO3" s="1465"/>
      <c r="PGP3" s="1465"/>
      <c r="PGQ3" s="1465"/>
      <c r="PGR3" s="1465"/>
      <c r="PGS3" s="1465"/>
      <c r="PGT3" s="1465"/>
      <c r="PGU3" s="1465"/>
      <c r="PGV3" s="1465"/>
      <c r="PGW3" s="1465"/>
      <c r="PGX3" s="1465"/>
      <c r="PGY3" s="1465"/>
      <c r="PGZ3" s="1465"/>
      <c r="PHA3" s="1465"/>
      <c r="PHB3" s="1465"/>
      <c r="PHC3" s="1465"/>
      <c r="PHD3" s="1465"/>
      <c r="PHE3" s="1465"/>
      <c r="PHF3" s="1465"/>
      <c r="PHG3" s="1465"/>
      <c r="PHH3" s="1465"/>
      <c r="PHI3" s="1465"/>
      <c r="PHJ3" s="1465"/>
      <c r="PHK3" s="1465"/>
      <c r="PHL3" s="1465"/>
      <c r="PHM3" s="1465"/>
      <c r="PHN3" s="1465"/>
      <c r="PHO3" s="1465"/>
      <c r="PHP3" s="1465"/>
      <c r="PHQ3" s="1465"/>
      <c r="PHR3" s="1465"/>
      <c r="PHS3" s="1465"/>
      <c r="PHT3" s="1465"/>
      <c r="PHU3" s="1465"/>
      <c r="PHV3" s="1465"/>
      <c r="PHW3" s="1465"/>
      <c r="PHX3" s="1465"/>
      <c r="PHY3" s="1465"/>
      <c r="PHZ3" s="1465"/>
      <c r="PIA3" s="1465"/>
      <c r="PIB3" s="1465"/>
      <c r="PIC3" s="1465"/>
      <c r="PID3" s="1465"/>
      <c r="PIE3" s="1465"/>
      <c r="PIF3" s="1465"/>
      <c r="PIG3" s="1465"/>
      <c r="PIH3" s="1465"/>
      <c r="PII3" s="1465"/>
      <c r="PIJ3" s="1465"/>
      <c r="PIK3" s="1465"/>
      <c r="PIL3" s="1465"/>
      <c r="PIM3" s="1465"/>
      <c r="PIN3" s="1465"/>
      <c r="PIO3" s="1465"/>
      <c r="PIP3" s="1465"/>
      <c r="PIQ3" s="1465"/>
      <c r="PIR3" s="1465"/>
      <c r="PIS3" s="1465"/>
      <c r="PIT3" s="1465"/>
      <c r="PIU3" s="1465"/>
      <c r="PIV3" s="1465"/>
      <c r="PIW3" s="1465"/>
      <c r="PIX3" s="1465"/>
      <c r="PIY3" s="1465"/>
      <c r="PIZ3" s="1465"/>
      <c r="PJA3" s="1465"/>
      <c r="PJB3" s="1465"/>
      <c r="PJC3" s="1465"/>
      <c r="PJD3" s="1465"/>
      <c r="PJE3" s="1465"/>
      <c r="PJF3" s="1465"/>
      <c r="PJG3" s="1465"/>
      <c r="PJH3" s="1465"/>
      <c r="PJI3" s="1465"/>
      <c r="PJJ3" s="1465"/>
      <c r="PJK3" s="1465"/>
      <c r="PJL3" s="1465"/>
      <c r="PJM3" s="1465"/>
      <c r="PJN3" s="1465"/>
      <c r="PJO3" s="1465"/>
      <c r="PJP3" s="1465"/>
      <c r="PJQ3" s="1465"/>
      <c r="PJR3" s="1465"/>
      <c r="PJS3" s="1465"/>
      <c r="PJT3" s="1465"/>
      <c r="PJU3" s="1465"/>
      <c r="PJV3" s="1465"/>
      <c r="PJW3" s="1465"/>
      <c r="PJX3" s="1465"/>
      <c r="PJY3" s="1465"/>
      <c r="PJZ3" s="1465"/>
      <c r="PKA3" s="1465"/>
      <c r="PKB3" s="1465"/>
      <c r="PKC3" s="1465"/>
      <c r="PKD3" s="1465"/>
      <c r="PKE3" s="1465"/>
      <c r="PKF3" s="1465"/>
      <c r="PKG3" s="1465"/>
      <c r="PKH3" s="1465"/>
      <c r="PKI3" s="1465"/>
      <c r="PKJ3" s="1465"/>
      <c r="PKK3" s="1465"/>
      <c r="PKL3" s="1465"/>
      <c r="PKM3" s="1465"/>
      <c r="PKN3" s="1465"/>
      <c r="PKO3" s="1465"/>
      <c r="PKP3" s="1465"/>
      <c r="PKQ3" s="1465"/>
      <c r="PKR3" s="1465"/>
      <c r="PKS3" s="1465"/>
      <c r="PKT3" s="1465"/>
      <c r="PKU3" s="1465"/>
      <c r="PKV3" s="1465"/>
      <c r="PKW3" s="1465"/>
      <c r="PKX3" s="1465"/>
      <c r="PKY3" s="1465"/>
      <c r="PKZ3" s="1465"/>
      <c r="PLA3" s="1465"/>
      <c r="PLB3" s="1465"/>
      <c r="PLC3" s="1465"/>
      <c r="PLD3" s="1465"/>
      <c r="PLE3" s="1465"/>
      <c r="PLF3" s="1465"/>
      <c r="PLG3" s="1465"/>
      <c r="PLH3" s="1465"/>
      <c r="PLI3" s="1465"/>
      <c r="PLJ3" s="1465"/>
      <c r="PLK3" s="1465"/>
      <c r="PLL3" s="1465"/>
      <c r="PLM3" s="1465"/>
      <c r="PLN3" s="1465"/>
      <c r="PLO3" s="1465"/>
      <c r="PLP3" s="1465"/>
      <c r="PLQ3" s="1465"/>
      <c r="PLR3" s="1465"/>
      <c r="PLS3" s="1465"/>
      <c r="PLT3" s="1465"/>
      <c r="PLU3" s="1465"/>
      <c r="PLV3" s="1465"/>
      <c r="PLW3" s="1465"/>
      <c r="PLX3" s="1465"/>
      <c r="PLY3" s="1465"/>
      <c r="PLZ3" s="1465"/>
      <c r="PMA3" s="1465"/>
      <c r="PMB3" s="1465"/>
      <c r="PMC3" s="1465"/>
      <c r="PMD3" s="1465"/>
      <c r="PME3" s="1465"/>
      <c r="PMF3" s="1465"/>
      <c r="PMG3" s="1465"/>
      <c r="PMH3" s="1465"/>
      <c r="PMI3" s="1465"/>
      <c r="PMJ3" s="1465"/>
      <c r="PMK3" s="1465"/>
      <c r="PML3" s="1465"/>
      <c r="PMM3" s="1465"/>
      <c r="PMN3" s="1465"/>
      <c r="PMO3" s="1465"/>
      <c r="PMP3" s="1465"/>
      <c r="PMQ3" s="1465"/>
      <c r="PMR3" s="1465"/>
      <c r="PMS3" s="1465"/>
      <c r="PMT3" s="1465"/>
      <c r="PMU3" s="1465"/>
      <c r="PMV3" s="1465"/>
      <c r="PMW3" s="1465"/>
      <c r="PMX3" s="1465"/>
      <c r="PMY3" s="1465"/>
      <c r="PMZ3" s="1465"/>
      <c r="PNA3" s="1465"/>
      <c r="PNB3" s="1465"/>
      <c r="PNC3" s="1465"/>
      <c r="PND3" s="1465"/>
      <c r="PNE3" s="1465"/>
      <c r="PNF3" s="1465"/>
      <c r="PNG3" s="1465"/>
      <c r="PNH3" s="1465"/>
      <c r="PNI3" s="1465"/>
      <c r="PNJ3" s="1465"/>
      <c r="PNK3" s="1465"/>
      <c r="PNL3" s="1465"/>
      <c r="PNM3" s="1465"/>
      <c r="PNN3" s="1465"/>
      <c r="PNO3" s="1465"/>
      <c r="PNP3" s="1465"/>
      <c r="PNQ3" s="1465"/>
      <c r="PNR3" s="1465"/>
      <c r="PNS3" s="1465"/>
      <c r="PNT3" s="1465"/>
      <c r="PNU3" s="1465"/>
      <c r="PNV3" s="1465"/>
      <c r="PNW3" s="1465"/>
      <c r="PNX3" s="1465"/>
      <c r="PNY3" s="1465"/>
      <c r="PNZ3" s="1465"/>
      <c r="POA3" s="1465"/>
      <c r="POB3" s="1465"/>
      <c r="POC3" s="1465"/>
      <c r="POD3" s="1465"/>
      <c r="POE3" s="1465"/>
      <c r="POF3" s="1465"/>
      <c r="POG3" s="1465"/>
      <c r="POH3" s="1465"/>
      <c r="POI3" s="1465"/>
      <c r="POJ3" s="1465"/>
      <c r="POK3" s="1465"/>
      <c r="POL3" s="1465"/>
      <c r="POM3" s="1465"/>
      <c r="PON3" s="1465"/>
      <c r="POO3" s="1465"/>
      <c r="POP3" s="1465"/>
      <c r="POQ3" s="1465"/>
      <c r="POR3" s="1465"/>
      <c r="POS3" s="1465"/>
      <c r="POT3" s="1465"/>
      <c r="POU3" s="1465"/>
      <c r="POV3" s="1465"/>
      <c r="POW3" s="1465"/>
      <c r="POX3" s="1465"/>
      <c r="POY3" s="1465"/>
      <c r="POZ3" s="1465"/>
      <c r="PPA3" s="1465"/>
      <c r="PPB3" s="1465"/>
      <c r="PPC3" s="1465"/>
      <c r="PPD3" s="1465"/>
      <c r="PPE3" s="1465"/>
      <c r="PPF3" s="1465"/>
      <c r="PPG3" s="1465"/>
      <c r="PPH3" s="1465"/>
      <c r="PPI3" s="1465"/>
      <c r="PPJ3" s="1465"/>
      <c r="PPK3" s="1465"/>
      <c r="PPL3" s="1465"/>
      <c r="PPM3" s="1465"/>
      <c r="PPN3" s="1465"/>
      <c r="PPO3" s="1465"/>
      <c r="PPP3" s="1465"/>
      <c r="PPQ3" s="1465"/>
      <c r="PPR3" s="1465"/>
      <c r="PPS3" s="1465"/>
      <c r="PPT3" s="1465"/>
      <c r="PPU3" s="1465"/>
      <c r="PPV3" s="1465"/>
      <c r="PPW3" s="1465"/>
      <c r="PPX3" s="1465"/>
      <c r="PPY3" s="1465"/>
      <c r="PPZ3" s="1465"/>
      <c r="PQA3" s="1465"/>
      <c r="PQB3" s="1465"/>
      <c r="PQC3" s="1465"/>
      <c r="PQD3" s="1465"/>
      <c r="PQE3" s="1465"/>
      <c r="PQF3" s="1465"/>
      <c r="PQG3" s="1465"/>
      <c r="PQH3" s="1465"/>
      <c r="PQI3" s="1465"/>
      <c r="PQJ3" s="1465"/>
      <c r="PQK3" s="1465"/>
      <c r="PQL3" s="1465"/>
      <c r="PQM3" s="1465"/>
      <c r="PQN3" s="1465"/>
      <c r="PQO3" s="1465"/>
      <c r="PQP3" s="1465"/>
      <c r="PQQ3" s="1465"/>
      <c r="PQR3" s="1465"/>
      <c r="PQS3" s="1465"/>
      <c r="PQT3" s="1465"/>
      <c r="PQU3" s="1465"/>
      <c r="PQV3" s="1465"/>
      <c r="PQW3" s="1465"/>
      <c r="PQX3" s="1465"/>
      <c r="PQY3" s="1465"/>
      <c r="PQZ3" s="1465"/>
      <c r="PRA3" s="1465"/>
      <c r="PRB3" s="1465"/>
      <c r="PRC3" s="1465"/>
      <c r="PRD3" s="1465"/>
      <c r="PRE3" s="1465"/>
      <c r="PRF3" s="1465"/>
      <c r="PRG3" s="1465"/>
      <c r="PRH3" s="1465"/>
      <c r="PRI3" s="1465"/>
      <c r="PRJ3" s="1465"/>
      <c r="PRK3" s="1465"/>
      <c r="PRL3" s="1465"/>
      <c r="PRM3" s="1465"/>
      <c r="PRN3" s="1465"/>
      <c r="PRO3" s="1465"/>
      <c r="PRP3" s="1465"/>
      <c r="PRQ3" s="1465"/>
      <c r="PRR3" s="1465"/>
      <c r="PRS3" s="1465"/>
      <c r="PRT3" s="1465"/>
      <c r="PRU3" s="1465"/>
      <c r="PRV3" s="1465"/>
      <c r="PRW3" s="1465"/>
      <c r="PRX3" s="1465"/>
      <c r="PRY3" s="1465"/>
      <c r="PRZ3" s="1465"/>
      <c r="PSA3" s="1465"/>
      <c r="PSB3" s="1465"/>
      <c r="PSC3" s="1465"/>
      <c r="PSD3" s="1465"/>
      <c r="PSE3" s="1465"/>
      <c r="PSF3" s="1465"/>
      <c r="PSG3" s="1465"/>
      <c r="PSH3" s="1465"/>
      <c r="PSI3" s="1465"/>
      <c r="PSJ3" s="1465"/>
      <c r="PSK3" s="1465"/>
      <c r="PSL3" s="1465"/>
      <c r="PSM3" s="1465"/>
      <c r="PSN3" s="1465"/>
      <c r="PSO3" s="1465"/>
      <c r="PSP3" s="1465"/>
      <c r="PSQ3" s="1465"/>
      <c r="PSR3" s="1465"/>
      <c r="PSS3" s="1465"/>
      <c r="PST3" s="1465"/>
      <c r="PSU3" s="1465"/>
      <c r="PSV3" s="1465"/>
      <c r="PSW3" s="1465"/>
      <c r="PSX3" s="1465"/>
      <c r="PSY3" s="1465"/>
      <c r="PSZ3" s="1465"/>
      <c r="PTA3" s="1465"/>
      <c r="PTB3" s="1465"/>
      <c r="PTC3" s="1465"/>
      <c r="PTD3" s="1465"/>
      <c r="PTE3" s="1465"/>
      <c r="PTF3" s="1465"/>
      <c r="PTG3" s="1465"/>
      <c r="PTH3" s="1465"/>
      <c r="PTI3" s="1465"/>
      <c r="PTJ3" s="1465"/>
      <c r="PTK3" s="1465"/>
      <c r="PTL3" s="1465"/>
      <c r="PTM3" s="1465"/>
      <c r="PTN3" s="1465"/>
      <c r="PTO3" s="1465"/>
      <c r="PTP3" s="1465"/>
      <c r="PTQ3" s="1465"/>
      <c r="PTR3" s="1465"/>
      <c r="PTS3" s="1465"/>
      <c r="PTT3" s="1465"/>
      <c r="PTU3" s="1465"/>
      <c r="PTV3" s="1465"/>
      <c r="PTW3" s="1465"/>
      <c r="PTX3" s="1465"/>
      <c r="PTY3" s="1465"/>
      <c r="PTZ3" s="1465"/>
      <c r="PUA3" s="1465"/>
      <c r="PUB3" s="1465"/>
      <c r="PUC3" s="1465"/>
      <c r="PUD3" s="1465"/>
      <c r="PUE3" s="1465"/>
      <c r="PUF3" s="1465"/>
      <c r="PUG3" s="1465"/>
      <c r="PUH3" s="1465"/>
      <c r="PUI3" s="1465"/>
      <c r="PUJ3" s="1465"/>
      <c r="PUK3" s="1465"/>
      <c r="PUL3" s="1465"/>
      <c r="PUM3" s="1465"/>
      <c r="PUN3" s="1465"/>
      <c r="PUO3" s="1465"/>
      <c r="PUP3" s="1465"/>
      <c r="PUQ3" s="1465"/>
      <c r="PUR3" s="1465"/>
      <c r="PUS3" s="1465"/>
      <c r="PUT3" s="1465"/>
      <c r="PUU3" s="1465"/>
      <c r="PUV3" s="1465"/>
      <c r="PUW3" s="1465"/>
      <c r="PUX3" s="1465"/>
      <c r="PUY3" s="1465"/>
      <c r="PUZ3" s="1465"/>
      <c r="PVA3" s="1465"/>
      <c r="PVB3" s="1465"/>
      <c r="PVC3" s="1465"/>
      <c r="PVD3" s="1465"/>
      <c r="PVE3" s="1465"/>
      <c r="PVF3" s="1465"/>
      <c r="PVG3" s="1465"/>
      <c r="PVH3" s="1465"/>
      <c r="PVI3" s="1465"/>
      <c r="PVJ3" s="1465"/>
      <c r="PVK3" s="1465"/>
      <c r="PVL3" s="1465"/>
      <c r="PVM3" s="1465"/>
      <c r="PVN3" s="1465"/>
      <c r="PVO3" s="1465"/>
      <c r="PVP3" s="1465"/>
      <c r="PVQ3" s="1465"/>
      <c r="PVR3" s="1465"/>
      <c r="PVS3" s="1465"/>
      <c r="PVT3" s="1465"/>
      <c r="PVU3" s="1465"/>
      <c r="PVV3" s="1465"/>
      <c r="PVW3" s="1465"/>
      <c r="PVX3" s="1465"/>
      <c r="PVY3" s="1465"/>
      <c r="PVZ3" s="1465"/>
      <c r="PWA3" s="1465"/>
      <c r="PWB3" s="1465"/>
      <c r="PWC3" s="1465"/>
      <c r="PWD3" s="1465"/>
      <c r="PWE3" s="1465"/>
      <c r="PWF3" s="1465"/>
      <c r="PWG3" s="1465"/>
      <c r="PWH3" s="1465"/>
      <c r="PWI3" s="1465"/>
      <c r="PWJ3" s="1465"/>
      <c r="PWK3" s="1465"/>
      <c r="PWL3" s="1465"/>
      <c r="PWM3" s="1465"/>
      <c r="PWN3" s="1465"/>
      <c r="PWO3" s="1465"/>
      <c r="PWP3" s="1465"/>
      <c r="PWQ3" s="1465"/>
      <c r="PWR3" s="1465"/>
      <c r="PWS3" s="1465"/>
      <c r="PWT3" s="1465"/>
      <c r="PWU3" s="1465"/>
      <c r="PWV3" s="1465"/>
      <c r="PWW3" s="1465"/>
      <c r="PWX3" s="1465"/>
      <c r="PWY3" s="1465"/>
      <c r="PWZ3" s="1465"/>
      <c r="PXA3" s="1465"/>
      <c r="PXB3" s="1465"/>
      <c r="PXC3" s="1465"/>
      <c r="PXD3" s="1465"/>
      <c r="PXE3" s="1465"/>
      <c r="PXF3" s="1465"/>
      <c r="PXG3" s="1465"/>
      <c r="PXH3" s="1465"/>
      <c r="PXI3" s="1465"/>
      <c r="PXJ3" s="1465"/>
      <c r="PXK3" s="1465"/>
      <c r="PXL3" s="1465"/>
      <c r="PXM3" s="1465"/>
      <c r="PXN3" s="1465"/>
      <c r="PXO3" s="1465"/>
      <c r="PXP3" s="1465"/>
      <c r="PXQ3" s="1465"/>
      <c r="PXR3" s="1465"/>
      <c r="PXS3" s="1465"/>
      <c r="PXT3" s="1465"/>
      <c r="PXU3" s="1465"/>
      <c r="PXV3" s="1465"/>
      <c r="PXW3" s="1465"/>
      <c r="PXX3" s="1465"/>
      <c r="PXY3" s="1465"/>
      <c r="PXZ3" s="1465"/>
      <c r="PYA3" s="1465"/>
      <c r="PYB3" s="1465"/>
      <c r="PYC3" s="1465"/>
      <c r="PYD3" s="1465"/>
      <c r="PYE3" s="1465"/>
      <c r="PYF3" s="1465"/>
      <c r="PYG3" s="1465"/>
      <c r="PYH3" s="1465"/>
      <c r="PYI3" s="1465"/>
      <c r="PYJ3" s="1465"/>
      <c r="PYK3" s="1465"/>
      <c r="PYL3" s="1465"/>
      <c r="PYM3" s="1465"/>
      <c r="PYN3" s="1465"/>
      <c r="PYO3" s="1465"/>
      <c r="PYP3" s="1465"/>
      <c r="PYQ3" s="1465"/>
      <c r="PYR3" s="1465"/>
      <c r="PYS3" s="1465"/>
      <c r="PYT3" s="1465"/>
      <c r="PYU3" s="1465"/>
      <c r="PYV3" s="1465"/>
      <c r="PYW3" s="1465"/>
      <c r="PYX3" s="1465"/>
      <c r="PYY3" s="1465"/>
      <c r="PYZ3" s="1465"/>
      <c r="PZA3" s="1465"/>
      <c r="PZB3" s="1465"/>
      <c r="PZC3" s="1465"/>
      <c r="PZD3" s="1465"/>
      <c r="PZE3" s="1465"/>
      <c r="PZF3" s="1465"/>
      <c r="PZG3" s="1465"/>
      <c r="PZH3" s="1465"/>
      <c r="PZI3" s="1465"/>
      <c r="PZJ3" s="1465"/>
      <c r="PZK3" s="1465"/>
      <c r="PZL3" s="1465"/>
      <c r="PZM3" s="1465"/>
      <c r="PZN3" s="1465"/>
      <c r="PZO3" s="1465"/>
      <c r="PZP3" s="1465"/>
      <c r="PZQ3" s="1465"/>
      <c r="PZR3" s="1465"/>
      <c r="PZS3" s="1465"/>
      <c r="PZT3" s="1465"/>
      <c r="PZU3" s="1465"/>
      <c r="PZV3" s="1465"/>
      <c r="PZW3" s="1465"/>
      <c r="PZX3" s="1465"/>
      <c r="PZY3" s="1465"/>
      <c r="PZZ3" s="1465"/>
      <c r="QAA3" s="1465"/>
      <c r="QAB3" s="1465"/>
      <c r="QAC3" s="1465"/>
      <c r="QAD3" s="1465"/>
      <c r="QAE3" s="1465"/>
      <c r="QAF3" s="1465"/>
      <c r="QAG3" s="1465"/>
      <c r="QAH3" s="1465"/>
      <c r="QAI3" s="1465"/>
      <c r="QAJ3" s="1465"/>
      <c r="QAK3" s="1465"/>
      <c r="QAL3" s="1465"/>
      <c r="QAM3" s="1465"/>
      <c r="QAN3" s="1465"/>
      <c r="QAO3" s="1465"/>
      <c r="QAP3" s="1465"/>
      <c r="QAQ3" s="1465"/>
      <c r="QAR3" s="1465"/>
      <c r="QAS3" s="1465"/>
      <c r="QAT3" s="1465"/>
      <c r="QAU3" s="1465"/>
      <c r="QAV3" s="1465"/>
      <c r="QAW3" s="1465"/>
      <c r="QAX3" s="1465"/>
      <c r="QAY3" s="1465"/>
      <c r="QAZ3" s="1465"/>
      <c r="QBA3" s="1465"/>
      <c r="QBB3" s="1465"/>
      <c r="QBC3" s="1465"/>
      <c r="QBD3" s="1465"/>
      <c r="QBE3" s="1465"/>
      <c r="QBF3" s="1465"/>
      <c r="QBG3" s="1465"/>
      <c r="QBH3" s="1465"/>
      <c r="QBI3" s="1465"/>
      <c r="QBJ3" s="1465"/>
      <c r="QBK3" s="1465"/>
      <c r="QBL3" s="1465"/>
      <c r="QBM3" s="1465"/>
      <c r="QBN3" s="1465"/>
      <c r="QBO3" s="1465"/>
      <c r="QBP3" s="1465"/>
      <c r="QBQ3" s="1465"/>
      <c r="QBR3" s="1465"/>
      <c r="QBS3" s="1465"/>
      <c r="QBT3" s="1465"/>
      <c r="QBU3" s="1465"/>
      <c r="QBV3" s="1465"/>
      <c r="QBW3" s="1465"/>
      <c r="QBX3" s="1465"/>
      <c r="QBY3" s="1465"/>
      <c r="QBZ3" s="1465"/>
      <c r="QCA3" s="1465"/>
      <c r="QCB3" s="1465"/>
      <c r="QCC3" s="1465"/>
      <c r="QCD3" s="1465"/>
      <c r="QCE3" s="1465"/>
      <c r="QCF3" s="1465"/>
      <c r="QCG3" s="1465"/>
      <c r="QCH3" s="1465"/>
      <c r="QCI3" s="1465"/>
      <c r="QCJ3" s="1465"/>
      <c r="QCK3" s="1465"/>
      <c r="QCL3" s="1465"/>
      <c r="QCM3" s="1465"/>
      <c r="QCN3" s="1465"/>
      <c r="QCO3" s="1465"/>
      <c r="QCP3" s="1465"/>
      <c r="QCQ3" s="1465"/>
      <c r="QCR3" s="1465"/>
      <c r="QCS3" s="1465"/>
      <c r="QCT3" s="1465"/>
      <c r="QCU3" s="1465"/>
      <c r="QCV3" s="1465"/>
      <c r="QCW3" s="1465"/>
      <c r="QCX3" s="1465"/>
      <c r="QCY3" s="1465"/>
      <c r="QCZ3" s="1465"/>
      <c r="QDA3" s="1465"/>
      <c r="QDB3" s="1465"/>
      <c r="QDC3" s="1465"/>
      <c r="QDD3" s="1465"/>
      <c r="QDE3" s="1465"/>
      <c r="QDF3" s="1465"/>
      <c r="QDG3" s="1465"/>
      <c r="QDH3" s="1465"/>
      <c r="QDI3" s="1465"/>
      <c r="QDJ3" s="1465"/>
      <c r="QDK3" s="1465"/>
      <c r="QDL3" s="1465"/>
      <c r="QDM3" s="1465"/>
      <c r="QDN3" s="1465"/>
      <c r="QDO3" s="1465"/>
      <c r="QDP3" s="1465"/>
      <c r="QDQ3" s="1465"/>
      <c r="QDR3" s="1465"/>
      <c r="QDS3" s="1465"/>
      <c r="QDT3" s="1465"/>
      <c r="QDU3" s="1465"/>
      <c r="QDV3" s="1465"/>
      <c r="QDW3" s="1465"/>
      <c r="QDX3" s="1465"/>
      <c r="QDY3" s="1465"/>
      <c r="QDZ3" s="1465"/>
      <c r="QEA3" s="1465"/>
      <c r="QEB3" s="1465"/>
      <c r="QEC3" s="1465"/>
      <c r="QED3" s="1465"/>
      <c r="QEE3" s="1465"/>
      <c r="QEF3" s="1465"/>
      <c r="QEG3" s="1465"/>
      <c r="QEH3" s="1465"/>
      <c r="QEI3" s="1465"/>
      <c r="QEJ3" s="1465"/>
      <c r="QEK3" s="1465"/>
      <c r="QEL3" s="1465"/>
      <c r="QEM3" s="1465"/>
      <c r="QEN3" s="1465"/>
      <c r="QEO3" s="1465"/>
      <c r="QEP3" s="1465"/>
      <c r="QEQ3" s="1465"/>
      <c r="QER3" s="1465"/>
      <c r="QES3" s="1465"/>
      <c r="QET3" s="1465"/>
      <c r="QEU3" s="1465"/>
      <c r="QEV3" s="1465"/>
      <c r="QEW3" s="1465"/>
      <c r="QEX3" s="1465"/>
      <c r="QEY3" s="1465"/>
      <c r="QEZ3" s="1465"/>
      <c r="QFA3" s="1465"/>
      <c r="QFB3" s="1465"/>
      <c r="QFC3" s="1465"/>
      <c r="QFD3" s="1465"/>
      <c r="QFE3" s="1465"/>
      <c r="QFF3" s="1465"/>
      <c r="QFG3" s="1465"/>
      <c r="QFH3" s="1465"/>
      <c r="QFI3" s="1465"/>
      <c r="QFJ3" s="1465"/>
      <c r="QFK3" s="1465"/>
      <c r="QFL3" s="1465"/>
      <c r="QFM3" s="1465"/>
      <c r="QFN3" s="1465"/>
      <c r="QFO3" s="1465"/>
      <c r="QFP3" s="1465"/>
      <c r="QFQ3" s="1465"/>
      <c r="QFR3" s="1465"/>
      <c r="QFS3" s="1465"/>
      <c r="QFT3" s="1465"/>
      <c r="QFU3" s="1465"/>
      <c r="QFV3" s="1465"/>
      <c r="QFW3" s="1465"/>
      <c r="QFX3" s="1465"/>
      <c r="QFY3" s="1465"/>
      <c r="QFZ3" s="1465"/>
      <c r="QGA3" s="1465"/>
      <c r="QGB3" s="1465"/>
      <c r="QGC3" s="1465"/>
      <c r="QGD3" s="1465"/>
      <c r="QGE3" s="1465"/>
      <c r="QGF3" s="1465"/>
      <c r="QGG3" s="1465"/>
      <c r="QGH3" s="1465"/>
      <c r="QGI3" s="1465"/>
      <c r="QGJ3" s="1465"/>
      <c r="QGK3" s="1465"/>
      <c r="QGL3" s="1465"/>
      <c r="QGM3" s="1465"/>
      <c r="QGN3" s="1465"/>
      <c r="QGO3" s="1465"/>
      <c r="QGP3" s="1465"/>
      <c r="QGQ3" s="1465"/>
      <c r="QGR3" s="1465"/>
      <c r="QGS3" s="1465"/>
      <c r="QGT3" s="1465"/>
      <c r="QGU3" s="1465"/>
      <c r="QGV3" s="1465"/>
      <c r="QGW3" s="1465"/>
      <c r="QGX3" s="1465"/>
      <c r="QGY3" s="1465"/>
      <c r="QGZ3" s="1465"/>
      <c r="QHA3" s="1465"/>
      <c r="QHB3" s="1465"/>
      <c r="QHC3" s="1465"/>
      <c r="QHD3" s="1465"/>
      <c r="QHE3" s="1465"/>
      <c r="QHF3" s="1465"/>
      <c r="QHG3" s="1465"/>
      <c r="QHH3" s="1465"/>
      <c r="QHI3" s="1465"/>
      <c r="QHJ3" s="1465"/>
      <c r="QHK3" s="1465"/>
      <c r="QHL3" s="1465"/>
      <c r="QHM3" s="1465"/>
      <c r="QHN3" s="1465"/>
      <c r="QHO3" s="1465"/>
      <c r="QHP3" s="1465"/>
      <c r="QHQ3" s="1465"/>
      <c r="QHR3" s="1465"/>
      <c r="QHS3" s="1465"/>
      <c r="QHT3" s="1465"/>
      <c r="QHU3" s="1465"/>
      <c r="QHV3" s="1465"/>
      <c r="QHW3" s="1465"/>
      <c r="QHX3" s="1465"/>
      <c r="QHY3" s="1465"/>
      <c r="QHZ3" s="1465"/>
      <c r="QIA3" s="1465"/>
      <c r="QIB3" s="1465"/>
      <c r="QIC3" s="1465"/>
      <c r="QID3" s="1465"/>
      <c r="QIE3" s="1465"/>
      <c r="QIF3" s="1465"/>
      <c r="QIG3" s="1465"/>
      <c r="QIH3" s="1465"/>
      <c r="QII3" s="1465"/>
      <c r="QIJ3" s="1465"/>
      <c r="QIK3" s="1465"/>
      <c r="QIL3" s="1465"/>
      <c r="QIM3" s="1465"/>
      <c r="QIN3" s="1465"/>
      <c r="QIO3" s="1465"/>
      <c r="QIP3" s="1465"/>
      <c r="QIQ3" s="1465"/>
      <c r="QIR3" s="1465"/>
      <c r="QIS3" s="1465"/>
      <c r="QIT3" s="1465"/>
      <c r="QIU3" s="1465"/>
      <c r="QIV3" s="1465"/>
      <c r="QIW3" s="1465"/>
      <c r="QIX3" s="1465"/>
      <c r="QIY3" s="1465"/>
      <c r="QIZ3" s="1465"/>
      <c r="QJA3" s="1465"/>
      <c r="QJB3" s="1465"/>
      <c r="QJC3" s="1465"/>
      <c r="QJD3" s="1465"/>
      <c r="QJE3" s="1465"/>
      <c r="QJF3" s="1465"/>
      <c r="QJG3" s="1465"/>
      <c r="QJH3" s="1465"/>
      <c r="QJI3" s="1465"/>
      <c r="QJJ3" s="1465"/>
      <c r="QJK3" s="1465"/>
      <c r="QJL3" s="1465"/>
      <c r="QJM3" s="1465"/>
      <c r="QJN3" s="1465"/>
      <c r="QJO3" s="1465"/>
      <c r="QJP3" s="1465"/>
      <c r="QJQ3" s="1465"/>
      <c r="QJR3" s="1465"/>
      <c r="QJS3" s="1465"/>
      <c r="QJT3" s="1465"/>
      <c r="QJU3" s="1465"/>
      <c r="QJV3" s="1465"/>
      <c r="QJW3" s="1465"/>
      <c r="QJX3" s="1465"/>
      <c r="QJY3" s="1465"/>
      <c r="QJZ3" s="1465"/>
      <c r="QKA3" s="1465"/>
      <c r="QKB3" s="1465"/>
      <c r="QKC3" s="1465"/>
      <c r="QKD3" s="1465"/>
      <c r="QKE3" s="1465"/>
      <c r="QKF3" s="1465"/>
      <c r="QKG3" s="1465"/>
      <c r="QKH3" s="1465"/>
      <c r="QKI3" s="1465"/>
      <c r="QKJ3" s="1465"/>
      <c r="QKK3" s="1465"/>
      <c r="QKL3" s="1465"/>
      <c r="QKM3" s="1465"/>
      <c r="QKN3" s="1465"/>
      <c r="QKO3" s="1465"/>
      <c r="QKP3" s="1465"/>
      <c r="QKQ3" s="1465"/>
      <c r="QKR3" s="1465"/>
      <c r="QKS3" s="1465"/>
      <c r="QKT3" s="1465"/>
      <c r="QKU3" s="1465"/>
      <c r="QKV3" s="1465"/>
      <c r="QKW3" s="1465"/>
      <c r="QKX3" s="1465"/>
      <c r="QKY3" s="1465"/>
      <c r="QKZ3" s="1465"/>
      <c r="QLA3" s="1465"/>
      <c r="QLB3" s="1465"/>
      <c r="QLC3" s="1465"/>
      <c r="QLD3" s="1465"/>
      <c r="QLE3" s="1465"/>
      <c r="QLF3" s="1465"/>
      <c r="QLG3" s="1465"/>
      <c r="QLH3" s="1465"/>
      <c r="QLI3" s="1465"/>
      <c r="QLJ3" s="1465"/>
      <c r="QLK3" s="1465"/>
      <c r="QLL3" s="1465"/>
      <c r="QLM3" s="1465"/>
      <c r="QLN3" s="1465"/>
      <c r="QLO3" s="1465"/>
      <c r="QLP3" s="1465"/>
      <c r="QLQ3" s="1465"/>
      <c r="QLR3" s="1465"/>
      <c r="QLS3" s="1465"/>
      <c r="QLT3" s="1465"/>
      <c r="QLU3" s="1465"/>
      <c r="QLV3" s="1465"/>
      <c r="QLW3" s="1465"/>
      <c r="QLX3" s="1465"/>
      <c r="QLY3" s="1465"/>
      <c r="QLZ3" s="1465"/>
      <c r="QMA3" s="1465"/>
      <c r="QMB3" s="1465"/>
      <c r="QMC3" s="1465"/>
      <c r="QMD3" s="1465"/>
      <c r="QME3" s="1465"/>
      <c r="QMF3" s="1465"/>
      <c r="QMG3" s="1465"/>
      <c r="QMH3" s="1465"/>
      <c r="QMI3" s="1465"/>
      <c r="QMJ3" s="1465"/>
      <c r="QMK3" s="1465"/>
      <c r="QML3" s="1465"/>
      <c r="QMM3" s="1465"/>
      <c r="QMN3" s="1465"/>
      <c r="QMO3" s="1465"/>
      <c r="QMP3" s="1465"/>
      <c r="QMQ3" s="1465"/>
      <c r="QMR3" s="1465"/>
      <c r="QMS3" s="1465"/>
      <c r="QMT3" s="1465"/>
      <c r="QMU3" s="1465"/>
      <c r="QMV3" s="1465"/>
      <c r="QMW3" s="1465"/>
      <c r="QMX3" s="1465"/>
      <c r="QMY3" s="1465"/>
      <c r="QMZ3" s="1465"/>
      <c r="QNA3" s="1465"/>
      <c r="QNB3" s="1465"/>
      <c r="QNC3" s="1465"/>
      <c r="QND3" s="1465"/>
      <c r="QNE3" s="1465"/>
      <c r="QNF3" s="1465"/>
      <c r="QNG3" s="1465"/>
      <c r="QNH3" s="1465"/>
      <c r="QNI3" s="1465"/>
      <c r="QNJ3" s="1465"/>
      <c r="QNK3" s="1465"/>
      <c r="QNL3" s="1465"/>
      <c r="QNM3" s="1465"/>
      <c r="QNN3" s="1465"/>
      <c r="QNO3" s="1465"/>
      <c r="QNP3" s="1465"/>
      <c r="QNQ3" s="1465"/>
      <c r="QNR3" s="1465"/>
      <c r="QNS3" s="1465"/>
      <c r="QNT3" s="1465"/>
      <c r="QNU3" s="1465"/>
      <c r="QNV3" s="1465"/>
      <c r="QNW3" s="1465"/>
      <c r="QNX3" s="1465"/>
      <c r="QNY3" s="1465"/>
      <c r="QNZ3" s="1465"/>
      <c r="QOA3" s="1465"/>
      <c r="QOB3" s="1465"/>
      <c r="QOC3" s="1465"/>
      <c r="QOD3" s="1465"/>
      <c r="QOE3" s="1465"/>
      <c r="QOF3" s="1465"/>
      <c r="QOG3" s="1465"/>
      <c r="QOH3" s="1465"/>
      <c r="QOI3" s="1465"/>
      <c r="QOJ3" s="1465"/>
      <c r="QOK3" s="1465"/>
      <c r="QOL3" s="1465"/>
      <c r="QOM3" s="1465"/>
      <c r="QON3" s="1465"/>
      <c r="QOO3" s="1465"/>
      <c r="QOP3" s="1465"/>
      <c r="QOQ3" s="1465"/>
      <c r="QOR3" s="1465"/>
      <c r="QOS3" s="1465"/>
      <c r="QOT3" s="1465"/>
      <c r="QOU3" s="1465"/>
      <c r="QOV3" s="1465"/>
      <c r="QOW3" s="1465"/>
      <c r="QOX3" s="1465"/>
      <c r="QOY3" s="1465"/>
      <c r="QOZ3" s="1465"/>
      <c r="QPA3" s="1465"/>
      <c r="QPB3" s="1465"/>
      <c r="QPC3" s="1465"/>
      <c r="QPD3" s="1465"/>
      <c r="QPE3" s="1465"/>
      <c r="QPF3" s="1465"/>
      <c r="QPG3" s="1465"/>
      <c r="QPH3" s="1465"/>
      <c r="QPI3" s="1465"/>
      <c r="QPJ3" s="1465"/>
      <c r="QPK3" s="1465"/>
      <c r="QPL3" s="1465"/>
      <c r="QPM3" s="1465"/>
      <c r="QPN3" s="1465"/>
      <c r="QPO3" s="1465"/>
      <c r="QPP3" s="1465"/>
      <c r="QPQ3" s="1465"/>
      <c r="QPR3" s="1465"/>
      <c r="QPS3" s="1465"/>
      <c r="QPT3" s="1465"/>
      <c r="QPU3" s="1465"/>
      <c r="QPV3" s="1465"/>
      <c r="QPW3" s="1465"/>
      <c r="QPX3" s="1465"/>
      <c r="QPY3" s="1465"/>
      <c r="QPZ3" s="1465"/>
      <c r="QQA3" s="1465"/>
      <c r="QQB3" s="1465"/>
      <c r="QQC3" s="1465"/>
      <c r="QQD3" s="1465"/>
      <c r="QQE3" s="1465"/>
      <c r="QQF3" s="1465"/>
      <c r="QQG3" s="1465"/>
      <c r="QQH3" s="1465"/>
      <c r="QQI3" s="1465"/>
      <c r="QQJ3" s="1465"/>
      <c r="QQK3" s="1465"/>
      <c r="QQL3" s="1465"/>
      <c r="QQM3" s="1465"/>
      <c r="QQN3" s="1465"/>
      <c r="QQO3" s="1465"/>
      <c r="QQP3" s="1465"/>
      <c r="QQQ3" s="1465"/>
      <c r="QQR3" s="1465"/>
      <c r="QQS3" s="1465"/>
      <c r="QQT3" s="1465"/>
      <c r="QQU3" s="1465"/>
      <c r="QQV3" s="1465"/>
      <c r="QQW3" s="1465"/>
      <c r="QQX3" s="1465"/>
      <c r="QQY3" s="1465"/>
      <c r="QQZ3" s="1465"/>
      <c r="QRA3" s="1465"/>
      <c r="QRB3" s="1465"/>
      <c r="QRC3" s="1465"/>
      <c r="QRD3" s="1465"/>
      <c r="QRE3" s="1465"/>
      <c r="QRF3" s="1465"/>
      <c r="QRG3" s="1465"/>
      <c r="QRH3" s="1465"/>
      <c r="QRI3" s="1465"/>
      <c r="QRJ3" s="1465"/>
      <c r="QRK3" s="1465"/>
      <c r="QRL3" s="1465"/>
      <c r="QRM3" s="1465"/>
      <c r="QRN3" s="1465"/>
      <c r="QRO3" s="1465"/>
      <c r="QRP3" s="1465"/>
      <c r="QRQ3" s="1465"/>
      <c r="QRR3" s="1465"/>
      <c r="QRS3" s="1465"/>
      <c r="QRT3" s="1465"/>
      <c r="QRU3" s="1465"/>
      <c r="QRV3" s="1465"/>
      <c r="QRW3" s="1465"/>
      <c r="QRX3" s="1465"/>
      <c r="QRY3" s="1465"/>
      <c r="QRZ3" s="1465"/>
      <c r="QSA3" s="1465"/>
      <c r="QSB3" s="1465"/>
      <c r="QSC3" s="1465"/>
      <c r="QSD3" s="1465"/>
      <c r="QSE3" s="1465"/>
      <c r="QSF3" s="1465"/>
      <c r="QSG3" s="1465"/>
      <c r="QSH3" s="1465"/>
      <c r="QSI3" s="1465"/>
      <c r="QSJ3" s="1465"/>
      <c r="QSK3" s="1465"/>
      <c r="QSL3" s="1465"/>
      <c r="QSM3" s="1465"/>
      <c r="QSN3" s="1465"/>
      <c r="QSO3" s="1465"/>
      <c r="QSP3" s="1465"/>
      <c r="QSQ3" s="1465"/>
      <c r="QSR3" s="1465"/>
      <c r="QSS3" s="1465"/>
      <c r="QST3" s="1465"/>
      <c r="QSU3" s="1465"/>
      <c r="QSV3" s="1465"/>
      <c r="QSW3" s="1465"/>
      <c r="QSX3" s="1465"/>
      <c r="QSY3" s="1465"/>
      <c r="QSZ3" s="1465"/>
      <c r="QTA3" s="1465"/>
      <c r="QTB3" s="1465"/>
      <c r="QTC3" s="1465"/>
      <c r="QTD3" s="1465"/>
      <c r="QTE3" s="1465"/>
      <c r="QTF3" s="1465"/>
      <c r="QTG3" s="1465"/>
      <c r="QTH3" s="1465"/>
      <c r="QTI3" s="1465"/>
      <c r="QTJ3" s="1465"/>
      <c r="QTK3" s="1465"/>
      <c r="QTL3" s="1465"/>
      <c r="QTM3" s="1465"/>
      <c r="QTN3" s="1465"/>
      <c r="QTO3" s="1465"/>
      <c r="QTP3" s="1465"/>
      <c r="QTQ3" s="1465"/>
      <c r="QTR3" s="1465"/>
      <c r="QTS3" s="1465"/>
      <c r="QTT3" s="1465"/>
      <c r="QTU3" s="1465"/>
      <c r="QTV3" s="1465"/>
      <c r="QTW3" s="1465"/>
      <c r="QTX3" s="1465"/>
      <c r="QTY3" s="1465"/>
      <c r="QTZ3" s="1465"/>
      <c r="QUA3" s="1465"/>
      <c r="QUB3" s="1465"/>
      <c r="QUC3" s="1465"/>
      <c r="QUD3" s="1465"/>
      <c r="QUE3" s="1465"/>
      <c r="QUF3" s="1465"/>
      <c r="QUG3" s="1465"/>
      <c r="QUH3" s="1465"/>
      <c r="QUI3" s="1465"/>
      <c r="QUJ3" s="1465"/>
      <c r="QUK3" s="1465"/>
      <c r="QUL3" s="1465"/>
      <c r="QUM3" s="1465"/>
      <c r="QUN3" s="1465"/>
      <c r="QUO3" s="1465"/>
      <c r="QUP3" s="1465"/>
      <c r="QUQ3" s="1465"/>
      <c r="QUR3" s="1465"/>
      <c r="QUS3" s="1465"/>
      <c r="QUT3" s="1465"/>
      <c r="QUU3" s="1465"/>
      <c r="QUV3" s="1465"/>
      <c r="QUW3" s="1465"/>
      <c r="QUX3" s="1465"/>
      <c r="QUY3" s="1465"/>
      <c r="QUZ3" s="1465"/>
      <c r="QVA3" s="1465"/>
      <c r="QVB3" s="1465"/>
      <c r="QVC3" s="1465"/>
      <c r="QVD3" s="1465"/>
      <c r="QVE3" s="1465"/>
      <c r="QVF3" s="1465"/>
      <c r="QVG3" s="1465"/>
      <c r="QVH3" s="1465"/>
      <c r="QVI3" s="1465"/>
      <c r="QVJ3" s="1465"/>
      <c r="QVK3" s="1465"/>
      <c r="QVL3" s="1465"/>
      <c r="QVM3" s="1465"/>
      <c r="QVN3" s="1465"/>
      <c r="QVO3" s="1465"/>
      <c r="QVP3" s="1465"/>
      <c r="QVQ3" s="1465"/>
      <c r="QVR3" s="1465"/>
      <c r="QVS3" s="1465"/>
      <c r="QVT3" s="1465"/>
      <c r="QVU3" s="1465"/>
      <c r="QVV3" s="1465"/>
      <c r="QVW3" s="1465"/>
      <c r="QVX3" s="1465"/>
      <c r="QVY3" s="1465"/>
      <c r="QVZ3" s="1465"/>
      <c r="QWA3" s="1465"/>
      <c r="QWB3" s="1465"/>
      <c r="QWC3" s="1465"/>
      <c r="QWD3" s="1465"/>
      <c r="QWE3" s="1465"/>
      <c r="QWF3" s="1465"/>
      <c r="QWG3" s="1465"/>
      <c r="QWH3" s="1465"/>
      <c r="QWI3" s="1465"/>
      <c r="QWJ3" s="1465"/>
      <c r="QWK3" s="1465"/>
      <c r="QWL3" s="1465"/>
      <c r="QWM3" s="1465"/>
      <c r="QWN3" s="1465"/>
      <c r="QWO3" s="1465"/>
      <c r="QWP3" s="1465"/>
      <c r="QWQ3" s="1465"/>
      <c r="QWR3" s="1465"/>
      <c r="QWS3" s="1465"/>
      <c r="QWT3" s="1465"/>
      <c r="QWU3" s="1465"/>
      <c r="QWV3" s="1465"/>
      <c r="QWW3" s="1465"/>
      <c r="QWX3" s="1465"/>
      <c r="QWY3" s="1465"/>
      <c r="QWZ3" s="1465"/>
      <c r="QXA3" s="1465"/>
      <c r="QXB3" s="1465"/>
      <c r="QXC3" s="1465"/>
      <c r="QXD3" s="1465"/>
      <c r="QXE3" s="1465"/>
      <c r="QXF3" s="1465"/>
      <c r="QXG3" s="1465"/>
      <c r="QXH3" s="1465"/>
      <c r="QXI3" s="1465"/>
      <c r="QXJ3" s="1465"/>
      <c r="QXK3" s="1465"/>
      <c r="QXL3" s="1465"/>
      <c r="QXM3" s="1465"/>
      <c r="QXN3" s="1465"/>
      <c r="QXO3" s="1465"/>
      <c r="QXP3" s="1465"/>
      <c r="QXQ3" s="1465"/>
      <c r="QXR3" s="1465"/>
      <c r="QXS3" s="1465"/>
      <c r="QXT3" s="1465"/>
      <c r="QXU3" s="1465"/>
      <c r="QXV3" s="1465"/>
      <c r="QXW3" s="1465"/>
      <c r="QXX3" s="1465"/>
      <c r="QXY3" s="1465"/>
      <c r="QXZ3" s="1465"/>
      <c r="QYA3" s="1465"/>
      <c r="QYB3" s="1465"/>
      <c r="QYC3" s="1465"/>
      <c r="QYD3" s="1465"/>
      <c r="QYE3" s="1465"/>
      <c r="QYF3" s="1465"/>
      <c r="QYG3" s="1465"/>
      <c r="QYH3" s="1465"/>
      <c r="QYI3" s="1465"/>
      <c r="QYJ3" s="1465"/>
      <c r="QYK3" s="1465"/>
      <c r="QYL3" s="1465"/>
      <c r="QYM3" s="1465"/>
      <c r="QYN3" s="1465"/>
      <c r="QYO3" s="1465"/>
      <c r="QYP3" s="1465"/>
      <c r="QYQ3" s="1465"/>
      <c r="QYR3" s="1465"/>
      <c r="QYS3" s="1465"/>
      <c r="QYT3" s="1465"/>
      <c r="QYU3" s="1465"/>
      <c r="QYV3" s="1465"/>
      <c r="QYW3" s="1465"/>
      <c r="QYX3" s="1465"/>
      <c r="QYY3" s="1465"/>
      <c r="QYZ3" s="1465"/>
      <c r="QZA3" s="1465"/>
      <c r="QZB3" s="1465"/>
      <c r="QZC3" s="1465"/>
      <c r="QZD3" s="1465"/>
      <c r="QZE3" s="1465"/>
      <c r="QZF3" s="1465"/>
      <c r="QZG3" s="1465"/>
      <c r="QZH3" s="1465"/>
      <c r="QZI3" s="1465"/>
      <c r="QZJ3" s="1465"/>
      <c r="QZK3" s="1465"/>
      <c r="QZL3" s="1465"/>
      <c r="QZM3" s="1465"/>
      <c r="QZN3" s="1465"/>
      <c r="QZO3" s="1465"/>
      <c r="QZP3" s="1465"/>
      <c r="QZQ3" s="1465"/>
      <c r="QZR3" s="1465"/>
      <c r="QZS3" s="1465"/>
      <c r="QZT3" s="1465"/>
      <c r="QZU3" s="1465"/>
      <c r="QZV3" s="1465"/>
      <c r="QZW3" s="1465"/>
      <c r="QZX3" s="1465"/>
      <c r="QZY3" s="1465"/>
      <c r="QZZ3" s="1465"/>
      <c r="RAA3" s="1465"/>
      <c r="RAB3" s="1465"/>
      <c r="RAC3" s="1465"/>
      <c r="RAD3" s="1465"/>
      <c r="RAE3" s="1465"/>
      <c r="RAF3" s="1465"/>
      <c r="RAG3" s="1465"/>
      <c r="RAH3" s="1465"/>
      <c r="RAI3" s="1465"/>
      <c r="RAJ3" s="1465"/>
      <c r="RAK3" s="1465"/>
      <c r="RAL3" s="1465"/>
      <c r="RAM3" s="1465"/>
      <c r="RAN3" s="1465"/>
      <c r="RAO3" s="1465"/>
      <c r="RAP3" s="1465"/>
      <c r="RAQ3" s="1465"/>
      <c r="RAR3" s="1465"/>
      <c r="RAS3" s="1465"/>
      <c r="RAT3" s="1465"/>
      <c r="RAU3" s="1465"/>
      <c r="RAV3" s="1465"/>
      <c r="RAW3" s="1465"/>
      <c r="RAX3" s="1465"/>
      <c r="RAY3" s="1465"/>
      <c r="RAZ3" s="1465"/>
      <c r="RBA3" s="1465"/>
      <c r="RBB3" s="1465"/>
      <c r="RBC3" s="1465"/>
      <c r="RBD3" s="1465"/>
      <c r="RBE3" s="1465"/>
      <c r="RBF3" s="1465"/>
      <c r="RBG3" s="1465"/>
      <c r="RBH3" s="1465"/>
      <c r="RBI3" s="1465"/>
      <c r="RBJ3" s="1465"/>
      <c r="RBK3" s="1465"/>
      <c r="RBL3" s="1465"/>
      <c r="RBM3" s="1465"/>
      <c r="RBN3" s="1465"/>
      <c r="RBO3" s="1465"/>
      <c r="RBP3" s="1465"/>
      <c r="RBQ3" s="1465"/>
      <c r="RBR3" s="1465"/>
      <c r="RBS3" s="1465"/>
      <c r="RBT3" s="1465"/>
      <c r="RBU3" s="1465"/>
      <c r="RBV3" s="1465"/>
      <c r="RBW3" s="1465"/>
      <c r="RBX3" s="1465"/>
      <c r="RBY3" s="1465"/>
      <c r="RBZ3" s="1465"/>
      <c r="RCA3" s="1465"/>
      <c r="RCB3" s="1465"/>
      <c r="RCC3" s="1465"/>
      <c r="RCD3" s="1465"/>
      <c r="RCE3" s="1465"/>
      <c r="RCF3" s="1465"/>
      <c r="RCG3" s="1465"/>
      <c r="RCH3" s="1465"/>
      <c r="RCI3" s="1465"/>
      <c r="RCJ3" s="1465"/>
      <c r="RCK3" s="1465"/>
      <c r="RCL3" s="1465"/>
      <c r="RCM3" s="1465"/>
      <c r="RCN3" s="1465"/>
      <c r="RCO3" s="1465"/>
      <c r="RCP3" s="1465"/>
      <c r="RCQ3" s="1465"/>
      <c r="RCR3" s="1465"/>
      <c r="RCS3" s="1465"/>
      <c r="RCT3" s="1465"/>
      <c r="RCU3" s="1465"/>
      <c r="RCV3" s="1465"/>
      <c r="RCW3" s="1465"/>
      <c r="RCX3" s="1465"/>
      <c r="RCY3" s="1465"/>
      <c r="RCZ3" s="1465"/>
      <c r="RDA3" s="1465"/>
      <c r="RDB3" s="1465"/>
      <c r="RDC3" s="1465"/>
      <c r="RDD3" s="1465"/>
      <c r="RDE3" s="1465"/>
      <c r="RDF3" s="1465"/>
      <c r="RDG3" s="1465"/>
      <c r="RDH3" s="1465"/>
      <c r="RDI3" s="1465"/>
      <c r="RDJ3" s="1465"/>
      <c r="RDK3" s="1465"/>
      <c r="RDL3" s="1465"/>
      <c r="RDM3" s="1465"/>
      <c r="RDN3" s="1465"/>
      <c r="RDO3" s="1465"/>
      <c r="RDP3" s="1465"/>
      <c r="RDQ3" s="1465"/>
      <c r="RDR3" s="1465"/>
      <c r="RDS3" s="1465"/>
      <c r="RDT3" s="1465"/>
      <c r="RDU3" s="1465"/>
      <c r="RDV3" s="1465"/>
      <c r="RDW3" s="1465"/>
      <c r="RDX3" s="1465"/>
      <c r="RDY3" s="1465"/>
      <c r="RDZ3" s="1465"/>
      <c r="REA3" s="1465"/>
      <c r="REB3" s="1465"/>
      <c r="REC3" s="1465"/>
      <c r="RED3" s="1465"/>
      <c r="REE3" s="1465"/>
      <c r="REF3" s="1465"/>
      <c r="REG3" s="1465"/>
      <c r="REH3" s="1465"/>
      <c r="REI3" s="1465"/>
      <c r="REJ3" s="1465"/>
      <c r="REK3" s="1465"/>
      <c r="REL3" s="1465"/>
      <c r="REM3" s="1465"/>
      <c r="REN3" s="1465"/>
      <c r="REO3" s="1465"/>
      <c r="REP3" s="1465"/>
      <c r="REQ3" s="1465"/>
      <c r="RER3" s="1465"/>
      <c r="RES3" s="1465"/>
      <c r="RET3" s="1465"/>
      <c r="REU3" s="1465"/>
      <c r="REV3" s="1465"/>
      <c r="REW3" s="1465"/>
      <c r="REX3" s="1465"/>
      <c r="REY3" s="1465"/>
      <c r="REZ3" s="1465"/>
      <c r="RFA3" s="1465"/>
      <c r="RFB3" s="1465"/>
      <c r="RFC3" s="1465"/>
      <c r="RFD3" s="1465"/>
      <c r="RFE3" s="1465"/>
      <c r="RFF3" s="1465"/>
      <c r="RFG3" s="1465"/>
      <c r="RFH3" s="1465"/>
      <c r="RFI3" s="1465"/>
      <c r="RFJ3" s="1465"/>
      <c r="RFK3" s="1465"/>
      <c r="RFL3" s="1465"/>
      <c r="RFM3" s="1465"/>
      <c r="RFN3" s="1465"/>
      <c r="RFO3" s="1465"/>
      <c r="RFP3" s="1465"/>
      <c r="RFQ3" s="1465"/>
      <c r="RFR3" s="1465"/>
      <c r="RFS3" s="1465"/>
      <c r="RFT3" s="1465"/>
      <c r="RFU3" s="1465"/>
      <c r="RFV3" s="1465"/>
      <c r="RFW3" s="1465"/>
      <c r="RFX3" s="1465"/>
      <c r="RFY3" s="1465"/>
      <c r="RFZ3" s="1465"/>
      <c r="RGA3" s="1465"/>
      <c r="RGB3" s="1465"/>
      <c r="RGC3" s="1465"/>
      <c r="RGD3" s="1465"/>
      <c r="RGE3" s="1465"/>
      <c r="RGF3" s="1465"/>
      <c r="RGG3" s="1465"/>
      <c r="RGH3" s="1465"/>
      <c r="RGI3" s="1465"/>
      <c r="RGJ3" s="1465"/>
      <c r="RGK3" s="1465"/>
      <c r="RGL3" s="1465"/>
      <c r="RGM3" s="1465"/>
      <c r="RGN3" s="1465"/>
      <c r="RGO3" s="1465"/>
      <c r="RGP3" s="1465"/>
      <c r="RGQ3" s="1465"/>
      <c r="RGR3" s="1465"/>
      <c r="RGS3" s="1465"/>
      <c r="RGT3" s="1465"/>
      <c r="RGU3" s="1465"/>
      <c r="RGV3" s="1465"/>
      <c r="RGW3" s="1465"/>
      <c r="RGX3" s="1465"/>
      <c r="RGY3" s="1465"/>
      <c r="RGZ3" s="1465"/>
      <c r="RHA3" s="1465"/>
      <c r="RHB3" s="1465"/>
      <c r="RHC3" s="1465"/>
      <c r="RHD3" s="1465"/>
      <c r="RHE3" s="1465"/>
      <c r="RHF3" s="1465"/>
      <c r="RHG3" s="1465"/>
      <c r="RHH3" s="1465"/>
      <c r="RHI3" s="1465"/>
      <c r="RHJ3" s="1465"/>
      <c r="RHK3" s="1465"/>
      <c r="RHL3" s="1465"/>
      <c r="RHM3" s="1465"/>
      <c r="RHN3" s="1465"/>
      <c r="RHO3" s="1465"/>
      <c r="RHP3" s="1465"/>
      <c r="RHQ3" s="1465"/>
      <c r="RHR3" s="1465"/>
      <c r="RHS3" s="1465"/>
      <c r="RHT3" s="1465"/>
      <c r="RHU3" s="1465"/>
      <c r="RHV3" s="1465"/>
      <c r="RHW3" s="1465"/>
      <c r="RHX3" s="1465"/>
      <c r="RHY3" s="1465"/>
      <c r="RHZ3" s="1465"/>
      <c r="RIA3" s="1465"/>
      <c r="RIB3" s="1465"/>
      <c r="RIC3" s="1465"/>
      <c r="RID3" s="1465"/>
      <c r="RIE3" s="1465"/>
      <c r="RIF3" s="1465"/>
      <c r="RIG3" s="1465"/>
      <c r="RIH3" s="1465"/>
      <c r="RII3" s="1465"/>
      <c r="RIJ3" s="1465"/>
      <c r="RIK3" s="1465"/>
      <c r="RIL3" s="1465"/>
      <c r="RIM3" s="1465"/>
      <c r="RIN3" s="1465"/>
      <c r="RIO3" s="1465"/>
      <c r="RIP3" s="1465"/>
      <c r="RIQ3" s="1465"/>
      <c r="RIR3" s="1465"/>
      <c r="RIS3" s="1465"/>
      <c r="RIT3" s="1465"/>
      <c r="RIU3" s="1465"/>
      <c r="RIV3" s="1465"/>
      <c r="RIW3" s="1465"/>
      <c r="RIX3" s="1465"/>
      <c r="RIY3" s="1465"/>
      <c r="RIZ3" s="1465"/>
      <c r="RJA3" s="1465"/>
      <c r="RJB3" s="1465"/>
      <c r="RJC3" s="1465"/>
      <c r="RJD3" s="1465"/>
      <c r="RJE3" s="1465"/>
      <c r="RJF3" s="1465"/>
      <c r="RJG3" s="1465"/>
      <c r="RJH3" s="1465"/>
      <c r="RJI3" s="1465"/>
      <c r="RJJ3" s="1465"/>
      <c r="RJK3" s="1465"/>
      <c r="RJL3" s="1465"/>
      <c r="RJM3" s="1465"/>
      <c r="RJN3" s="1465"/>
      <c r="RJO3" s="1465"/>
      <c r="RJP3" s="1465"/>
      <c r="RJQ3" s="1465"/>
      <c r="RJR3" s="1465"/>
      <c r="RJS3" s="1465"/>
      <c r="RJT3" s="1465"/>
      <c r="RJU3" s="1465"/>
      <c r="RJV3" s="1465"/>
      <c r="RJW3" s="1465"/>
      <c r="RJX3" s="1465"/>
      <c r="RJY3" s="1465"/>
      <c r="RJZ3" s="1465"/>
      <c r="RKA3" s="1465"/>
      <c r="RKB3" s="1465"/>
      <c r="RKC3" s="1465"/>
      <c r="RKD3" s="1465"/>
      <c r="RKE3" s="1465"/>
      <c r="RKF3" s="1465"/>
      <c r="RKG3" s="1465"/>
      <c r="RKH3" s="1465"/>
      <c r="RKI3" s="1465"/>
      <c r="RKJ3" s="1465"/>
      <c r="RKK3" s="1465"/>
      <c r="RKL3" s="1465"/>
      <c r="RKM3" s="1465"/>
      <c r="RKN3" s="1465"/>
      <c r="RKO3" s="1465"/>
      <c r="RKP3" s="1465"/>
      <c r="RKQ3" s="1465"/>
      <c r="RKR3" s="1465"/>
      <c r="RKS3" s="1465"/>
      <c r="RKT3" s="1465"/>
      <c r="RKU3" s="1465"/>
      <c r="RKV3" s="1465"/>
      <c r="RKW3" s="1465"/>
      <c r="RKX3" s="1465"/>
      <c r="RKY3" s="1465"/>
      <c r="RKZ3" s="1465"/>
      <c r="RLA3" s="1465"/>
      <c r="RLB3" s="1465"/>
      <c r="RLC3" s="1465"/>
      <c r="RLD3" s="1465"/>
      <c r="RLE3" s="1465"/>
      <c r="RLF3" s="1465"/>
      <c r="RLG3" s="1465"/>
      <c r="RLH3" s="1465"/>
      <c r="RLI3" s="1465"/>
      <c r="RLJ3" s="1465"/>
      <c r="RLK3" s="1465"/>
      <c r="RLL3" s="1465"/>
      <c r="RLM3" s="1465"/>
      <c r="RLN3" s="1465"/>
      <c r="RLO3" s="1465"/>
      <c r="RLP3" s="1465"/>
      <c r="RLQ3" s="1465"/>
      <c r="RLR3" s="1465"/>
      <c r="RLS3" s="1465"/>
      <c r="RLT3" s="1465"/>
      <c r="RLU3" s="1465"/>
      <c r="RLV3" s="1465"/>
      <c r="RLW3" s="1465"/>
      <c r="RLX3" s="1465"/>
      <c r="RLY3" s="1465"/>
      <c r="RLZ3" s="1465"/>
      <c r="RMA3" s="1465"/>
      <c r="RMB3" s="1465"/>
      <c r="RMC3" s="1465"/>
      <c r="RMD3" s="1465"/>
      <c r="RME3" s="1465"/>
      <c r="RMF3" s="1465"/>
      <c r="RMG3" s="1465"/>
      <c r="RMH3" s="1465"/>
      <c r="RMI3" s="1465"/>
      <c r="RMJ3" s="1465"/>
      <c r="RMK3" s="1465"/>
      <c r="RML3" s="1465"/>
      <c r="RMM3" s="1465"/>
      <c r="RMN3" s="1465"/>
      <c r="RMO3" s="1465"/>
      <c r="RMP3" s="1465"/>
      <c r="RMQ3" s="1465"/>
      <c r="RMR3" s="1465"/>
      <c r="RMS3" s="1465"/>
      <c r="RMT3" s="1465"/>
      <c r="RMU3" s="1465"/>
      <c r="RMV3" s="1465"/>
      <c r="RMW3" s="1465"/>
      <c r="RMX3" s="1465"/>
      <c r="RMY3" s="1465"/>
      <c r="RMZ3" s="1465"/>
      <c r="RNA3" s="1465"/>
      <c r="RNB3" s="1465"/>
      <c r="RNC3" s="1465"/>
      <c r="RND3" s="1465"/>
      <c r="RNE3" s="1465"/>
      <c r="RNF3" s="1465"/>
      <c r="RNG3" s="1465"/>
      <c r="RNH3" s="1465"/>
      <c r="RNI3" s="1465"/>
      <c r="RNJ3" s="1465"/>
      <c r="RNK3" s="1465"/>
      <c r="RNL3" s="1465"/>
      <c r="RNM3" s="1465"/>
      <c r="RNN3" s="1465"/>
      <c r="RNO3" s="1465"/>
      <c r="RNP3" s="1465"/>
      <c r="RNQ3" s="1465"/>
      <c r="RNR3" s="1465"/>
      <c r="RNS3" s="1465"/>
      <c r="RNT3" s="1465"/>
      <c r="RNU3" s="1465"/>
      <c r="RNV3" s="1465"/>
      <c r="RNW3" s="1465"/>
      <c r="RNX3" s="1465"/>
      <c r="RNY3" s="1465"/>
      <c r="RNZ3" s="1465"/>
      <c r="ROA3" s="1465"/>
      <c r="ROB3" s="1465"/>
      <c r="ROC3" s="1465"/>
      <c r="ROD3" s="1465"/>
      <c r="ROE3" s="1465"/>
      <c r="ROF3" s="1465"/>
      <c r="ROG3" s="1465"/>
      <c r="ROH3" s="1465"/>
      <c r="ROI3" s="1465"/>
      <c r="ROJ3" s="1465"/>
      <c r="ROK3" s="1465"/>
      <c r="ROL3" s="1465"/>
      <c r="ROM3" s="1465"/>
      <c r="RON3" s="1465"/>
      <c r="ROO3" s="1465"/>
      <c r="ROP3" s="1465"/>
      <c r="ROQ3" s="1465"/>
      <c r="ROR3" s="1465"/>
      <c r="ROS3" s="1465"/>
      <c r="ROT3" s="1465"/>
      <c r="ROU3" s="1465"/>
      <c r="ROV3" s="1465"/>
      <c r="ROW3" s="1465"/>
      <c r="ROX3" s="1465"/>
      <c r="ROY3" s="1465"/>
      <c r="ROZ3" s="1465"/>
      <c r="RPA3" s="1465"/>
      <c r="RPB3" s="1465"/>
      <c r="RPC3" s="1465"/>
      <c r="RPD3" s="1465"/>
      <c r="RPE3" s="1465"/>
      <c r="RPF3" s="1465"/>
      <c r="RPG3" s="1465"/>
      <c r="RPH3" s="1465"/>
      <c r="RPI3" s="1465"/>
      <c r="RPJ3" s="1465"/>
      <c r="RPK3" s="1465"/>
      <c r="RPL3" s="1465"/>
      <c r="RPM3" s="1465"/>
      <c r="RPN3" s="1465"/>
      <c r="RPO3" s="1465"/>
      <c r="RPP3" s="1465"/>
      <c r="RPQ3" s="1465"/>
      <c r="RPR3" s="1465"/>
      <c r="RPS3" s="1465"/>
      <c r="RPT3" s="1465"/>
      <c r="RPU3" s="1465"/>
      <c r="RPV3" s="1465"/>
      <c r="RPW3" s="1465"/>
      <c r="RPX3" s="1465"/>
      <c r="RPY3" s="1465"/>
      <c r="RPZ3" s="1465"/>
      <c r="RQA3" s="1465"/>
      <c r="RQB3" s="1465"/>
      <c r="RQC3" s="1465"/>
      <c r="RQD3" s="1465"/>
      <c r="RQE3" s="1465"/>
      <c r="RQF3" s="1465"/>
      <c r="RQG3" s="1465"/>
      <c r="RQH3" s="1465"/>
      <c r="RQI3" s="1465"/>
      <c r="RQJ3" s="1465"/>
      <c r="RQK3" s="1465"/>
      <c r="RQL3" s="1465"/>
      <c r="RQM3" s="1465"/>
      <c r="RQN3" s="1465"/>
      <c r="RQO3" s="1465"/>
      <c r="RQP3" s="1465"/>
      <c r="RQQ3" s="1465"/>
      <c r="RQR3" s="1465"/>
      <c r="RQS3" s="1465"/>
      <c r="RQT3" s="1465"/>
      <c r="RQU3" s="1465"/>
      <c r="RQV3" s="1465"/>
      <c r="RQW3" s="1465"/>
      <c r="RQX3" s="1465"/>
      <c r="RQY3" s="1465"/>
      <c r="RQZ3" s="1465"/>
      <c r="RRA3" s="1465"/>
      <c r="RRB3" s="1465"/>
      <c r="RRC3" s="1465"/>
      <c r="RRD3" s="1465"/>
      <c r="RRE3" s="1465"/>
      <c r="RRF3" s="1465"/>
      <c r="RRG3" s="1465"/>
      <c r="RRH3" s="1465"/>
      <c r="RRI3" s="1465"/>
      <c r="RRJ3" s="1465"/>
      <c r="RRK3" s="1465"/>
      <c r="RRL3" s="1465"/>
      <c r="RRM3" s="1465"/>
      <c r="RRN3" s="1465"/>
      <c r="RRO3" s="1465"/>
      <c r="RRP3" s="1465"/>
      <c r="RRQ3" s="1465"/>
      <c r="RRR3" s="1465"/>
      <c r="RRS3" s="1465"/>
      <c r="RRT3" s="1465"/>
      <c r="RRU3" s="1465"/>
      <c r="RRV3" s="1465"/>
      <c r="RRW3" s="1465"/>
      <c r="RRX3" s="1465"/>
      <c r="RRY3" s="1465"/>
      <c r="RRZ3" s="1465"/>
      <c r="RSA3" s="1465"/>
      <c r="RSB3" s="1465"/>
      <c r="RSC3" s="1465"/>
      <c r="RSD3" s="1465"/>
      <c r="RSE3" s="1465"/>
      <c r="RSF3" s="1465"/>
      <c r="RSG3" s="1465"/>
      <c r="RSH3" s="1465"/>
      <c r="RSI3" s="1465"/>
      <c r="RSJ3" s="1465"/>
      <c r="RSK3" s="1465"/>
      <c r="RSL3" s="1465"/>
      <c r="RSM3" s="1465"/>
      <c r="RSN3" s="1465"/>
      <c r="RSO3" s="1465"/>
      <c r="RSP3" s="1465"/>
      <c r="RSQ3" s="1465"/>
      <c r="RSR3" s="1465"/>
      <c r="RSS3" s="1465"/>
      <c r="RST3" s="1465"/>
      <c r="RSU3" s="1465"/>
      <c r="RSV3" s="1465"/>
      <c r="RSW3" s="1465"/>
      <c r="RSX3" s="1465"/>
      <c r="RSY3" s="1465"/>
      <c r="RSZ3" s="1465"/>
      <c r="RTA3" s="1465"/>
      <c r="RTB3" s="1465"/>
      <c r="RTC3" s="1465"/>
      <c r="RTD3" s="1465"/>
      <c r="RTE3" s="1465"/>
      <c r="RTF3" s="1465"/>
      <c r="RTG3" s="1465"/>
      <c r="RTH3" s="1465"/>
      <c r="RTI3" s="1465"/>
      <c r="RTJ3" s="1465"/>
      <c r="RTK3" s="1465"/>
      <c r="RTL3" s="1465"/>
      <c r="RTM3" s="1465"/>
      <c r="RTN3" s="1465"/>
      <c r="RTO3" s="1465"/>
      <c r="RTP3" s="1465"/>
      <c r="RTQ3" s="1465"/>
      <c r="RTR3" s="1465"/>
      <c r="RTS3" s="1465"/>
      <c r="RTT3" s="1465"/>
      <c r="RTU3" s="1465"/>
      <c r="RTV3" s="1465"/>
      <c r="RTW3" s="1465"/>
      <c r="RTX3" s="1465"/>
      <c r="RTY3" s="1465"/>
      <c r="RTZ3" s="1465"/>
      <c r="RUA3" s="1465"/>
      <c r="RUB3" s="1465"/>
      <c r="RUC3" s="1465"/>
      <c r="RUD3" s="1465"/>
      <c r="RUE3" s="1465"/>
      <c r="RUF3" s="1465"/>
      <c r="RUG3" s="1465"/>
      <c r="RUH3" s="1465"/>
      <c r="RUI3" s="1465"/>
      <c r="RUJ3" s="1465"/>
      <c r="RUK3" s="1465"/>
      <c r="RUL3" s="1465"/>
      <c r="RUM3" s="1465"/>
      <c r="RUN3" s="1465"/>
      <c r="RUO3" s="1465"/>
      <c r="RUP3" s="1465"/>
      <c r="RUQ3" s="1465"/>
      <c r="RUR3" s="1465"/>
      <c r="RUS3" s="1465"/>
      <c r="RUT3" s="1465"/>
      <c r="RUU3" s="1465"/>
      <c r="RUV3" s="1465"/>
      <c r="RUW3" s="1465"/>
      <c r="RUX3" s="1465"/>
      <c r="RUY3" s="1465"/>
      <c r="RUZ3" s="1465"/>
      <c r="RVA3" s="1465"/>
      <c r="RVB3" s="1465"/>
      <c r="RVC3" s="1465"/>
      <c r="RVD3" s="1465"/>
      <c r="RVE3" s="1465"/>
      <c r="RVF3" s="1465"/>
      <c r="RVG3" s="1465"/>
      <c r="RVH3" s="1465"/>
      <c r="RVI3" s="1465"/>
      <c r="RVJ3" s="1465"/>
      <c r="RVK3" s="1465"/>
      <c r="RVL3" s="1465"/>
      <c r="RVM3" s="1465"/>
      <c r="RVN3" s="1465"/>
      <c r="RVO3" s="1465"/>
      <c r="RVP3" s="1465"/>
      <c r="RVQ3" s="1465"/>
      <c r="RVR3" s="1465"/>
      <c r="RVS3" s="1465"/>
      <c r="RVT3" s="1465"/>
      <c r="RVU3" s="1465"/>
      <c r="RVV3" s="1465"/>
      <c r="RVW3" s="1465"/>
      <c r="RVX3" s="1465"/>
      <c r="RVY3" s="1465"/>
      <c r="RVZ3" s="1465"/>
      <c r="RWA3" s="1465"/>
      <c r="RWB3" s="1465"/>
      <c r="RWC3" s="1465"/>
      <c r="RWD3" s="1465"/>
      <c r="RWE3" s="1465"/>
      <c r="RWF3" s="1465"/>
      <c r="RWG3" s="1465"/>
      <c r="RWH3" s="1465"/>
      <c r="RWI3" s="1465"/>
      <c r="RWJ3" s="1465"/>
      <c r="RWK3" s="1465"/>
      <c r="RWL3" s="1465"/>
      <c r="RWM3" s="1465"/>
      <c r="RWN3" s="1465"/>
      <c r="RWO3" s="1465"/>
      <c r="RWP3" s="1465"/>
      <c r="RWQ3" s="1465"/>
      <c r="RWR3" s="1465"/>
      <c r="RWS3" s="1465"/>
      <c r="RWT3" s="1465"/>
      <c r="RWU3" s="1465"/>
      <c r="RWV3" s="1465"/>
      <c r="RWW3" s="1465"/>
      <c r="RWX3" s="1465"/>
      <c r="RWY3" s="1465"/>
      <c r="RWZ3" s="1465"/>
      <c r="RXA3" s="1465"/>
      <c r="RXB3" s="1465"/>
      <c r="RXC3" s="1465"/>
      <c r="RXD3" s="1465"/>
      <c r="RXE3" s="1465"/>
      <c r="RXF3" s="1465"/>
      <c r="RXG3" s="1465"/>
      <c r="RXH3" s="1465"/>
      <c r="RXI3" s="1465"/>
      <c r="RXJ3" s="1465"/>
      <c r="RXK3" s="1465"/>
      <c r="RXL3" s="1465"/>
      <c r="RXM3" s="1465"/>
      <c r="RXN3" s="1465"/>
      <c r="RXO3" s="1465"/>
      <c r="RXP3" s="1465"/>
      <c r="RXQ3" s="1465"/>
      <c r="RXR3" s="1465"/>
      <c r="RXS3" s="1465"/>
      <c r="RXT3" s="1465"/>
      <c r="RXU3" s="1465"/>
      <c r="RXV3" s="1465"/>
      <c r="RXW3" s="1465"/>
      <c r="RXX3" s="1465"/>
      <c r="RXY3" s="1465"/>
      <c r="RXZ3" s="1465"/>
      <c r="RYA3" s="1465"/>
      <c r="RYB3" s="1465"/>
      <c r="RYC3" s="1465"/>
      <c r="RYD3" s="1465"/>
      <c r="RYE3" s="1465"/>
      <c r="RYF3" s="1465"/>
      <c r="RYG3" s="1465"/>
      <c r="RYH3" s="1465"/>
      <c r="RYI3" s="1465"/>
      <c r="RYJ3" s="1465"/>
      <c r="RYK3" s="1465"/>
      <c r="RYL3" s="1465"/>
      <c r="RYM3" s="1465"/>
      <c r="RYN3" s="1465"/>
      <c r="RYO3" s="1465"/>
      <c r="RYP3" s="1465"/>
      <c r="RYQ3" s="1465"/>
      <c r="RYR3" s="1465"/>
      <c r="RYS3" s="1465"/>
      <c r="RYT3" s="1465"/>
      <c r="RYU3" s="1465"/>
      <c r="RYV3" s="1465"/>
      <c r="RYW3" s="1465"/>
      <c r="RYX3" s="1465"/>
      <c r="RYY3" s="1465"/>
      <c r="RYZ3" s="1465"/>
      <c r="RZA3" s="1465"/>
      <c r="RZB3" s="1465"/>
      <c r="RZC3" s="1465"/>
      <c r="RZD3" s="1465"/>
      <c r="RZE3" s="1465"/>
      <c r="RZF3" s="1465"/>
      <c r="RZG3" s="1465"/>
      <c r="RZH3" s="1465"/>
      <c r="RZI3" s="1465"/>
      <c r="RZJ3" s="1465"/>
      <c r="RZK3" s="1465"/>
      <c r="RZL3" s="1465"/>
      <c r="RZM3" s="1465"/>
      <c r="RZN3" s="1465"/>
      <c r="RZO3" s="1465"/>
      <c r="RZP3" s="1465"/>
      <c r="RZQ3" s="1465"/>
      <c r="RZR3" s="1465"/>
      <c r="RZS3" s="1465"/>
      <c r="RZT3" s="1465"/>
      <c r="RZU3" s="1465"/>
      <c r="RZV3" s="1465"/>
      <c r="RZW3" s="1465"/>
      <c r="RZX3" s="1465"/>
      <c r="RZY3" s="1465"/>
      <c r="RZZ3" s="1465"/>
      <c r="SAA3" s="1465"/>
      <c r="SAB3" s="1465"/>
      <c r="SAC3" s="1465"/>
      <c r="SAD3" s="1465"/>
      <c r="SAE3" s="1465"/>
      <c r="SAF3" s="1465"/>
      <c r="SAG3" s="1465"/>
      <c r="SAH3" s="1465"/>
      <c r="SAI3" s="1465"/>
      <c r="SAJ3" s="1465"/>
      <c r="SAK3" s="1465"/>
      <c r="SAL3" s="1465"/>
      <c r="SAM3" s="1465"/>
      <c r="SAN3" s="1465"/>
      <c r="SAO3" s="1465"/>
      <c r="SAP3" s="1465"/>
      <c r="SAQ3" s="1465"/>
      <c r="SAR3" s="1465"/>
      <c r="SAS3" s="1465"/>
      <c r="SAT3" s="1465"/>
      <c r="SAU3" s="1465"/>
      <c r="SAV3" s="1465"/>
      <c r="SAW3" s="1465"/>
      <c r="SAX3" s="1465"/>
      <c r="SAY3" s="1465"/>
      <c r="SAZ3" s="1465"/>
      <c r="SBA3" s="1465"/>
      <c r="SBB3" s="1465"/>
      <c r="SBC3" s="1465"/>
      <c r="SBD3" s="1465"/>
      <c r="SBE3" s="1465"/>
      <c r="SBF3" s="1465"/>
      <c r="SBG3" s="1465"/>
      <c r="SBH3" s="1465"/>
      <c r="SBI3" s="1465"/>
      <c r="SBJ3" s="1465"/>
      <c r="SBK3" s="1465"/>
      <c r="SBL3" s="1465"/>
      <c r="SBM3" s="1465"/>
      <c r="SBN3" s="1465"/>
      <c r="SBO3" s="1465"/>
      <c r="SBP3" s="1465"/>
      <c r="SBQ3" s="1465"/>
      <c r="SBR3" s="1465"/>
      <c r="SBS3" s="1465"/>
      <c r="SBT3" s="1465"/>
      <c r="SBU3" s="1465"/>
      <c r="SBV3" s="1465"/>
      <c r="SBW3" s="1465"/>
      <c r="SBX3" s="1465"/>
      <c r="SBY3" s="1465"/>
      <c r="SBZ3" s="1465"/>
      <c r="SCA3" s="1465"/>
      <c r="SCB3" s="1465"/>
      <c r="SCC3" s="1465"/>
      <c r="SCD3" s="1465"/>
      <c r="SCE3" s="1465"/>
      <c r="SCF3" s="1465"/>
      <c r="SCG3" s="1465"/>
      <c r="SCH3" s="1465"/>
      <c r="SCI3" s="1465"/>
      <c r="SCJ3" s="1465"/>
      <c r="SCK3" s="1465"/>
      <c r="SCL3" s="1465"/>
      <c r="SCM3" s="1465"/>
      <c r="SCN3" s="1465"/>
      <c r="SCO3" s="1465"/>
      <c r="SCP3" s="1465"/>
      <c r="SCQ3" s="1465"/>
      <c r="SCR3" s="1465"/>
      <c r="SCS3" s="1465"/>
      <c r="SCT3" s="1465"/>
      <c r="SCU3" s="1465"/>
      <c r="SCV3" s="1465"/>
      <c r="SCW3" s="1465"/>
      <c r="SCX3" s="1465"/>
      <c r="SCY3" s="1465"/>
      <c r="SCZ3" s="1465"/>
      <c r="SDA3" s="1465"/>
      <c r="SDB3" s="1465"/>
      <c r="SDC3" s="1465"/>
      <c r="SDD3" s="1465"/>
      <c r="SDE3" s="1465"/>
      <c r="SDF3" s="1465"/>
      <c r="SDG3" s="1465"/>
      <c r="SDH3" s="1465"/>
      <c r="SDI3" s="1465"/>
      <c r="SDJ3" s="1465"/>
      <c r="SDK3" s="1465"/>
      <c r="SDL3" s="1465"/>
      <c r="SDM3" s="1465"/>
      <c r="SDN3" s="1465"/>
      <c r="SDO3" s="1465"/>
      <c r="SDP3" s="1465"/>
      <c r="SDQ3" s="1465"/>
      <c r="SDR3" s="1465"/>
      <c r="SDS3" s="1465"/>
      <c r="SDT3" s="1465"/>
      <c r="SDU3" s="1465"/>
      <c r="SDV3" s="1465"/>
      <c r="SDW3" s="1465"/>
      <c r="SDX3" s="1465"/>
      <c r="SDY3" s="1465"/>
      <c r="SDZ3" s="1465"/>
      <c r="SEA3" s="1465"/>
      <c r="SEB3" s="1465"/>
      <c r="SEC3" s="1465"/>
      <c r="SED3" s="1465"/>
      <c r="SEE3" s="1465"/>
      <c r="SEF3" s="1465"/>
      <c r="SEG3" s="1465"/>
      <c r="SEH3" s="1465"/>
      <c r="SEI3" s="1465"/>
      <c r="SEJ3" s="1465"/>
      <c r="SEK3" s="1465"/>
      <c r="SEL3" s="1465"/>
      <c r="SEM3" s="1465"/>
      <c r="SEN3" s="1465"/>
      <c r="SEO3" s="1465"/>
      <c r="SEP3" s="1465"/>
      <c r="SEQ3" s="1465"/>
      <c r="SER3" s="1465"/>
      <c r="SES3" s="1465"/>
      <c r="SET3" s="1465"/>
      <c r="SEU3" s="1465"/>
      <c r="SEV3" s="1465"/>
      <c r="SEW3" s="1465"/>
      <c r="SEX3" s="1465"/>
      <c r="SEY3" s="1465"/>
      <c r="SEZ3" s="1465"/>
      <c r="SFA3" s="1465"/>
      <c r="SFB3" s="1465"/>
      <c r="SFC3" s="1465"/>
      <c r="SFD3" s="1465"/>
      <c r="SFE3" s="1465"/>
      <c r="SFF3" s="1465"/>
      <c r="SFG3" s="1465"/>
      <c r="SFH3" s="1465"/>
      <c r="SFI3" s="1465"/>
      <c r="SFJ3" s="1465"/>
      <c r="SFK3" s="1465"/>
      <c r="SFL3" s="1465"/>
      <c r="SFM3" s="1465"/>
      <c r="SFN3" s="1465"/>
      <c r="SFO3" s="1465"/>
      <c r="SFP3" s="1465"/>
      <c r="SFQ3" s="1465"/>
      <c r="SFR3" s="1465"/>
      <c r="SFS3" s="1465"/>
      <c r="SFT3" s="1465"/>
      <c r="SFU3" s="1465"/>
      <c r="SFV3" s="1465"/>
      <c r="SFW3" s="1465"/>
      <c r="SFX3" s="1465"/>
      <c r="SFY3" s="1465"/>
      <c r="SFZ3" s="1465"/>
      <c r="SGA3" s="1465"/>
      <c r="SGB3" s="1465"/>
      <c r="SGC3" s="1465"/>
      <c r="SGD3" s="1465"/>
      <c r="SGE3" s="1465"/>
      <c r="SGF3" s="1465"/>
      <c r="SGG3" s="1465"/>
      <c r="SGH3" s="1465"/>
      <c r="SGI3" s="1465"/>
      <c r="SGJ3" s="1465"/>
      <c r="SGK3" s="1465"/>
      <c r="SGL3" s="1465"/>
      <c r="SGM3" s="1465"/>
      <c r="SGN3" s="1465"/>
      <c r="SGO3" s="1465"/>
      <c r="SGP3" s="1465"/>
      <c r="SGQ3" s="1465"/>
      <c r="SGR3" s="1465"/>
      <c r="SGS3" s="1465"/>
      <c r="SGT3" s="1465"/>
      <c r="SGU3" s="1465"/>
      <c r="SGV3" s="1465"/>
      <c r="SGW3" s="1465"/>
      <c r="SGX3" s="1465"/>
      <c r="SGY3" s="1465"/>
      <c r="SGZ3" s="1465"/>
      <c r="SHA3" s="1465"/>
      <c r="SHB3" s="1465"/>
      <c r="SHC3" s="1465"/>
      <c r="SHD3" s="1465"/>
      <c r="SHE3" s="1465"/>
      <c r="SHF3" s="1465"/>
      <c r="SHG3" s="1465"/>
      <c r="SHH3" s="1465"/>
      <c r="SHI3" s="1465"/>
      <c r="SHJ3" s="1465"/>
      <c r="SHK3" s="1465"/>
      <c r="SHL3" s="1465"/>
      <c r="SHM3" s="1465"/>
      <c r="SHN3" s="1465"/>
      <c r="SHO3" s="1465"/>
      <c r="SHP3" s="1465"/>
      <c r="SHQ3" s="1465"/>
      <c r="SHR3" s="1465"/>
      <c r="SHS3" s="1465"/>
      <c r="SHT3" s="1465"/>
      <c r="SHU3" s="1465"/>
      <c r="SHV3" s="1465"/>
      <c r="SHW3" s="1465"/>
      <c r="SHX3" s="1465"/>
      <c r="SHY3" s="1465"/>
      <c r="SHZ3" s="1465"/>
      <c r="SIA3" s="1465"/>
      <c r="SIB3" s="1465"/>
      <c r="SIC3" s="1465"/>
      <c r="SID3" s="1465"/>
      <c r="SIE3" s="1465"/>
      <c r="SIF3" s="1465"/>
      <c r="SIG3" s="1465"/>
      <c r="SIH3" s="1465"/>
      <c r="SII3" s="1465"/>
      <c r="SIJ3" s="1465"/>
      <c r="SIK3" s="1465"/>
      <c r="SIL3" s="1465"/>
      <c r="SIM3" s="1465"/>
      <c r="SIN3" s="1465"/>
      <c r="SIO3" s="1465"/>
      <c r="SIP3" s="1465"/>
      <c r="SIQ3" s="1465"/>
      <c r="SIR3" s="1465"/>
      <c r="SIS3" s="1465"/>
      <c r="SIT3" s="1465"/>
      <c r="SIU3" s="1465"/>
      <c r="SIV3" s="1465"/>
      <c r="SIW3" s="1465"/>
      <c r="SIX3" s="1465"/>
      <c r="SIY3" s="1465"/>
      <c r="SIZ3" s="1465"/>
      <c r="SJA3" s="1465"/>
      <c r="SJB3" s="1465"/>
      <c r="SJC3" s="1465"/>
      <c r="SJD3" s="1465"/>
      <c r="SJE3" s="1465"/>
      <c r="SJF3" s="1465"/>
      <c r="SJG3" s="1465"/>
      <c r="SJH3" s="1465"/>
      <c r="SJI3" s="1465"/>
      <c r="SJJ3" s="1465"/>
      <c r="SJK3" s="1465"/>
      <c r="SJL3" s="1465"/>
      <c r="SJM3" s="1465"/>
      <c r="SJN3" s="1465"/>
      <c r="SJO3" s="1465"/>
      <c r="SJP3" s="1465"/>
      <c r="SJQ3" s="1465"/>
      <c r="SJR3" s="1465"/>
      <c r="SJS3" s="1465"/>
      <c r="SJT3" s="1465"/>
      <c r="SJU3" s="1465"/>
      <c r="SJV3" s="1465"/>
      <c r="SJW3" s="1465"/>
      <c r="SJX3" s="1465"/>
      <c r="SJY3" s="1465"/>
      <c r="SJZ3" s="1465"/>
      <c r="SKA3" s="1465"/>
      <c r="SKB3" s="1465"/>
      <c r="SKC3" s="1465"/>
      <c r="SKD3" s="1465"/>
      <c r="SKE3" s="1465"/>
      <c r="SKF3" s="1465"/>
      <c r="SKG3" s="1465"/>
      <c r="SKH3" s="1465"/>
      <c r="SKI3" s="1465"/>
      <c r="SKJ3" s="1465"/>
      <c r="SKK3" s="1465"/>
      <c r="SKL3" s="1465"/>
      <c r="SKM3" s="1465"/>
      <c r="SKN3" s="1465"/>
      <c r="SKO3" s="1465"/>
      <c r="SKP3" s="1465"/>
      <c r="SKQ3" s="1465"/>
      <c r="SKR3" s="1465"/>
      <c r="SKS3" s="1465"/>
      <c r="SKT3" s="1465"/>
      <c r="SKU3" s="1465"/>
      <c r="SKV3" s="1465"/>
      <c r="SKW3" s="1465"/>
      <c r="SKX3" s="1465"/>
      <c r="SKY3" s="1465"/>
      <c r="SKZ3" s="1465"/>
      <c r="SLA3" s="1465"/>
      <c r="SLB3" s="1465"/>
      <c r="SLC3" s="1465"/>
      <c r="SLD3" s="1465"/>
      <c r="SLE3" s="1465"/>
      <c r="SLF3" s="1465"/>
      <c r="SLG3" s="1465"/>
      <c r="SLH3" s="1465"/>
      <c r="SLI3" s="1465"/>
      <c r="SLJ3" s="1465"/>
      <c r="SLK3" s="1465"/>
      <c r="SLL3" s="1465"/>
      <c r="SLM3" s="1465"/>
      <c r="SLN3" s="1465"/>
      <c r="SLO3" s="1465"/>
      <c r="SLP3" s="1465"/>
      <c r="SLQ3" s="1465"/>
      <c r="SLR3" s="1465"/>
      <c r="SLS3" s="1465"/>
      <c r="SLT3" s="1465"/>
      <c r="SLU3" s="1465"/>
      <c r="SLV3" s="1465"/>
      <c r="SLW3" s="1465"/>
      <c r="SLX3" s="1465"/>
      <c r="SLY3" s="1465"/>
      <c r="SLZ3" s="1465"/>
      <c r="SMA3" s="1465"/>
      <c r="SMB3" s="1465"/>
      <c r="SMC3" s="1465"/>
      <c r="SMD3" s="1465"/>
      <c r="SME3" s="1465"/>
      <c r="SMF3" s="1465"/>
      <c r="SMG3" s="1465"/>
      <c r="SMH3" s="1465"/>
      <c r="SMI3" s="1465"/>
      <c r="SMJ3" s="1465"/>
      <c r="SMK3" s="1465"/>
      <c r="SML3" s="1465"/>
      <c r="SMM3" s="1465"/>
      <c r="SMN3" s="1465"/>
      <c r="SMO3" s="1465"/>
      <c r="SMP3" s="1465"/>
      <c r="SMQ3" s="1465"/>
      <c r="SMR3" s="1465"/>
      <c r="SMS3" s="1465"/>
      <c r="SMT3" s="1465"/>
      <c r="SMU3" s="1465"/>
      <c r="SMV3" s="1465"/>
      <c r="SMW3" s="1465"/>
      <c r="SMX3" s="1465"/>
      <c r="SMY3" s="1465"/>
      <c r="SMZ3" s="1465"/>
      <c r="SNA3" s="1465"/>
      <c r="SNB3" s="1465"/>
      <c r="SNC3" s="1465"/>
      <c r="SND3" s="1465"/>
      <c r="SNE3" s="1465"/>
      <c r="SNF3" s="1465"/>
      <c r="SNG3" s="1465"/>
      <c r="SNH3" s="1465"/>
      <c r="SNI3" s="1465"/>
      <c r="SNJ3" s="1465"/>
      <c r="SNK3" s="1465"/>
      <c r="SNL3" s="1465"/>
      <c r="SNM3" s="1465"/>
      <c r="SNN3" s="1465"/>
      <c r="SNO3" s="1465"/>
      <c r="SNP3" s="1465"/>
      <c r="SNQ3" s="1465"/>
      <c r="SNR3" s="1465"/>
      <c r="SNS3" s="1465"/>
      <c r="SNT3" s="1465"/>
      <c r="SNU3" s="1465"/>
      <c r="SNV3" s="1465"/>
      <c r="SNW3" s="1465"/>
      <c r="SNX3" s="1465"/>
      <c r="SNY3" s="1465"/>
      <c r="SNZ3" s="1465"/>
      <c r="SOA3" s="1465"/>
      <c r="SOB3" s="1465"/>
      <c r="SOC3" s="1465"/>
      <c r="SOD3" s="1465"/>
      <c r="SOE3" s="1465"/>
      <c r="SOF3" s="1465"/>
      <c r="SOG3" s="1465"/>
      <c r="SOH3" s="1465"/>
      <c r="SOI3" s="1465"/>
      <c r="SOJ3" s="1465"/>
      <c r="SOK3" s="1465"/>
      <c r="SOL3" s="1465"/>
      <c r="SOM3" s="1465"/>
      <c r="SON3" s="1465"/>
      <c r="SOO3" s="1465"/>
      <c r="SOP3" s="1465"/>
      <c r="SOQ3" s="1465"/>
      <c r="SOR3" s="1465"/>
      <c r="SOS3" s="1465"/>
      <c r="SOT3" s="1465"/>
      <c r="SOU3" s="1465"/>
      <c r="SOV3" s="1465"/>
      <c r="SOW3" s="1465"/>
      <c r="SOX3" s="1465"/>
      <c r="SOY3" s="1465"/>
      <c r="SOZ3" s="1465"/>
      <c r="SPA3" s="1465"/>
      <c r="SPB3" s="1465"/>
      <c r="SPC3" s="1465"/>
      <c r="SPD3" s="1465"/>
      <c r="SPE3" s="1465"/>
      <c r="SPF3" s="1465"/>
      <c r="SPG3" s="1465"/>
      <c r="SPH3" s="1465"/>
      <c r="SPI3" s="1465"/>
      <c r="SPJ3" s="1465"/>
      <c r="SPK3" s="1465"/>
      <c r="SPL3" s="1465"/>
      <c r="SPM3" s="1465"/>
      <c r="SPN3" s="1465"/>
      <c r="SPO3" s="1465"/>
      <c r="SPP3" s="1465"/>
      <c r="SPQ3" s="1465"/>
      <c r="SPR3" s="1465"/>
      <c r="SPS3" s="1465"/>
      <c r="SPT3" s="1465"/>
      <c r="SPU3" s="1465"/>
      <c r="SPV3" s="1465"/>
      <c r="SPW3" s="1465"/>
      <c r="SPX3" s="1465"/>
      <c r="SPY3" s="1465"/>
      <c r="SPZ3" s="1465"/>
      <c r="SQA3" s="1465"/>
      <c r="SQB3" s="1465"/>
      <c r="SQC3" s="1465"/>
      <c r="SQD3" s="1465"/>
      <c r="SQE3" s="1465"/>
      <c r="SQF3" s="1465"/>
      <c r="SQG3" s="1465"/>
      <c r="SQH3" s="1465"/>
      <c r="SQI3" s="1465"/>
      <c r="SQJ3" s="1465"/>
      <c r="SQK3" s="1465"/>
      <c r="SQL3" s="1465"/>
      <c r="SQM3" s="1465"/>
      <c r="SQN3" s="1465"/>
      <c r="SQO3" s="1465"/>
      <c r="SQP3" s="1465"/>
      <c r="SQQ3" s="1465"/>
      <c r="SQR3" s="1465"/>
      <c r="SQS3" s="1465"/>
      <c r="SQT3" s="1465"/>
      <c r="SQU3" s="1465"/>
      <c r="SQV3" s="1465"/>
      <c r="SQW3" s="1465"/>
      <c r="SQX3" s="1465"/>
      <c r="SQY3" s="1465"/>
      <c r="SQZ3" s="1465"/>
      <c r="SRA3" s="1465"/>
      <c r="SRB3" s="1465"/>
      <c r="SRC3" s="1465"/>
      <c r="SRD3" s="1465"/>
      <c r="SRE3" s="1465"/>
      <c r="SRF3" s="1465"/>
      <c r="SRG3" s="1465"/>
      <c r="SRH3" s="1465"/>
      <c r="SRI3" s="1465"/>
      <c r="SRJ3" s="1465"/>
      <c r="SRK3" s="1465"/>
      <c r="SRL3" s="1465"/>
      <c r="SRM3" s="1465"/>
      <c r="SRN3" s="1465"/>
      <c r="SRO3" s="1465"/>
      <c r="SRP3" s="1465"/>
      <c r="SRQ3" s="1465"/>
      <c r="SRR3" s="1465"/>
      <c r="SRS3" s="1465"/>
      <c r="SRT3" s="1465"/>
      <c r="SRU3" s="1465"/>
      <c r="SRV3" s="1465"/>
      <c r="SRW3" s="1465"/>
      <c r="SRX3" s="1465"/>
      <c r="SRY3" s="1465"/>
      <c r="SRZ3" s="1465"/>
      <c r="SSA3" s="1465"/>
      <c r="SSB3" s="1465"/>
      <c r="SSC3" s="1465"/>
      <c r="SSD3" s="1465"/>
      <c r="SSE3" s="1465"/>
      <c r="SSF3" s="1465"/>
      <c r="SSG3" s="1465"/>
      <c r="SSH3" s="1465"/>
      <c r="SSI3" s="1465"/>
      <c r="SSJ3" s="1465"/>
      <c r="SSK3" s="1465"/>
      <c r="SSL3" s="1465"/>
      <c r="SSM3" s="1465"/>
      <c r="SSN3" s="1465"/>
      <c r="SSO3" s="1465"/>
      <c r="SSP3" s="1465"/>
      <c r="SSQ3" s="1465"/>
      <c r="SSR3" s="1465"/>
      <c r="SSS3" s="1465"/>
      <c r="SST3" s="1465"/>
      <c r="SSU3" s="1465"/>
      <c r="SSV3" s="1465"/>
      <c r="SSW3" s="1465"/>
      <c r="SSX3" s="1465"/>
      <c r="SSY3" s="1465"/>
      <c r="SSZ3" s="1465"/>
      <c r="STA3" s="1465"/>
      <c r="STB3" s="1465"/>
      <c r="STC3" s="1465"/>
      <c r="STD3" s="1465"/>
      <c r="STE3" s="1465"/>
      <c r="STF3" s="1465"/>
      <c r="STG3" s="1465"/>
      <c r="STH3" s="1465"/>
      <c r="STI3" s="1465"/>
      <c r="STJ3" s="1465"/>
      <c r="STK3" s="1465"/>
      <c r="STL3" s="1465"/>
      <c r="STM3" s="1465"/>
      <c r="STN3" s="1465"/>
      <c r="STO3" s="1465"/>
      <c r="STP3" s="1465"/>
      <c r="STQ3" s="1465"/>
      <c r="STR3" s="1465"/>
      <c r="STS3" s="1465"/>
      <c r="STT3" s="1465"/>
      <c r="STU3" s="1465"/>
      <c r="STV3" s="1465"/>
      <c r="STW3" s="1465"/>
      <c r="STX3" s="1465"/>
      <c r="STY3" s="1465"/>
      <c r="STZ3" s="1465"/>
      <c r="SUA3" s="1465"/>
      <c r="SUB3" s="1465"/>
      <c r="SUC3" s="1465"/>
      <c r="SUD3" s="1465"/>
      <c r="SUE3" s="1465"/>
      <c r="SUF3" s="1465"/>
      <c r="SUG3" s="1465"/>
      <c r="SUH3" s="1465"/>
      <c r="SUI3" s="1465"/>
      <c r="SUJ3" s="1465"/>
      <c r="SUK3" s="1465"/>
      <c r="SUL3" s="1465"/>
      <c r="SUM3" s="1465"/>
      <c r="SUN3" s="1465"/>
      <c r="SUO3" s="1465"/>
      <c r="SUP3" s="1465"/>
      <c r="SUQ3" s="1465"/>
      <c r="SUR3" s="1465"/>
      <c r="SUS3" s="1465"/>
      <c r="SUT3" s="1465"/>
      <c r="SUU3" s="1465"/>
      <c r="SUV3" s="1465"/>
      <c r="SUW3" s="1465"/>
      <c r="SUX3" s="1465"/>
      <c r="SUY3" s="1465"/>
      <c r="SUZ3" s="1465"/>
      <c r="SVA3" s="1465"/>
      <c r="SVB3" s="1465"/>
      <c r="SVC3" s="1465"/>
      <c r="SVD3" s="1465"/>
      <c r="SVE3" s="1465"/>
      <c r="SVF3" s="1465"/>
      <c r="SVG3" s="1465"/>
      <c r="SVH3" s="1465"/>
      <c r="SVI3" s="1465"/>
      <c r="SVJ3" s="1465"/>
      <c r="SVK3" s="1465"/>
      <c r="SVL3" s="1465"/>
      <c r="SVM3" s="1465"/>
      <c r="SVN3" s="1465"/>
      <c r="SVO3" s="1465"/>
      <c r="SVP3" s="1465"/>
      <c r="SVQ3" s="1465"/>
      <c r="SVR3" s="1465"/>
      <c r="SVS3" s="1465"/>
      <c r="SVT3" s="1465"/>
      <c r="SVU3" s="1465"/>
      <c r="SVV3" s="1465"/>
      <c r="SVW3" s="1465"/>
      <c r="SVX3" s="1465"/>
      <c r="SVY3" s="1465"/>
      <c r="SVZ3" s="1465"/>
      <c r="SWA3" s="1465"/>
      <c r="SWB3" s="1465"/>
      <c r="SWC3" s="1465"/>
      <c r="SWD3" s="1465"/>
      <c r="SWE3" s="1465"/>
      <c r="SWF3" s="1465"/>
      <c r="SWG3" s="1465"/>
      <c r="SWH3" s="1465"/>
      <c r="SWI3" s="1465"/>
      <c r="SWJ3" s="1465"/>
      <c r="SWK3" s="1465"/>
      <c r="SWL3" s="1465"/>
      <c r="SWM3" s="1465"/>
      <c r="SWN3" s="1465"/>
      <c r="SWO3" s="1465"/>
      <c r="SWP3" s="1465"/>
      <c r="SWQ3" s="1465"/>
      <c r="SWR3" s="1465"/>
      <c r="SWS3" s="1465"/>
      <c r="SWT3" s="1465"/>
      <c r="SWU3" s="1465"/>
      <c r="SWV3" s="1465"/>
      <c r="SWW3" s="1465"/>
      <c r="SWX3" s="1465"/>
      <c r="SWY3" s="1465"/>
      <c r="SWZ3" s="1465"/>
      <c r="SXA3" s="1465"/>
      <c r="SXB3" s="1465"/>
      <c r="SXC3" s="1465"/>
      <c r="SXD3" s="1465"/>
      <c r="SXE3" s="1465"/>
      <c r="SXF3" s="1465"/>
      <c r="SXG3" s="1465"/>
      <c r="SXH3" s="1465"/>
      <c r="SXI3" s="1465"/>
      <c r="SXJ3" s="1465"/>
      <c r="SXK3" s="1465"/>
      <c r="SXL3" s="1465"/>
      <c r="SXM3" s="1465"/>
      <c r="SXN3" s="1465"/>
      <c r="SXO3" s="1465"/>
      <c r="SXP3" s="1465"/>
      <c r="SXQ3" s="1465"/>
      <c r="SXR3" s="1465"/>
      <c r="SXS3" s="1465"/>
      <c r="SXT3" s="1465"/>
      <c r="SXU3" s="1465"/>
      <c r="SXV3" s="1465"/>
      <c r="SXW3" s="1465"/>
      <c r="SXX3" s="1465"/>
      <c r="SXY3" s="1465"/>
      <c r="SXZ3" s="1465"/>
      <c r="SYA3" s="1465"/>
      <c r="SYB3" s="1465"/>
      <c r="SYC3" s="1465"/>
      <c r="SYD3" s="1465"/>
      <c r="SYE3" s="1465"/>
      <c r="SYF3" s="1465"/>
      <c r="SYG3" s="1465"/>
      <c r="SYH3" s="1465"/>
      <c r="SYI3" s="1465"/>
      <c r="SYJ3" s="1465"/>
      <c r="SYK3" s="1465"/>
      <c r="SYL3" s="1465"/>
      <c r="SYM3" s="1465"/>
      <c r="SYN3" s="1465"/>
      <c r="SYO3" s="1465"/>
      <c r="SYP3" s="1465"/>
      <c r="SYQ3" s="1465"/>
      <c r="SYR3" s="1465"/>
      <c r="SYS3" s="1465"/>
      <c r="SYT3" s="1465"/>
      <c r="SYU3" s="1465"/>
      <c r="SYV3" s="1465"/>
      <c r="SYW3" s="1465"/>
      <c r="SYX3" s="1465"/>
      <c r="SYY3" s="1465"/>
      <c r="SYZ3" s="1465"/>
      <c r="SZA3" s="1465"/>
      <c r="SZB3" s="1465"/>
      <c r="SZC3" s="1465"/>
      <c r="SZD3" s="1465"/>
      <c r="SZE3" s="1465"/>
      <c r="SZF3" s="1465"/>
      <c r="SZG3" s="1465"/>
      <c r="SZH3" s="1465"/>
      <c r="SZI3" s="1465"/>
      <c r="SZJ3" s="1465"/>
      <c r="SZK3" s="1465"/>
      <c r="SZL3" s="1465"/>
      <c r="SZM3" s="1465"/>
      <c r="SZN3" s="1465"/>
      <c r="SZO3" s="1465"/>
      <c r="SZP3" s="1465"/>
      <c r="SZQ3" s="1465"/>
      <c r="SZR3" s="1465"/>
      <c r="SZS3" s="1465"/>
      <c r="SZT3" s="1465"/>
      <c r="SZU3" s="1465"/>
      <c r="SZV3" s="1465"/>
      <c r="SZW3" s="1465"/>
      <c r="SZX3" s="1465"/>
      <c r="SZY3" s="1465"/>
      <c r="SZZ3" s="1465"/>
      <c r="TAA3" s="1465"/>
      <c r="TAB3" s="1465"/>
      <c r="TAC3" s="1465"/>
      <c r="TAD3" s="1465"/>
      <c r="TAE3" s="1465"/>
      <c r="TAF3" s="1465"/>
      <c r="TAG3" s="1465"/>
      <c r="TAH3" s="1465"/>
      <c r="TAI3" s="1465"/>
      <c r="TAJ3" s="1465"/>
      <c r="TAK3" s="1465"/>
      <c r="TAL3" s="1465"/>
      <c r="TAM3" s="1465"/>
      <c r="TAN3" s="1465"/>
      <c r="TAO3" s="1465"/>
      <c r="TAP3" s="1465"/>
      <c r="TAQ3" s="1465"/>
      <c r="TAR3" s="1465"/>
      <c r="TAS3" s="1465"/>
      <c r="TAT3" s="1465"/>
      <c r="TAU3" s="1465"/>
      <c r="TAV3" s="1465"/>
      <c r="TAW3" s="1465"/>
      <c r="TAX3" s="1465"/>
      <c r="TAY3" s="1465"/>
      <c r="TAZ3" s="1465"/>
      <c r="TBA3" s="1465"/>
      <c r="TBB3" s="1465"/>
      <c r="TBC3" s="1465"/>
      <c r="TBD3" s="1465"/>
      <c r="TBE3" s="1465"/>
      <c r="TBF3" s="1465"/>
      <c r="TBG3" s="1465"/>
      <c r="TBH3" s="1465"/>
      <c r="TBI3" s="1465"/>
      <c r="TBJ3" s="1465"/>
      <c r="TBK3" s="1465"/>
      <c r="TBL3" s="1465"/>
      <c r="TBM3" s="1465"/>
      <c r="TBN3" s="1465"/>
      <c r="TBO3" s="1465"/>
      <c r="TBP3" s="1465"/>
      <c r="TBQ3" s="1465"/>
      <c r="TBR3" s="1465"/>
      <c r="TBS3" s="1465"/>
      <c r="TBT3" s="1465"/>
      <c r="TBU3" s="1465"/>
      <c r="TBV3" s="1465"/>
      <c r="TBW3" s="1465"/>
      <c r="TBX3" s="1465"/>
      <c r="TBY3" s="1465"/>
      <c r="TBZ3" s="1465"/>
      <c r="TCA3" s="1465"/>
      <c r="TCB3" s="1465"/>
      <c r="TCC3" s="1465"/>
      <c r="TCD3" s="1465"/>
      <c r="TCE3" s="1465"/>
      <c r="TCF3" s="1465"/>
      <c r="TCG3" s="1465"/>
      <c r="TCH3" s="1465"/>
      <c r="TCI3" s="1465"/>
      <c r="TCJ3" s="1465"/>
      <c r="TCK3" s="1465"/>
      <c r="TCL3" s="1465"/>
      <c r="TCM3" s="1465"/>
      <c r="TCN3" s="1465"/>
      <c r="TCO3" s="1465"/>
      <c r="TCP3" s="1465"/>
      <c r="TCQ3" s="1465"/>
      <c r="TCR3" s="1465"/>
      <c r="TCS3" s="1465"/>
      <c r="TCT3" s="1465"/>
      <c r="TCU3" s="1465"/>
      <c r="TCV3" s="1465"/>
      <c r="TCW3" s="1465"/>
      <c r="TCX3" s="1465"/>
      <c r="TCY3" s="1465"/>
      <c r="TCZ3" s="1465"/>
      <c r="TDA3" s="1465"/>
      <c r="TDB3" s="1465"/>
      <c r="TDC3" s="1465"/>
      <c r="TDD3" s="1465"/>
      <c r="TDE3" s="1465"/>
      <c r="TDF3" s="1465"/>
      <c r="TDG3" s="1465"/>
      <c r="TDH3" s="1465"/>
      <c r="TDI3" s="1465"/>
      <c r="TDJ3" s="1465"/>
      <c r="TDK3" s="1465"/>
      <c r="TDL3" s="1465"/>
      <c r="TDM3" s="1465"/>
      <c r="TDN3" s="1465"/>
      <c r="TDO3" s="1465"/>
      <c r="TDP3" s="1465"/>
      <c r="TDQ3" s="1465"/>
      <c r="TDR3" s="1465"/>
      <c r="TDS3" s="1465"/>
      <c r="TDT3" s="1465"/>
      <c r="TDU3" s="1465"/>
      <c r="TDV3" s="1465"/>
      <c r="TDW3" s="1465"/>
      <c r="TDX3" s="1465"/>
      <c r="TDY3" s="1465"/>
      <c r="TDZ3" s="1465"/>
      <c r="TEA3" s="1465"/>
      <c r="TEB3" s="1465"/>
      <c r="TEC3" s="1465"/>
      <c r="TED3" s="1465"/>
      <c r="TEE3" s="1465"/>
      <c r="TEF3" s="1465"/>
      <c r="TEG3" s="1465"/>
      <c r="TEH3" s="1465"/>
      <c r="TEI3" s="1465"/>
      <c r="TEJ3" s="1465"/>
      <c r="TEK3" s="1465"/>
      <c r="TEL3" s="1465"/>
      <c r="TEM3" s="1465"/>
      <c r="TEN3" s="1465"/>
      <c r="TEO3" s="1465"/>
      <c r="TEP3" s="1465"/>
      <c r="TEQ3" s="1465"/>
      <c r="TER3" s="1465"/>
      <c r="TES3" s="1465"/>
      <c r="TET3" s="1465"/>
      <c r="TEU3" s="1465"/>
      <c r="TEV3" s="1465"/>
      <c r="TEW3" s="1465"/>
      <c r="TEX3" s="1465"/>
      <c r="TEY3" s="1465"/>
      <c r="TEZ3" s="1465"/>
      <c r="TFA3" s="1465"/>
      <c r="TFB3" s="1465"/>
      <c r="TFC3" s="1465"/>
      <c r="TFD3" s="1465"/>
      <c r="TFE3" s="1465"/>
      <c r="TFF3" s="1465"/>
      <c r="TFG3" s="1465"/>
      <c r="TFH3" s="1465"/>
      <c r="TFI3" s="1465"/>
      <c r="TFJ3" s="1465"/>
      <c r="TFK3" s="1465"/>
      <c r="TFL3" s="1465"/>
      <c r="TFM3" s="1465"/>
      <c r="TFN3" s="1465"/>
      <c r="TFO3" s="1465"/>
      <c r="TFP3" s="1465"/>
      <c r="TFQ3" s="1465"/>
      <c r="TFR3" s="1465"/>
      <c r="TFS3" s="1465"/>
      <c r="TFT3" s="1465"/>
      <c r="TFU3" s="1465"/>
      <c r="TFV3" s="1465"/>
      <c r="TFW3" s="1465"/>
      <c r="TFX3" s="1465"/>
      <c r="TFY3" s="1465"/>
      <c r="TFZ3" s="1465"/>
      <c r="TGA3" s="1465"/>
      <c r="TGB3" s="1465"/>
      <c r="TGC3" s="1465"/>
      <c r="TGD3" s="1465"/>
      <c r="TGE3" s="1465"/>
      <c r="TGF3" s="1465"/>
      <c r="TGG3" s="1465"/>
      <c r="TGH3" s="1465"/>
      <c r="TGI3" s="1465"/>
      <c r="TGJ3" s="1465"/>
      <c r="TGK3" s="1465"/>
      <c r="TGL3" s="1465"/>
      <c r="TGM3" s="1465"/>
      <c r="TGN3" s="1465"/>
      <c r="TGO3" s="1465"/>
      <c r="TGP3" s="1465"/>
      <c r="TGQ3" s="1465"/>
      <c r="TGR3" s="1465"/>
      <c r="TGS3" s="1465"/>
      <c r="TGT3" s="1465"/>
      <c r="TGU3" s="1465"/>
      <c r="TGV3" s="1465"/>
      <c r="TGW3" s="1465"/>
      <c r="TGX3" s="1465"/>
      <c r="TGY3" s="1465"/>
      <c r="TGZ3" s="1465"/>
      <c r="THA3" s="1465"/>
      <c r="THB3" s="1465"/>
      <c r="THC3" s="1465"/>
      <c r="THD3" s="1465"/>
      <c r="THE3" s="1465"/>
      <c r="THF3" s="1465"/>
      <c r="THG3" s="1465"/>
      <c r="THH3" s="1465"/>
      <c r="THI3" s="1465"/>
      <c r="THJ3" s="1465"/>
      <c r="THK3" s="1465"/>
      <c r="THL3" s="1465"/>
      <c r="THM3" s="1465"/>
      <c r="THN3" s="1465"/>
      <c r="THO3" s="1465"/>
      <c r="THP3" s="1465"/>
      <c r="THQ3" s="1465"/>
      <c r="THR3" s="1465"/>
      <c r="THS3" s="1465"/>
      <c r="THT3" s="1465"/>
      <c r="THU3" s="1465"/>
      <c r="THV3" s="1465"/>
      <c r="THW3" s="1465"/>
      <c r="THX3" s="1465"/>
      <c r="THY3" s="1465"/>
      <c r="THZ3" s="1465"/>
      <c r="TIA3" s="1465"/>
      <c r="TIB3" s="1465"/>
      <c r="TIC3" s="1465"/>
      <c r="TID3" s="1465"/>
      <c r="TIE3" s="1465"/>
      <c r="TIF3" s="1465"/>
      <c r="TIG3" s="1465"/>
      <c r="TIH3" s="1465"/>
      <c r="TII3" s="1465"/>
      <c r="TIJ3" s="1465"/>
      <c r="TIK3" s="1465"/>
      <c r="TIL3" s="1465"/>
      <c r="TIM3" s="1465"/>
      <c r="TIN3" s="1465"/>
      <c r="TIO3" s="1465"/>
      <c r="TIP3" s="1465"/>
      <c r="TIQ3" s="1465"/>
      <c r="TIR3" s="1465"/>
      <c r="TIS3" s="1465"/>
      <c r="TIT3" s="1465"/>
      <c r="TIU3" s="1465"/>
      <c r="TIV3" s="1465"/>
      <c r="TIW3" s="1465"/>
      <c r="TIX3" s="1465"/>
      <c r="TIY3" s="1465"/>
      <c r="TIZ3" s="1465"/>
      <c r="TJA3" s="1465"/>
      <c r="TJB3" s="1465"/>
      <c r="TJC3" s="1465"/>
      <c r="TJD3" s="1465"/>
      <c r="TJE3" s="1465"/>
      <c r="TJF3" s="1465"/>
      <c r="TJG3" s="1465"/>
      <c r="TJH3" s="1465"/>
      <c r="TJI3" s="1465"/>
      <c r="TJJ3" s="1465"/>
      <c r="TJK3" s="1465"/>
      <c r="TJL3" s="1465"/>
      <c r="TJM3" s="1465"/>
      <c r="TJN3" s="1465"/>
      <c r="TJO3" s="1465"/>
      <c r="TJP3" s="1465"/>
      <c r="TJQ3" s="1465"/>
      <c r="TJR3" s="1465"/>
      <c r="TJS3" s="1465"/>
      <c r="TJT3" s="1465"/>
      <c r="TJU3" s="1465"/>
      <c r="TJV3" s="1465"/>
      <c r="TJW3" s="1465"/>
      <c r="TJX3" s="1465"/>
      <c r="TJY3" s="1465"/>
      <c r="TJZ3" s="1465"/>
      <c r="TKA3" s="1465"/>
      <c r="TKB3" s="1465"/>
      <c r="TKC3" s="1465"/>
      <c r="TKD3" s="1465"/>
      <c r="TKE3" s="1465"/>
      <c r="TKF3" s="1465"/>
      <c r="TKG3" s="1465"/>
      <c r="TKH3" s="1465"/>
      <c r="TKI3" s="1465"/>
      <c r="TKJ3" s="1465"/>
      <c r="TKK3" s="1465"/>
      <c r="TKL3" s="1465"/>
      <c r="TKM3" s="1465"/>
      <c r="TKN3" s="1465"/>
      <c r="TKO3" s="1465"/>
      <c r="TKP3" s="1465"/>
      <c r="TKQ3" s="1465"/>
      <c r="TKR3" s="1465"/>
      <c r="TKS3" s="1465"/>
      <c r="TKT3" s="1465"/>
      <c r="TKU3" s="1465"/>
      <c r="TKV3" s="1465"/>
      <c r="TKW3" s="1465"/>
      <c r="TKX3" s="1465"/>
      <c r="TKY3" s="1465"/>
      <c r="TKZ3" s="1465"/>
      <c r="TLA3" s="1465"/>
      <c r="TLB3" s="1465"/>
      <c r="TLC3" s="1465"/>
      <c r="TLD3" s="1465"/>
      <c r="TLE3" s="1465"/>
      <c r="TLF3" s="1465"/>
      <c r="TLG3" s="1465"/>
      <c r="TLH3" s="1465"/>
      <c r="TLI3" s="1465"/>
      <c r="TLJ3" s="1465"/>
      <c r="TLK3" s="1465"/>
      <c r="TLL3" s="1465"/>
      <c r="TLM3" s="1465"/>
      <c r="TLN3" s="1465"/>
      <c r="TLO3" s="1465"/>
      <c r="TLP3" s="1465"/>
      <c r="TLQ3" s="1465"/>
      <c r="TLR3" s="1465"/>
      <c r="TLS3" s="1465"/>
      <c r="TLT3" s="1465"/>
      <c r="TLU3" s="1465"/>
      <c r="TLV3" s="1465"/>
      <c r="TLW3" s="1465"/>
      <c r="TLX3" s="1465"/>
      <c r="TLY3" s="1465"/>
      <c r="TLZ3" s="1465"/>
      <c r="TMA3" s="1465"/>
      <c r="TMB3" s="1465"/>
      <c r="TMC3" s="1465"/>
      <c r="TMD3" s="1465"/>
      <c r="TME3" s="1465"/>
      <c r="TMF3" s="1465"/>
      <c r="TMG3" s="1465"/>
      <c r="TMH3" s="1465"/>
      <c r="TMI3" s="1465"/>
      <c r="TMJ3" s="1465"/>
      <c r="TMK3" s="1465"/>
      <c r="TML3" s="1465"/>
      <c r="TMM3" s="1465"/>
      <c r="TMN3" s="1465"/>
      <c r="TMO3" s="1465"/>
      <c r="TMP3" s="1465"/>
      <c r="TMQ3" s="1465"/>
      <c r="TMR3" s="1465"/>
      <c r="TMS3" s="1465"/>
      <c r="TMT3" s="1465"/>
      <c r="TMU3" s="1465"/>
      <c r="TMV3" s="1465"/>
      <c r="TMW3" s="1465"/>
      <c r="TMX3" s="1465"/>
      <c r="TMY3" s="1465"/>
      <c r="TMZ3" s="1465"/>
      <c r="TNA3" s="1465"/>
      <c r="TNB3" s="1465"/>
      <c r="TNC3" s="1465"/>
      <c r="TND3" s="1465"/>
      <c r="TNE3" s="1465"/>
      <c r="TNF3" s="1465"/>
      <c r="TNG3" s="1465"/>
      <c r="TNH3" s="1465"/>
      <c r="TNI3" s="1465"/>
      <c r="TNJ3" s="1465"/>
      <c r="TNK3" s="1465"/>
      <c r="TNL3" s="1465"/>
      <c r="TNM3" s="1465"/>
      <c r="TNN3" s="1465"/>
      <c r="TNO3" s="1465"/>
      <c r="TNP3" s="1465"/>
      <c r="TNQ3" s="1465"/>
      <c r="TNR3" s="1465"/>
      <c r="TNS3" s="1465"/>
      <c r="TNT3" s="1465"/>
      <c r="TNU3" s="1465"/>
      <c r="TNV3" s="1465"/>
      <c r="TNW3" s="1465"/>
      <c r="TNX3" s="1465"/>
      <c r="TNY3" s="1465"/>
      <c r="TNZ3" s="1465"/>
      <c r="TOA3" s="1465"/>
      <c r="TOB3" s="1465"/>
      <c r="TOC3" s="1465"/>
      <c r="TOD3" s="1465"/>
      <c r="TOE3" s="1465"/>
      <c r="TOF3" s="1465"/>
      <c r="TOG3" s="1465"/>
      <c r="TOH3" s="1465"/>
      <c r="TOI3" s="1465"/>
      <c r="TOJ3" s="1465"/>
      <c r="TOK3" s="1465"/>
      <c r="TOL3" s="1465"/>
      <c r="TOM3" s="1465"/>
      <c r="TON3" s="1465"/>
      <c r="TOO3" s="1465"/>
      <c r="TOP3" s="1465"/>
      <c r="TOQ3" s="1465"/>
      <c r="TOR3" s="1465"/>
      <c r="TOS3" s="1465"/>
      <c r="TOT3" s="1465"/>
      <c r="TOU3" s="1465"/>
      <c r="TOV3" s="1465"/>
      <c r="TOW3" s="1465"/>
      <c r="TOX3" s="1465"/>
      <c r="TOY3" s="1465"/>
      <c r="TOZ3" s="1465"/>
      <c r="TPA3" s="1465"/>
      <c r="TPB3" s="1465"/>
      <c r="TPC3" s="1465"/>
      <c r="TPD3" s="1465"/>
      <c r="TPE3" s="1465"/>
      <c r="TPF3" s="1465"/>
      <c r="TPG3" s="1465"/>
      <c r="TPH3" s="1465"/>
      <c r="TPI3" s="1465"/>
      <c r="TPJ3" s="1465"/>
      <c r="TPK3" s="1465"/>
      <c r="TPL3" s="1465"/>
      <c r="TPM3" s="1465"/>
      <c r="TPN3" s="1465"/>
      <c r="TPO3" s="1465"/>
      <c r="TPP3" s="1465"/>
      <c r="TPQ3" s="1465"/>
      <c r="TPR3" s="1465"/>
      <c r="TPS3" s="1465"/>
      <c r="TPT3" s="1465"/>
      <c r="TPU3" s="1465"/>
      <c r="TPV3" s="1465"/>
      <c r="TPW3" s="1465"/>
      <c r="TPX3" s="1465"/>
      <c r="TPY3" s="1465"/>
      <c r="TPZ3" s="1465"/>
      <c r="TQA3" s="1465"/>
      <c r="TQB3" s="1465"/>
      <c r="TQC3" s="1465"/>
      <c r="TQD3" s="1465"/>
      <c r="TQE3" s="1465"/>
      <c r="TQF3" s="1465"/>
      <c r="TQG3" s="1465"/>
      <c r="TQH3" s="1465"/>
      <c r="TQI3" s="1465"/>
      <c r="TQJ3" s="1465"/>
      <c r="TQK3" s="1465"/>
      <c r="TQL3" s="1465"/>
      <c r="TQM3" s="1465"/>
      <c r="TQN3" s="1465"/>
      <c r="TQO3" s="1465"/>
      <c r="TQP3" s="1465"/>
      <c r="TQQ3" s="1465"/>
      <c r="TQR3" s="1465"/>
      <c r="TQS3" s="1465"/>
      <c r="TQT3" s="1465"/>
      <c r="TQU3" s="1465"/>
      <c r="TQV3" s="1465"/>
      <c r="TQW3" s="1465"/>
      <c r="TQX3" s="1465"/>
      <c r="TQY3" s="1465"/>
      <c r="TQZ3" s="1465"/>
      <c r="TRA3" s="1465"/>
      <c r="TRB3" s="1465"/>
      <c r="TRC3" s="1465"/>
      <c r="TRD3" s="1465"/>
      <c r="TRE3" s="1465"/>
      <c r="TRF3" s="1465"/>
      <c r="TRG3" s="1465"/>
      <c r="TRH3" s="1465"/>
      <c r="TRI3" s="1465"/>
      <c r="TRJ3" s="1465"/>
      <c r="TRK3" s="1465"/>
      <c r="TRL3" s="1465"/>
      <c r="TRM3" s="1465"/>
      <c r="TRN3" s="1465"/>
      <c r="TRO3" s="1465"/>
      <c r="TRP3" s="1465"/>
      <c r="TRQ3" s="1465"/>
      <c r="TRR3" s="1465"/>
      <c r="TRS3" s="1465"/>
      <c r="TRT3" s="1465"/>
      <c r="TRU3" s="1465"/>
      <c r="TRV3" s="1465"/>
      <c r="TRW3" s="1465"/>
      <c r="TRX3" s="1465"/>
      <c r="TRY3" s="1465"/>
      <c r="TRZ3" s="1465"/>
      <c r="TSA3" s="1465"/>
      <c r="TSB3" s="1465"/>
      <c r="TSC3" s="1465"/>
      <c r="TSD3" s="1465"/>
      <c r="TSE3" s="1465"/>
      <c r="TSF3" s="1465"/>
      <c r="TSG3" s="1465"/>
      <c r="TSH3" s="1465"/>
      <c r="TSI3" s="1465"/>
      <c r="TSJ3" s="1465"/>
      <c r="TSK3" s="1465"/>
      <c r="TSL3" s="1465"/>
      <c r="TSM3" s="1465"/>
      <c r="TSN3" s="1465"/>
      <c r="TSO3" s="1465"/>
      <c r="TSP3" s="1465"/>
      <c r="TSQ3" s="1465"/>
      <c r="TSR3" s="1465"/>
      <c r="TSS3" s="1465"/>
      <c r="TST3" s="1465"/>
      <c r="TSU3" s="1465"/>
      <c r="TSV3" s="1465"/>
      <c r="TSW3" s="1465"/>
      <c r="TSX3" s="1465"/>
      <c r="TSY3" s="1465"/>
      <c r="TSZ3" s="1465"/>
      <c r="TTA3" s="1465"/>
      <c r="TTB3" s="1465"/>
      <c r="TTC3" s="1465"/>
      <c r="TTD3" s="1465"/>
      <c r="TTE3" s="1465"/>
      <c r="TTF3" s="1465"/>
      <c r="TTG3" s="1465"/>
      <c r="TTH3" s="1465"/>
      <c r="TTI3" s="1465"/>
      <c r="TTJ3" s="1465"/>
      <c r="TTK3" s="1465"/>
      <c r="TTL3" s="1465"/>
      <c r="TTM3" s="1465"/>
      <c r="TTN3" s="1465"/>
      <c r="TTO3" s="1465"/>
      <c r="TTP3" s="1465"/>
      <c r="TTQ3" s="1465"/>
      <c r="TTR3" s="1465"/>
      <c r="TTS3" s="1465"/>
      <c r="TTT3" s="1465"/>
      <c r="TTU3" s="1465"/>
      <c r="TTV3" s="1465"/>
      <c r="TTW3" s="1465"/>
      <c r="TTX3" s="1465"/>
      <c r="TTY3" s="1465"/>
      <c r="TTZ3" s="1465"/>
      <c r="TUA3" s="1465"/>
      <c r="TUB3" s="1465"/>
      <c r="TUC3" s="1465"/>
      <c r="TUD3" s="1465"/>
      <c r="TUE3" s="1465"/>
      <c r="TUF3" s="1465"/>
      <c r="TUG3" s="1465"/>
      <c r="TUH3" s="1465"/>
      <c r="TUI3" s="1465"/>
      <c r="TUJ3" s="1465"/>
      <c r="TUK3" s="1465"/>
      <c r="TUL3" s="1465"/>
      <c r="TUM3" s="1465"/>
      <c r="TUN3" s="1465"/>
      <c r="TUO3" s="1465"/>
      <c r="TUP3" s="1465"/>
      <c r="TUQ3" s="1465"/>
      <c r="TUR3" s="1465"/>
      <c r="TUS3" s="1465"/>
      <c r="TUT3" s="1465"/>
      <c r="TUU3" s="1465"/>
      <c r="TUV3" s="1465"/>
      <c r="TUW3" s="1465"/>
      <c r="TUX3" s="1465"/>
      <c r="TUY3" s="1465"/>
      <c r="TUZ3" s="1465"/>
      <c r="TVA3" s="1465"/>
      <c r="TVB3" s="1465"/>
      <c r="TVC3" s="1465"/>
      <c r="TVD3" s="1465"/>
      <c r="TVE3" s="1465"/>
      <c r="TVF3" s="1465"/>
      <c r="TVG3" s="1465"/>
      <c r="TVH3" s="1465"/>
      <c r="TVI3" s="1465"/>
      <c r="TVJ3" s="1465"/>
      <c r="TVK3" s="1465"/>
      <c r="TVL3" s="1465"/>
      <c r="TVM3" s="1465"/>
      <c r="TVN3" s="1465"/>
      <c r="TVO3" s="1465"/>
      <c r="TVP3" s="1465"/>
      <c r="TVQ3" s="1465"/>
      <c r="TVR3" s="1465"/>
      <c r="TVS3" s="1465"/>
      <c r="TVT3" s="1465"/>
      <c r="TVU3" s="1465"/>
      <c r="TVV3" s="1465"/>
      <c r="TVW3" s="1465"/>
      <c r="TVX3" s="1465"/>
      <c r="TVY3" s="1465"/>
      <c r="TVZ3" s="1465"/>
      <c r="TWA3" s="1465"/>
      <c r="TWB3" s="1465"/>
      <c r="TWC3" s="1465"/>
      <c r="TWD3" s="1465"/>
      <c r="TWE3" s="1465"/>
      <c r="TWF3" s="1465"/>
      <c r="TWG3" s="1465"/>
      <c r="TWH3" s="1465"/>
      <c r="TWI3" s="1465"/>
      <c r="TWJ3" s="1465"/>
      <c r="TWK3" s="1465"/>
      <c r="TWL3" s="1465"/>
      <c r="TWM3" s="1465"/>
      <c r="TWN3" s="1465"/>
      <c r="TWO3" s="1465"/>
      <c r="TWP3" s="1465"/>
      <c r="TWQ3" s="1465"/>
      <c r="TWR3" s="1465"/>
      <c r="TWS3" s="1465"/>
      <c r="TWT3" s="1465"/>
      <c r="TWU3" s="1465"/>
      <c r="TWV3" s="1465"/>
      <c r="TWW3" s="1465"/>
      <c r="TWX3" s="1465"/>
      <c r="TWY3" s="1465"/>
      <c r="TWZ3" s="1465"/>
      <c r="TXA3" s="1465"/>
      <c r="TXB3" s="1465"/>
      <c r="TXC3" s="1465"/>
      <c r="TXD3" s="1465"/>
      <c r="TXE3" s="1465"/>
      <c r="TXF3" s="1465"/>
      <c r="TXG3" s="1465"/>
      <c r="TXH3" s="1465"/>
      <c r="TXI3" s="1465"/>
      <c r="TXJ3" s="1465"/>
      <c r="TXK3" s="1465"/>
      <c r="TXL3" s="1465"/>
      <c r="TXM3" s="1465"/>
      <c r="TXN3" s="1465"/>
      <c r="TXO3" s="1465"/>
      <c r="TXP3" s="1465"/>
      <c r="TXQ3" s="1465"/>
      <c r="TXR3" s="1465"/>
      <c r="TXS3" s="1465"/>
      <c r="TXT3" s="1465"/>
      <c r="TXU3" s="1465"/>
      <c r="TXV3" s="1465"/>
      <c r="TXW3" s="1465"/>
      <c r="TXX3" s="1465"/>
      <c r="TXY3" s="1465"/>
      <c r="TXZ3" s="1465"/>
      <c r="TYA3" s="1465"/>
      <c r="TYB3" s="1465"/>
      <c r="TYC3" s="1465"/>
      <c r="TYD3" s="1465"/>
      <c r="TYE3" s="1465"/>
      <c r="TYF3" s="1465"/>
      <c r="TYG3" s="1465"/>
      <c r="TYH3" s="1465"/>
      <c r="TYI3" s="1465"/>
      <c r="TYJ3" s="1465"/>
      <c r="TYK3" s="1465"/>
      <c r="TYL3" s="1465"/>
      <c r="TYM3" s="1465"/>
      <c r="TYN3" s="1465"/>
      <c r="TYO3" s="1465"/>
      <c r="TYP3" s="1465"/>
      <c r="TYQ3" s="1465"/>
      <c r="TYR3" s="1465"/>
      <c r="TYS3" s="1465"/>
      <c r="TYT3" s="1465"/>
      <c r="TYU3" s="1465"/>
      <c r="TYV3" s="1465"/>
      <c r="TYW3" s="1465"/>
      <c r="TYX3" s="1465"/>
      <c r="TYY3" s="1465"/>
      <c r="TYZ3" s="1465"/>
      <c r="TZA3" s="1465"/>
      <c r="TZB3" s="1465"/>
      <c r="TZC3" s="1465"/>
      <c r="TZD3" s="1465"/>
      <c r="TZE3" s="1465"/>
      <c r="TZF3" s="1465"/>
      <c r="TZG3" s="1465"/>
      <c r="TZH3" s="1465"/>
      <c r="TZI3" s="1465"/>
      <c r="TZJ3" s="1465"/>
      <c r="TZK3" s="1465"/>
      <c r="TZL3" s="1465"/>
      <c r="TZM3" s="1465"/>
      <c r="TZN3" s="1465"/>
      <c r="TZO3" s="1465"/>
      <c r="TZP3" s="1465"/>
      <c r="TZQ3" s="1465"/>
      <c r="TZR3" s="1465"/>
      <c r="TZS3" s="1465"/>
      <c r="TZT3" s="1465"/>
      <c r="TZU3" s="1465"/>
      <c r="TZV3" s="1465"/>
      <c r="TZW3" s="1465"/>
      <c r="TZX3" s="1465"/>
      <c r="TZY3" s="1465"/>
      <c r="TZZ3" s="1465"/>
      <c r="UAA3" s="1465"/>
      <c r="UAB3" s="1465"/>
      <c r="UAC3" s="1465"/>
      <c r="UAD3" s="1465"/>
      <c r="UAE3" s="1465"/>
      <c r="UAF3" s="1465"/>
      <c r="UAG3" s="1465"/>
      <c r="UAH3" s="1465"/>
      <c r="UAI3" s="1465"/>
      <c r="UAJ3" s="1465"/>
      <c r="UAK3" s="1465"/>
      <c r="UAL3" s="1465"/>
      <c r="UAM3" s="1465"/>
      <c r="UAN3" s="1465"/>
      <c r="UAO3" s="1465"/>
      <c r="UAP3" s="1465"/>
      <c r="UAQ3" s="1465"/>
      <c r="UAR3" s="1465"/>
      <c r="UAS3" s="1465"/>
      <c r="UAT3" s="1465"/>
      <c r="UAU3" s="1465"/>
      <c r="UAV3" s="1465"/>
      <c r="UAW3" s="1465"/>
      <c r="UAX3" s="1465"/>
      <c r="UAY3" s="1465"/>
      <c r="UAZ3" s="1465"/>
      <c r="UBA3" s="1465"/>
      <c r="UBB3" s="1465"/>
      <c r="UBC3" s="1465"/>
      <c r="UBD3" s="1465"/>
      <c r="UBE3" s="1465"/>
      <c r="UBF3" s="1465"/>
      <c r="UBG3" s="1465"/>
      <c r="UBH3" s="1465"/>
      <c r="UBI3" s="1465"/>
      <c r="UBJ3" s="1465"/>
      <c r="UBK3" s="1465"/>
      <c r="UBL3" s="1465"/>
      <c r="UBM3" s="1465"/>
      <c r="UBN3" s="1465"/>
      <c r="UBO3" s="1465"/>
      <c r="UBP3" s="1465"/>
      <c r="UBQ3" s="1465"/>
      <c r="UBR3" s="1465"/>
      <c r="UBS3" s="1465"/>
      <c r="UBT3" s="1465"/>
      <c r="UBU3" s="1465"/>
      <c r="UBV3" s="1465"/>
      <c r="UBW3" s="1465"/>
      <c r="UBX3" s="1465"/>
      <c r="UBY3" s="1465"/>
      <c r="UBZ3" s="1465"/>
      <c r="UCA3" s="1465"/>
      <c r="UCB3" s="1465"/>
      <c r="UCC3" s="1465"/>
      <c r="UCD3" s="1465"/>
      <c r="UCE3" s="1465"/>
      <c r="UCF3" s="1465"/>
      <c r="UCG3" s="1465"/>
      <c r="UCH3" s="1465"/>
      <c r="UCI3" s="1465"/>
      <c r="UCJ3" s="1465"/>
      <c r="UCK3" s="1465"/>
      <c r="UCL3" s="1465"/>
      <c r="UCM3" s="1465"/>
      <c r="UCN3" s="1465"/>
      <c r="UCO3" s="1465"/>
      <c r="UCP3" s="1465"/>
      <c r="UCQ3" s="1465"/>
      <c r="UCR3" s="1465"/>
      <c r="UCS3" s="1465"/>
      <c r="UCT3" s="1465"/>
      <c r="UCU3" s="1465"/>
      <c r="UCV3" s="1465"/>
      <c r="UCW3" s="1465"/>
      <c r="UCX3" s="1465"/>
      <c r="UCY3" s="1465"/>
      <c r="UCZ3" s="1465"/>
      <c r="UDA3" s="1465"/>
      <c r="UDB3" s="1465"/>
      <c r="UDC3" s="1465"/>
      <c r="UDD3" s="1465"/>
      <c r="UDE3" s="1465"/>
      <c r="UDF3" s="1465"/>
      <c r="UDG3" s="1465"/>
      <c r="UDH3" s="1465"/>
      <c r="UDI3" s="1465"/>
      <c r="UDJ3" s="1465"/>
      <c r="UDK3" s="1465"/>
      <c r="UDL3" s="1465"/>
      <c r="UDM3" s="1465"/>
      <c r="UDN3" s="1465"/>
      <c r="UDO3" s="1465"/>
      <c r="UDP3" s="1465"/>
      <c r="UDQ3" s="1465"/>
      <c r="UDR3" s="1465"/>
      <c r="UDS3" s="1465"/>
      <c r="UDT3" s="1465"/>
      <c r="UDU3" s="1465"/>
      <c r="UDV3" s="1465"/>
      <c r="UDW3" s="1465"/>
      <c r="UDX3" s="1465"/>
      <c r="UDY3" s="1465"/>
      <c r="UDZ3" s="1465"/>
      <c r="UEA3" s="1465"/>
      <c r="UEB3" s="1465"/>
      <c r="UEC3" s="1465"/>
      <c r="UED3" s="1465"/>
      <c r="UEE3" s="1465"/>
      <c r="UEF3" s="1465"/>
      <c r="UEG3" s="1465"/>
      <c r="UEH3" s="1465"/>
      <c r="UEI3" s="1465"/>
      <c r="UEJ3" s="1465"/>
      <c r="UEK3" s="1465"/>
      <c r="UEL3" s="1465"/>
      <c r="UEM3" s="1465"/>
      <c r="UEN3" s="1465"/>
      <c r="UEO3" s="1465"/>
      <c r="UEP3" s="1465"/>
      <c r="UEQ3" s="1465"/>
      <c r="UER3" s="1465"/>
      <c r="UES3" s="1465"/>
      <c r="UET3" s="1465"/>
      <c r="UEU3" s="1465"/>
      <c r="UEV3" s="1465"/>
      <c r="UEW3" s="1465"/>
      <c r="UEX3" s="1465"/>
      <c r="UEY3" s="1465"/>
      <c r="UEZ3" s="1465"/>
      <c r="UFA3" s="1465"/>
      <c r="UFB3" s="1465"/>
      <c r="UFC3" s="1465"/>
      <c r="UFD3" s="1465"/>
      <c r="UFE3" s="1465"/>
      <c r="UFF3" s="1465"/>
      <c r="UFG3" s="1465"/>
      <c r="UFH3" s="1465"/>
      <c r="UFI3" s="1465"/>
      <c r="UFJ3" s="1465"/>
      <c r="UFK3" s="1465"/>
      <c r="UFL3" s="1465"/>
      <c r="UFM3" s="1465"/>
      <c r="UFN3" s="1465"/>
      <c r="UFO3" s="1465"/>
      <c r="UFP3" s="1465"/>
      <c r="UFQ3" s="1465"/>
      <c r="UFR3" s="1465"/>
      <c r="UFS3" s="1465"/>
      <c r="UFT3" s="1465"/>
      <c r="UFU3" s="1465"/>
      <c r="UFV3" s="1465"/>
      <c r="UFW3" s="1465"/>
      <c r="UFX3" s="1465"/>
      <c r="UFY3" s="1465"/>
      <c r="UFZ3" s="1465"/>
      <c r="UGA3" s="1465"/>
      <c r="UGB3" s="1465"/>
      <c r="UGC3" s="1465"/>
      <c r="UGD3" s="1465"/>
      <c r="UGE3" s="1465"/>
      <c r="UGF3" s="1465"/>
      <c r="UGG3" s="1465"/>
      <c r="UGH3" s="1465"/>
      <c r="UGI3" s="1465"/>
      <c r="UGJ3" s="1465"/>
      <c r="UGK3" s="1465"/>
      <c r="UGL3" s="1465"/>
      <c r="UGM3" s="1465"/>
      <c r="UGN3" s="1465"/>
      <c r="UGO3" s="1465"/>
      <c r="UGP3" s="1465"/>
      <c r="UGQ3" s="1465"/>
      <c r="UGR3" s="1465"/>
      <c r="UGS3" s="1465"/>
      <c r="UGT3" s="1465"/>
      <c r="UGU3" s="1465"/>
      <c r="UGV3" s="1465"/>
      <c r="UGW3" s="1465"/>
      <c r="UGX3" s="1465"/>
      <c r="UGY3" s="1465"/>
      <c r="UGZ3" s="1465"/>
      <c r="UHA3" s="1465"/>
      <c r="UHB3" s="1465"/>
      <c r="UHC3" s="1465"/>
      <c r="UHD3" s="1465"/>
      <c r="UHE3" s="1465"/>
      <c r="UHF3" s="1465"/>
      <c r="UHG3" s="1465"/>
      <c r="UHH3" s="1465"/>
      <c r="UHI3" s="1465"/>
      <c r="UHJ3" s="1465"/>
      <c r="UHK3" s="1465"/>
      <c r="UHL3" s="1465"/>
      <c r="UHM3" s="1465"/>
      <c r="UHN3" s="1465"/>
      <c r="UHO3" s="1465"/>
      <c r="UHP3" s="1465"/>
      <c r="UHQ3" s="1465"/>
      <c r="UHR3" s="1465"/>
      <c r="UHS3" s="1465"/>
      <c r="UHT3" s="1465"/>
      <c r="UHU3" s="1465"/>
      <c r="UHV3" s="1465"/>
      <c r="UHW3" s="1465"/>
      <c r="UHX3" s="1465"/>
      <c r="UHY3" s="1465"/>
      <c r="UHZ3" s="1465"/>
      <c r="UIA3" s="1465"/>
      <c r="UIB3" s="1465"/>
      <c r="UIC3" s="1465"/>
      <c r="UID3" s="1465"/>
      <c r="UIE3" s="1465"/>
      <c r="UIF3" s="1465"/>
      <c r="UIG3" s="1465"/>
      <c r="UIH3" s="1465"/>
      <c r="UII3" s="1465"/>
      <c r="UIJ3" s="1465"/>
      <c r="UIK3" s="1465"/>
      <c r="UIL3" s="1465"/>
      <c r="UIM3" s="1465"/>
      <c r="UIN3" s="1465"/>
      <c r="UIO3" s="1465"/>
      <c r="UIP3" s="1465"/>
      <c r="UIQ3" s="1465"/>
      <c r="UIR3" s="1465"/>
      <c r="UIS3" s="1465"/>
      <c r="UIT3" s="1465"/>
      <c r="UIU3" s="1465"/>
      <c r="UIV3" s="1465"/>
      <c r="UIW3" s="1465"/>
      <c r="UIX3" s="1465"/>
      <c r="UIY3" s="1465"/>
      <c r="UIZ3" s="1465"/>
      <c r="UJA3" s="1465"/>
      <c r="UJB3" s="1465"/>
      <c r="UJC3" s="1465"/>
      <c r="UJD3" s="1465"/>
      <c r="UJE3" s="1465"/>
      <c r="UJF3" s="1465"/>
      <c r="UJG3" s="1465"/>
      <c r="UJH3" s="1465"/>
      <c r="UJI3" s="1465"/>
      <c r="UJJ3" s="1465"/>
      <c r="UJK3" s="1465"/>
      <c r="UJL3" s="1465"/>
      <c r="UJM3" s="1465"/>
      <c r="UJN3" s="1465"/>
      <c r="UJO3" s="1465"/>
      <c r="UJP3" s="1465"/>
      <c r="UJQ3" s="1465"/>
      <c r="UJR3" s="1465"/>
      <c r="UJS3" s="1465"/>
      <c r="UJT3" s="1465"/>
      <c r="UJU3" s="1465"/>
      <c r="UJV3" s="1465"/>
      <c r="UJW3" s="1465"/>
      <c r="UJX3" s="1465"/>
      <c r="UJY3" s="1465"/>
      <c r="UJZ3" s="1465"/>
      <c r="UKA3" s="1465"/>
      <c r="UKB3" s="1465"/>
      <c r="UKC3" s="1465"/>
      <c r="UKD3" s="1465"/>
      <c r="UKE3" s="1465"/>
      <c r="UKF3" s="1465"/>
      <c r="UKG3" s="1465"/>
      <c r="UKH3" s="1465"/>
      <c r="UKI3" s="1465"/>
      <c r="UKJ3" s="1465"/>
      <c r="UKK3" s="1465"/>
      <c r="UKL3" s="1465"/>
      <c r="UKM3" s="1465"/>
      <c r="UKN3" s="1465"/>
      <c r="UKO3" s="1465"/>
      <c r="UKP3" s="1465"/>
      <c r="UKQ3" s="1465"/>
      <c r="UKR3" s="1465"/>
      <c r="UKS3" s="1465"/>
      <c r="UKT3" s="1465"/>
      <c r="UKU3" s="1465"/>
      <c r="UKV3" s="1465"/>
      <c r="UKW3" s="1465"/>
      <c r="UKX3" s="1465"/>
      <c r="UKY3" s="1465"/>
      <c r="UKZ3" s="1465"/>
      <c r="ULA3" s="1465"/>
      <c r="ULB3" s="1465"/>
      <c r="ULC3" s="1465"/>
      <c r="ULD3" s="1465"/>
      <c r="ULE3" s="1465"/>
      <c r="ULF3" s="1465"/>
      <c r="ULG3" s="1465"/>
      <c r="ULH3" s="1465"/>
      <c r="ULI3" s="1465"/>
      <c r="ULJ3" s="1465"/>
      <c r="ULK3" s="1465"/>
      <c r="ULL3" s="1465"/>
      <c r="ULM3" s="1465"/>
      <c r="ULN3" s="1465"/>
      <c r="ULO3" s="1465"/>
      <c r="ULP3" s="1465"/>
      <c r="ULQ3" s="1465"/>
      <c r="ULR3" s="1465"/>
      <c r="ULS3" s="1465"/>
      <c r="ULT3" s="1465"/>
      <c r="ULU3" s="1465"/>
      <c r="ULV3" s="1465"/>
      <c r="ULW3" s="1465"/>
      <c r="ULX3" s="1465"/>
      <c r="ULY3" s="1465"/>
      <c r="ULZ3" s="1465"/>
      <c r="UMA3" s="1465"/>
      <c r="UMB3" s="1465"/>
      <c r="UMC3" s="1465"/>
      <c r="UMD3" s="1465"/>
      <c r="UME3" s="1465"/>
      <c r="UMF3" s="1465"/>
      <c r="UMG3" s="1465"/>
      <c r="UMH3" s="1465"/>
      <c r="UMI3" s="1465"/>
      <c r="UMJ3" s="1465"/>
      <c r="UMK3" s="1465"/>
      <c r="UML3" s="1465"/>
      <c r="UMM3" s="1465"/>
      <c r="UMN3" s="1465"/>
      <c r="UMO3" s="1465"/>
      <c r="UMP3" s="1465"/>
      <c r="UMQ3" s="1465"/>
      <c r="UMR3" s="1465"/>
      <c r="UMS3" s="1465"/>
      <c r="UMT3" s="1465"/>
      <c r="UMU3" s="1465"/>
      <c r="UMV3" s="1465"/>
      <c r="UMW3" s="1465"/>
      <c r="UMX3" s="1465"/>
      <c r="UMY3" s="1465"/>
      <c r="UMZ3" s="1465"/>
      <c r="UNA3" s="1465"/>
      <c r="UNB3" s="1465"/>
      <c r="UNC3" s="1465"/>
      <c r="UND3" s="1465"/>
      <c r="UNE3" s="1465"/>
      <c r="UNF3" s="1465"/>
      <c r="UNG3" s="1465"/>
      <c r="UNH3" s="1465"/>
      <c r="UNI3" s="1465"/>
      <c r="UNJ3" s="1465"/>
      <c r="UNK3" s="1465"/>
      <c r="UNL3" s="1465"/>
      <c r="UNM3" s="1465"/>
      <c r="UNN3" s="1465"/>
      <c r="UNO3" s="1465"/>
      <c r="UNP3" s="1465"/>
      <c r="UNQ3" s="1465"/>
      <c r="UNR3" s="1465"/>
      <c r="UNS3" s="1465"/>
      <c r="UNT3" s="1465"/>
      <c r="UNU3" s="1465"/>
      <c r="UNV3" s="1465"/>
      <c r="UNW3" s="1465"/>
      <c r="UNX3" s="1465"/>
      <c r="UNY3" s="1465"/>
      <c r="UNZ3" s="1465"/>
      <c r="UOA3" s="1465"/>
      <c r="UOB3" s="1465"/>
      <c r="UOC3" s="1465"/>
      <c r="UOD3" s="1465"/>
      <c r="UOE3" s="1465"/>
      <c r="UOF3" s="1465"/>
      <c r="UOG3" s="1465"/>
      <c r="UOH3" s="1465"/>
      <c r="UOI3" s="1465"/>
      <c r="UOJ3" s="1465"/>
      <c r="UOK3" s="1465"/>
      <c r="UOL3" s="1465"/>
      <c r="UOM3" s="1465"/>
      <c r="UON3" s="1465"/>
      <c r="UOO3" s="1465"/>
      <c r="UOP3" s="1465"/>
      <c r="UOQ3" s="1465"/>
      <c r="UOR3" s="1465"/>
      <c r="UOS3" s="1465"/>
      <c r="UOT3" s="1465"/>
      <c r="UOU3" s="1465"/>
      <c r="UOV3" s="1465"/>
      <c r="UOW3" s="1465"/>
      <c r="UOX3" s="1465"/>
      <c r="UOY3" s="1465"/>
      <c r="UOZ3" s="1465"/>
      <c r="UPA3" s="1465"/>
      <c r="UPB3" s="1465"/>
      <c r="UPC3" s="1465"/>
      <c r="UPD3" s="1465"/>
      <c r="UPE3" s="1465"/>
      <c r="UPF3" s="1465"/>
      <c r="UPG3" s="1465"/>
      <c r="UPH3" s="1465"/>
      <c r="UPI3" s="1465"/>
      <c r="UPJ3" s="1465"/>
      <c r="UPK3" s="1465"/>
      <c r="UPL3" s="1465"/>
      <c r="UPM3" s="1465"/>
      <c r="UPN3" s="1465"/>
      <c r="UPO3" s="1465"/>
      <c r="UPP3" s="1465"/>
      <c r="UPQ3" s="1465"/>
      <c r="UPR3" s="1465"/>
      <c r="UPS3" s="1465"/>
      <c r="UPT3" s="1465"/>
      <c r="UPU3" s="1465"/>
      <c r="UPV3" s="1465"/>
      <c r="UPW3" s="1465"/>
      <c r="UPX3" s="1465"/>
      <c r="UPY3" s="1465"/>
      <c r="UPZ3" s="1465"/>
      <c r="UQA3" s="1465"/>
      <c r="UQB3" s="1465"/>
      <c r="UQC3" s="1465"/>
      <c r="UQD3" s="1465"/>
      <c r="UQE3" s="1465"/>
      <c r="UQF3" s="1465"/>
      <c r="UQG3" s="1465"/>
      <c r="UQH3" s="1465"/>
      <c r="UQI3" s="1465"/>
      <c r="UQJ3" s="1465"/>
      <c r="UQK3" s="1465"/>
      <c r="UQL3" s="1465"/>
      <c r="UQM3" s="1465"/>
      <c r="UQN3" s="1465"/>
      <c r="UQO3" s="1465"/>
      <c r="UQP3" s="1465"/>
      <c r="UQQ3" s="1465"/>
      <c r="UQR3" s="1465"/>
      <c r="UQS3" s="1465"/>
      <c r="UQT3" s="1465"/>
      <c r="UQU3" s="1465"/>
      <c r="UQV3" s="1465"/>
      <c r="UQW3" s="1465"/>
      <c r="UQX3" s="1465"/>
      <c r="UQY3" s="1465"/>
      <c r="UQZ3" s="1465"/>
      <c r="URA3" s="1465"/>
      <c r="URB3" s="1465"/>
      <c r="URC3" s="1465"/>
      <c r="URD3" s="1465"/>
      <c r="URE3" s="1465"/>
      <c r="URF3" s="1465"/>
      <c r="URG3" s="1465"/>
      <c r="URH3" s="1465"/>
      <c r="URI3" s="1465"/>
      <c r="URJ3" s="1465"/>
      <c r="URK3" s="1465"/>
      <c r="URL3" s="1465"/>
      <c r="URM3" s="1465"/>
      <c r="URN3" s="1465"/>
      <c r="URO3" s="1465"/>
      <c r="URP3" s="1465"/>
      <c r="URQ3" s="1465"/>
      <c r="URR3" s="1465"/>
      <c r="URS3" s="1465"/>
      <c r="URT3" s="1465"/>
      <c r="URU3" s="1465"/>
      <c r="URV3" s="1465"/>
      <c r="URW3" s="1465"/>
      <c r="URX3" s="1465"/>
      <c r="URY3" s="1465"/>
      <c r="URZ3" s="1465"/>
      <c r="USA3" s="1465"/>
      <c r="USB3" s="1465"/>
      <c r="USC3" s="1465"/>
      <c r="USD3" s="1465"/>
      <c r="USE3" s="1465"/>
      <c r="USF3" s="1465"/>
      <c r="USG3" s="1465"/>
      <c r="USH3" s="1465"/>
      <c r="USI3" s="1465"/>
      <c r="USJ3" s="1465"/>
      <c r="USK3" s="1465"/>
      <c r="USL3" s="1465"/>
      <c r="USM3" s="1465"/>
      <c r="USN3" s="1465"/>
      <c r="USO3" s="1465"/>
      <c r="USP3" s="1465"/>
      <c r="USQ3" s="1465"/>
      <c r="USR3" s="1465"/>
      <c r="USS3" s="1465"/>
      <c r="UST3" s="1465"/>
      <c r="USU3" s="1465"/>
      <c r="USV3" s="1465"/>
      <c r="USW3" s="1465"/>
      <c r="USX3" s="1465"/>
      <c r="USY3" s="1465"/>
      <c r="USZ3" s="1465"/>
      <c r="UTA3" s="1465"/>
      <c r="UTB3" s="1465"/>
      <c r="UTC3" s="1465"/>
      <c r="UTD3" s="1465"/>
      <c r="UTE3" s="1465"/>
      <c r="UTF3" s="1465"/>
      <c r="UTG3" s="1465"/>
      <c r="UTH3" s="1465"/>
      <c r="UTI3" s="1465"/>
      <c r="UTJ3" s="1465"/>
      <c r="UTK3" s="1465"/>
      <c r="UTL3" s="1465"/>
      <c r="UTM3" s="1465"/>
      <c r="UTN3" s="1465"/>
      <c r="UTO3" s="1465"/>
      <c r="UTP3" s="1465"/>
      <c r="UTQ3" s="1465"/>
      <c r="UTR3" s="1465"/>
      <c r="UTS3" s="1465"/>
      <c r="UTT3" s="1465"/>
      <c r="UTU3" s="1465"/>
      <c r="UTV3" s="1465"/>
      <c r="UTW3" s="1465"/>
      <c r="UTX3" s="1465"/>
      <c r="UTY3" s="1465"/>
      <c r="UTZ3" s="1465"/>
      <c r="UUA3" s="1465"/>
      <c r="UUB3" s="1465"/>
      <c r="UUC3" s="1465"/>
      <c r="UUD3" s="1465"/>
      <c r="UUE3" s="1465"/>
      <c r="UUF3" s="1465"/>
      <c r="UUG3" s="1465"/>
      <c r="UUH3" s="1465"/>
      <c r="UUI3" s="1465"/>
      <c r="UUJ3" s="1465"/>
      <c r="UUK3" s="1465"/>
      <c r="UUL3" s="1465"/>
      <c r="UUM3" s="1465"/>
      <c r="UUN3" s="1465"/>
      <c r="UUO3" s="1465"/>
      <c r="UUP3" s="1465"/>
      <c r="UUQ3" s="1465"/>
      <c r="UUR3" s="1465"/>
      <c r="UUS3" s="1465"/>
      <c r="UUT3" s="1465"/>
      <c r="UUU3" s="1465"/>
      <c r="UUV3" s="1465"/>
      <c r="UUW3" s="1465"/>
      <c r="UUX3" s="1465"/>
      <c r="UUY3" s="1465"/>
      <c r="UUZ3" s="1465"/>
      <c r="UVA3" s="1465"/>
      <c r="UVB3" s="1465"/>
      <c r="UVC3" s="1465"/>
      <c r="UVD3" s="1465"/>
      <c r="UVE3" s="1465"/>
      <c r="UVF3" s="1465"/>
      <c r="UVG3" s="1465"/>
      <c r="UVH3" s="1465"/>
      <c r="UVI3" s="1465"/>
      <c r="UVJ3" s="1465"/>
      <c r="UVK3" s="1465"/>
      <c r="UVL3" s="1465"/>
      <c r="UVM3" s="1465"/>
      <c r="UVN3" s="1465"/>
      <c r="UVO3" s="1465"/>
      <c r="UVP3" s="1465"/>
      <c r="UVQ3" s="1465"/>
      <c r="UVR3" s="1465"/>
      <c r="UVS3" s="1465"/>
      <c r="UVT3" s="1465"/>
      <c r="UVU3" s="1465"/>
      <c r="UVV3" s="1465"/>
      <c r="UVW3" s="1465"/>
      <c r="UVX3" s="1465"/>
      <c r="UVY3" s="1465"/>
      <c r="UVZ3" s="1465"/>
      <c r="UWA3" s="1465"/>
      <c r="UWB3" s="1465"/>
      <c r="UWC3" s="1465"/>
      <c r="UWD3" s="1465"/>
      <c r="UWE3" s="1465"/>
      <c r="UWF3" s="1465"/>
      <c r="UWG3" s="1465"/>
      <c r="UWH3" s="1465"/>
      <c r="UWI3" s="1465"/>
      <c r="UWJ3" s="1465"/>
      <c r="UWK3" s="1465"/>
      <c r="UWL3" s="1465"/>
      <c r="UWM3" s="1465"/>
      <c r="UWN3" s="1465"/>
      <c r="UWO3" s="1465"/>
      <c r="UWP3" s="1465"/>
      <c r="UWQ3" s="1465"/>
      <c r="UWR3" s="1465"/>
      <c r="UWS3" s="1465"/>
      <c r="UWT3" s="1465"/>
      <c r="UWU3" s="1465"/>
      <c r="UWV3" s="1465"/>
      <c r="UWW3" s="1465"/>
      <c r="UWX3" s="1465"/>
      <c r="UWY3" s="1465"/>
      <c r="UWZ3" s="1465"/>
      <c r="UXA3" s="1465"/>
      <c r="UXB3" s="1465"/>
      <c r="UXC3" s="1465"/>
      <c r="UXD3" s="1465"/>
      <c r="UXE3" s="1465"/>
      <c r="UXF3" s="1465"/>
      <c r="UXG3" s="1465"/>
      <c r="UXH3" s="1465"/>
      <c r="UXI3" s="1465"/>
      <c r="UXJ3" s="1465"/>
      <c r="UXK3" s="1465"/>
      <c r="UXL3" s="1465"/>
      <c r="UXM3" s="1465"/>
      <c r="UXN3" s="1465"/>
      <c r="UXO3" s="1465"/>
      <c r="UXP3" s="1465"/>
      <c r="UXQ3" s="1465"/>
      <c r="UXR3" s="1465"/>
      <c r="UXS3" s="1465"/>
      <c r="UXT3" s="1465"/>
      <c r="UXU3" s="1465"/>
      <c r="UXV3" s="1465"/>
      <c r="UXW3" s="1465"/>
      <c r="UXX3" s="1465"/>
      <c r="UXY3" s="1465"/>
      <c r="UXZ3" s="1465"/>
      <c r="UYA3" s="1465"/>
      <c r="UYB3" s="1465"/>
      <c r="UYC3" s="1465"/>
      <c r="UYD3" s="1465"/>
      <c r="UYE3" s="1465"/>
      <c r="UYF3" s="1465"/>
      <c r="UYG3" s="1465"/>
      <c r="UYH3" s="1465"/>
      <c r="UYI3" s="1465"/>
      <c r="UYJ3" s="1465"/>
      <c r="UYK3" s="1465"/>
      <c r="UYL3" s="1465"/>
      <c r="UYM3" s="1465"/>
      <c r="UYN3" s="1465"/>
      <c r="UYO3" s="1465"/>
      <c r="UYP3" s="1465"/>
      <c r="UYQ3" s="1465"/>
      <c r="UYR3" s="1465"/>
      <c r="UYS3" s="1465"/>
      <c r="UYT3" s="1465"/>
      <c r="UYU3" s="1465"/>
      <c r="UYV3" s="1465"/>
      <c r="UYW3" s="1465"/>
      <c r="UYX3" s="1465"/>
      <c r="UYY3" s="1465"/>
      <c r="UYZ3" s="1465"/>
      <c r="UZA3" s="1465"/>
      <c r="UZB3" s="1465"/>
      <c r="UZC3" s="1465"/>
      <c r="UZD3" s="1465"/>
      <c r="UZE3" s="1465"/>
      <c r="UZF3" s="1465"/>
      <c r="UZG3" s="1465"/>
      <c r="UZH3" s="1465"/>
      <c r="UZI3" s="1465"/>
      <c r="UZJ3" s="1465"/>
      <c r="UZK3" s="1465"/>
      <c r="UZL3" s="1465"/>
      <c r="UZM3" s="1465"/>
      <c r="UZN3" s="1465"/>
      <c r="UZO3" s="1465"/>
      <c r="UZP3" s="1465"/>
      <c r="UZQ3" s="1465"/>
      <c r="UZR3" s="1465"/>
      <c r="UZS3" s="1465"/>
      <c r="UZT3" s="1465"/>
      <c r="UZU3" s="1465"/>
      <c r="UZV3" s="1465"/>
      <c r="UZW3" s="1465"/>
      <c r="UZX3" s="1465"/>
      <c r="UZY3" s="1465"/>
      <c r="UZZ3" s="1465"/>
      <c r="VAA3" s="1465"/>
      <c r="VAB3" s="1465"/>
      <c r="VAC3" s="1465"/>
      <c r="VAD3" s="1465"/>
      <c r="VAE3" s="1465"/>
      <c r="VAF3" s="1465"/>
      <c r="VAG3" s="1465"/>
      <c r="VAH3" s="1465"/>
      <c r="VAI3" s="1465"/>
      <c r="VAJ3" s="1465"/>
      <c r="VAK3" s="1465"/>
      <c r="VAL3" s="1465"/>
      <c r="VAM3" s="1465"/>
      <c r="VAN3" s="1465"/>
      <c r="VAO3" s="1465"/>
      <c r="VAP3" s="1465"/>
      <c r="VAQ3" s="1465"/>
      <c r="VAR3" s="1465"/>
      <c r="VAS3" s="1465"/>
      <c r="VAT3" s="1465"/>
      <c r="VAU3" s="1465"/>
      <c r="VAV3" s="1465"/>
      <c r="VAW3" s="1465"/>
      <c r="VAX3" s="1465"/>
      <c r="VAY3" s="1465"/>
      <c r="VAZ3" s="1465"/>
      <c r="VBA3" s="1465"/>
      <c r="VBB3" s="1465"/>
      <c r="VBC3" s="1465"/>
      <c r="VBD3" s="1465"/>
      <c r="VBE3" s="1465"/>
      <c r="VBF3" s="1465"/>
      <c r="VBG3" s="1465"/>
      <c r="VBH3" s="1465"/>
      <c r="VBI3" s="1465"/>
      <c r="VBJ3" s="1465"/>
      <c r="VBK3" s="1465"/>
      <c r="VBL3" s="1465"/>
      <c r="VBM3" s="1465"/>
      <c r="VBN3" s="1465"/>
      <c r="VBO3" s="1465"/>
      <c r="VBP3" s="1465"/>
      <c r="VBQ3" s="1465"/>
      <c r="VBR3" s="1465"/>
      <c r="VBS3" s="1465"/>
      <c r="VBT3" s="1465"/>
      <c r="VBU3" s="1465"/>
      <c r="VBV3" s="1465"/>
      <c r="VBW3" s="1465"/>
      <c r="VBX3" s="1465"/>
      <c r="VBY3" s="1465"/>
      <c r="VBZ3" s="1465"/>
      <c r="VCA3" s="1465"/>
      <c r="VCB3" s="1465"/>
      <c r="VCC3" s="1465"/>
      <c r="VCD3" s="1465"/>
      <c r="VCE3" s="1465"/>
      <c r="VCF3" s="1465"/>
      <c r="VCG3" s="1465"/>
      <c r="VCH3" s="1465"/>
      <c r="VCI3" s="1465"/>
      <c r="VCJ3" s="1465"/>
      <c r="VCK3" s="1465"/>
      <c r="VCL3" s="1465"/>
      <c r="VCM3" s="1465"/>
      <c r="VCN3" s="1465"/>
      <c r="VCO3" s="1465"/>
      <c r="VCP3" s="1465"/>
      <c r="VCQ3" s="1465"/>
      <c r="VCR3" s="1465"/>
      <c r="VCS3" s="1465"/>
      <c r="VCT3" s="1465"/>
      <c r="VCU3" s="1465"/>
      <c r="VCV3" s="1465"/>
      <c r="VCW3" s="1465"/>
      <c r="VCX3" s="1465"/>
      <c r="VCY3" s="1465"/>
      <c r="VCZ3" s="1465"/>
      <c r="VDA3" s="1465"/>
      <c r="VDB3" s="1465"/>
      <c r="VDC3" s="1465"/>
      <c r="VDD3" s="1465"/>
      <c r="VDE3" s="1465"/>
      <c r="VDF3" s="1465"/>
      <c r="VDG3" s="1465"/>
      <c r="VDH3" s="1465"/>
      <c r="VDI3" s="1465"/>
      <c r="VDJ3" s="1465"/>
      <c r="VDK3" s="1465"/>
      <c r="VDL3" s="1465"/>
      <c r="VDM3" s="1465"/>
      <c r="VDN3" s="1465"/>
      <c r="VDO3" s="1465"/>
      <c r="VDP3" s="1465"/>
      <c r="VDQ3" s="1465"/>
      <c r="VDR3" s="1465"/>
      <c r="VDS3" s="1465"/>
      <c r="VDT3" s="1465"/>
      <c r="VDU3" s="1465"/>
      <c r="VDV3" s="1465"/>
      <c r="VDW3" s="1465"/>
      <c r="VDX3" s="1465"/>
      <c r="VDY3" s="1465"/>
      <c r="VDZ3" s="1465"/>
      <c r="VEA3" s="1465"/>
      <c r="VEB3" s="1465"/>
      <c r="VEC3" s="1465"/>
      <c r="VED3" s="1465"/>
      <c r="VEE3" s="1465"/>
      <c r="VEF3" s="1465"/>
      <c r="VEG3" s="1465"/>
      <c r="VEH3" s="1465"/>
      <c r="VEI3" s="1465"/>
      <c r="VEJ3" s="1465"/>
      <c r="VEK3" s="1465"/>
      <c r="VEL3" s="1465"/>
      <c r="VEM3" s="1465"/>
      <c r="VEN3" s="1465"/>
      <c r="VEO3" s="1465"/>
      <c r="VEP3" s="1465"/>
      <c r="VEQ3" s="1465"/>
      <c r="VER3" s="1465"/>
      <c r="VES3" s="1465"/>
      <c r="VET3" s="1465"/>
      <c r="VEU3" s="1465"/>
      <c r="VEV3" s="1465"/>
      <c r="VEW3" s="1465"/>
      <c r="VEX3" s="1465"/>
      <c r="VEY3" s="1465"/>
      <c r="VEZ3" s="1465"/>
      <c r="VFA3" s="1465"/>
      <c r="VFB3" s="1465"/>
      <c r="VFC3" s="1465"/>
      <c r="VFD3" s="1465"/>
      <c r="VFE3" s="1465"/>
      <c r="VFF3" s="1465"/>
      <c r="VFG3" s="1465"/>
      <c r="VFH3" s="1465"/>
      <c r="VFI3" s="1465"/>
      <c r="VFJ3" s="1465"/>
      <c r="VFK3" s="1465"/>
      <c r="VFL3" s="1465"/>
      <c r="VFM3" s="1465"/>
      <c r="VFN3" s="1465"/>
      <c r="VFO3" s="1465"/>
      <c r="VFP3" s="1465"/>
      <c r="VFQ3" s="1465"/>
      <c r="VFR3" s="1465"/>
      <c r="VFS3" s="1465"/>
      <c r="VFT3" s="1465"/>
      <c r="VFU3" s="1465"/>
      <c r="VFV3" s="1465"/>
      <c r="VFW3" s="1465"/>
      <c r="VFX3" s="1465"/>
      <c r="VFY3" s="1465"/>
      <c r="VFZ3" s="1465"/>
      <c r="VGA3" s="1465"/>
      <c r="VGB3" s="1465"/>
      <c r="VGC3" s="1465"/>
      <c r="VGD3" s="1465"/>
      <c r="VGE3" s="1465"/>
      <c r="VGF3" s="1465"/>
      <c r="VGG3" s="1465"/>
      <c r="VGH3" s="1465"/>
      <c r="VGI3" s="1465"/>
      <c r="VGJ3" s="1465"/>
      <c r="VGK3" s="1465"/>
      <c r="VGL3" s="1465"/>
      <c r="VGM3" s="1465"/>
      <c r="VGN3" s="1465"/>
      <c r="VGO3" s="1465"/>
      <c r="VGP3" s="1465"/>
      <c r="VGQ3" s="1465"/>
      <c r="VGR3" s="1465"/>
      <c r="VGS3" s="1465"/>
      <c r="VGT3" s="1465"/>
      <c r="VGU3" s="1465"/>
      <c r="VGV3" s="1465"/>
      <c r="VGW3" s="1465"/>
      <c r="VGX3" s="1465"/>
      <c r="VGY3" s="1465"/>
      <c r="VGZ3" s="1465"/>
      <c r="VHA3" s="1465"/>
      <c r="VHB3" s="1465"/>
      <c r="VHC3" s="1465"/>
      <c r="VHD3" s="1465"/>
      <c r="VHE3" s="1465"/>
      <c r="VHF3" s="1465"/>
      <c r="VHG3" s="1465"/>
      <c r="VHH3" s="1465"/>
      <c r="VHI3" s="1465"/>
      <c r="VHJ3" s="1465"/>
      <c r="VHK3" s="1465"/>
      <c r="VHL3" s="1465"/>
      <c r="VHM3" s="1465"/>
      <c r="VHN3" s="1465"/>
      <c r="VHO3" s="1465"/>
      <c r="VHP3" s="1465"/>
      <c r="VHQ3" s="1465"/>
      <c r="VHR3" s="1465"/>
      <c r="VHS3" s="1465"/>
      <c r="VHT3" s="1465"/>
      <c r="VHU3" s="1465"/>
      <c r="VHV3" s="1465"/>
      <c r="VHW3" s="1465"/>
      <c r="VHX3" s="1465"/>
      <c r="VHY3" s="1465"/>
      <c r="VHZ3" s="1465"/>
      <c r="VIA3" s="1465"/>
      <c r="VIB3" s="1465"/>
      <c r="VIC3" s="1465"/>
      <c r="VID3" s="1465"/>
      <c r="VIE3" s="1465"/>
      <c r="VIF3" s="1465"/>
      <c r="VIG3" s="1465"/>
      <c r="VIH3" s="1465"/>
      <c r="VII3" s="1465"/>
      <c r="VIJ3" s="1465"/>
      <c r="VIK3" s="1465"/>
      <c r="VIL3" s="1465"/>
      <c r="VIM3" s="1465"/>
      <c r="VIN3" s="1465"/>
      <c r="VIO3" s="1465"/>
      <c r="VIP3" s="1465"/>
      <c r="VIQ3" s="1465"/>
      <c r="VIR3" s="1465"/>
      <c r="VIS3" s="1465"/>
      <c r="VIT3" s="1465"/>
      <c r="VIU3" s="1465"/>
      <c r="VIV3" s="1465"/>
      <c r="VIW3" s="1465"/>
      <c r="VIX3" s="1465"/>
      <c r="VIY3" s="1465"/>
      <c r="VIZ3" s="1465"/>
      <c r="VJA3" s="1465"/>
      <c r="VJB3" s="1465"/>
      <c r="VJC3" s="1465"/>
      <c r="VJD3" s="1465"/>
      <c r="VJE3" s="1465"/>
      <c r="VJF3" s="1465"/>
      <c r="VJG3" s="1465"/>
      <c r="VJH3" s="1465"/>
      <c r="VJI3" s="1465"/>
      <c r="VJJ3" s="1465"/>
      <c r="VJK3" s="1465"/>
      <c r="VJL3" s="1465"/>
      <c r="VJM3" s="1465"/>
      <c r="VJN3" s="1465"/>
      <c r="VJO3" s="1465"/>
      <c r="VJP3" s="1465"/>
      <c r="VJQ3" s="1465"/>
      <c r="VJR3" s="1465"/>
      <c r="VJS3" s="1465"/>
      <c r="VJT3" s="1465"/>
      <c r="VJU3" s="1465"/>
      <c r="VJV3" s="1465"/>
      <c r="VJW3" s="1465"/>
      <c r="VJX3" s="1465"/>
      <c r="VJY3" s="1465"/>
      <c r="VJZ3" s="1465"/>
      <c r="VKA3" s="1465"/>
      <c r="VKB3" s="1465"/>
      <c r="VKC3" s="1465"/>
      <c r="VKD3" s="1465"/>
      <c r="VKE3" s="1465"/>
      <c r="VKF3" s="1465"/>
      <c r="VKG3" s="1465"/>
      <c r="VKH3" s="1465"/>
      <c r="VKI3" s="1465"/>
      <c r="VKJ3" s="1465"/>
      <c r="VKK3" s="1465"/>
      <c r="VKL3" s="1465"/>
      <c r="VKM3" s="1465"/>
      <c r="VKN3" s="1465"/>
      <c r="VKO3" s="1465"/>
      <c r="VKP3" s="1465"/>
      <c r="VKQ3" s="1465"/>
      <c r="VKR3" s="1465"/>
      <c r="VKS3" s="1465"/>
      <c r="VKT3" s="1465"/>
      <c r="VKU3" s="1465"/>
      <c r="VKV3" s="1465"/>
      <c r="VKW3" s="1465"/>
      <c r="VKX3" s="1465"/>
      <c r="VKY3" s="1465"/>
      <c r="VKZ3" s="1465"/>
      <c r="VLA3" s="1465"/>
      <c r="VLB3" s="1465"/>
      <c r="VLC3" s="1465"/>
      <c r="VLD3" s="1465"/>
      <c r="VLE3" s="1465"/>
      <c r="VLF3" s="1465"/>
      <c r="VLG3" s="1465"/>
      <c r="VLH3" s="1465"/>
      <c r="VLI3" s="1465"/>
      <c r="VLJ3" s="1465"/>
      <c r="VLK3" s="1465"/>
      <c r="VLL3" s="1465"/>
      <c r="VLM3" s="1465"/>
      <c r="VLN3" s="1465"/>
      <c r="VLO3" s="1465"/>
      <c r="VLP3" s="1465"/>
      <c r="VLQ3" s="1465"/>
      <c r="VLR3" s="1465"/>
      <c r="VLS3" s="1465"/>
      <c r="VLT3" s="1465"/>
      <c r="VLU3" s="1465"/>
      <c r="VLV3" s="1465"/>
      <c r="VLW3" s="1465"/>
      <c r="VLX3" s="1465"/>
      <c r="VLY3" s="1465"/>
      <c r="VLZ3" s="1465"/>
      <c r="VMA3" s="1465"/>
      <c r="VMB3" s="1465"/>
      <c r="VMC3" s="1465"/>
      <c r="VMD3" s="1465"/>
      <c r="VME3" s="1465"/>
      <c r="VMF3" s="1465"/>
      <c r="VMG3" s="1465"/>
      <c r="VMH3" s="1465"/>
      <c r="VMI3" s="1465"/>
      <c r="VMJ3" s="1465"/>
      <c r="VMK3" s="1465"/>
      <c r="VML3" s="1465"/>
      <c r="VMM3" s="1465"/>
      <c r="VMN3" s="1465"/>
      <c r="VMO3" s="1465"/>
      <c r="VMP3" s="1465"/>
      <c r="VMQ3" s="1465"/>
      <c r="VMR3" s="1465"/>
      <c r="VMS3" s="1465"/>
      <c r="VMT3" s="1465"/>
      <c r="VMU3" s="1465"/>
      <c r="VMV3" s="1465"/>
      <c r="VMW3" s="1465"/>
      <c r="VMX3" s="1465"/>
      <c r="VMY3" s="1465"/>
      <c r="VMZ3" s="1465"/>
      <c r="VNA3" s="1465"/>
      <c r="VNB3" s="1465"/>
      <c r="VNC3" s="1465"/>
      <c r="VND3" s="1465"/>
      <c r="VNE3" s="1465"/>
      <c r="VNF3" s="1465"/>
      <c r="VNG3" s="1465"/>
      <c r="VNH3" s="1465"/>
      <c r="VNI3" s="1465"/>
      <c r="VNJ3" s="1465"/>
      <c r="VNK3" s="1465"/>
      <c r="VNL3" s="1465"/>
      <c r="VNM3" s="1465"/>
      <c r="VNN3" s="1465"/>
      <c r="VNO3" s="1465"/>
      <c r="VNP3" s="1465"/>
      <c r="VNQ3" s="1465"/>
      <c r="VNR3" s="1465"/>
      <c r="VNS3" s="1465"/>
      <c r="VNT3" s="1465"/>
      <c r="VNU3" s="1465"/>
      <c r="VNV3" s="1465"/>
      <c r="VNW3" s="1465"/>
      <c r="VNX3" s="1465"/>
      <c r="VNY3" s="1465"/>
      <c r="VNZ3" s="1465"/>
      <c r="VOA3" s="1465"/>
      <c r="VOB3" s="1465"/>
      <c r="VOC3" s="1465"/>
      <c r="VOD3" s="1465"/>
      <c r="VOE3" s="1465"/>
      <c r="VOF3" s="1465"/>
      <c r="VOG3" s="1465"/>
      <c r="VOH3" s="1465"/>
      <c r="VOI3" s="1465"/>
      <c r="VOJ3" s="1465"/>
      <c r="VOK3" s="1465"/>
      <c r="VOL3" s="1465"/>
      <c r="VOM3" s="1465"/>
      <c r="VON3" s="1465"/>
      <c r="VOO3" s="1465"/>
      <c r="VOP3" s="1465"/>
      <c r="VOQ3" s="1465"/>
      <c r="VOR3" s="1465"/>
      <c r="VOS3" s="1465"/>
      <c r="VOT3" s="1465"/>
      <c r="VOU3" s="1465"/>
      <c r="VOV3" s="1465"/>
      <c r="VOW3" s="1465"/>
      <c r="VOX3" s="1465"/>
      <c r="VOY3" s="1465"/>
      <c r="VOZ3" s="1465"/>
      <c r="VPA3" s="1465"/>
      <c r="VPB3" s="1465"/>
      <c r="VPC3" s="1465"/>
      <c r="VPD3" s="1465"/>
      <c r="VPE3" s="1465"/>
      <c r="VPF3" s="1465"/>
      <c r="VPG3" s="1465"/>
      <c r="VPH3" s="1465"/>
      <c r="VPI3" s="1465"/>
      <c r="VPJ3" s="1465"/>
      <c r="VPK3" s="1465"/>
      <c r="VPL3" s="1465"/>
      <c r="VPM3" s="1465"/>
      <c r="VPN3" s="1465"/>
      <c r="VPO3" s="1465"/>
      <c r="VPP3" s="1465"/>
      <c r="VPQ3" s="1465"/>
      <c r="VPR3" s="1465"/>
      <c r="VPS3" s="1465"/>
      <c r="VPT3" s="1465"/>
      <c r="VPU3" s="1465"/>
      <c r="VPV3" s="1465"/>
      <c r="VPW3" s="1465"/>
      <c r="VPX3" s="1465"/>
      <c r="VPY3" s="1465"/>
      <c r="VPZ3" s="1465"/>
      <c r="VQA3" s="1465"/>
      <c r="VQB3" s="1465"/>
      <c r="VQC3" s="1465"/>
      <c r="VQD3" s="1465"/>
      <c r="VQE3" s="1465"/>
      <c r="VQF3" s="1465"/>
      <c r="VQG3" s="1465"/>
      <c r="VQH3" s="1465"/>
      <c r="VQI3" s="1465"/>
      <c r="VQJ3" s="1465"/>
      <c r="VQK3" s="1465"/>
      <c r="VQL3" s="1465"/>
      <c r="VQM3" s="1465"/>
      <c r="VQN3" s="1465"/>
      <c r="VQO3" s="1465"/>
      <c r="VQP3" s="1465"/>
      <c r="VQQ3" s="1465"/>
      <c r="VQR3" s="1465"/>
      <c r="VQS3" s="1465"/>
      <c r="VQT3" s="1465"/>
      <c r="VQU3" s="1465"/>
      <c r="VQV3" s="1465"/>
      <c r="VQW3" s="1465"/>
      <c r="VQX3" s="1465"/>
      <c r="VQY3" s="1465"/>
      <c r="VQZ3" s="1465"/>
      <c r="VRA3" s="1465"/>
      <c r="VRB3" s="1465"/>
      <c r="VRC3" s="1465"/>
      <c r="VRD3" s="1465"/>
      <c r="VRE3" s="1465"/>
      <c r="VRF3" s="1465"/>
      <c r="VRG3" s="1465"/>
      <c r="VRH3" s="1465"/>
      <c r="VRI3" s="1465"/>
      <c r="VRJ3" s="1465"/>
      <c r="VRK3" s="1465"/>
      <c r="VRL3" s="1465"/>
      <c r="VRM3" s="1465"/>
      <c r="VRN3" s="1465"/>
      <c r="VRO3" s="1465"/>
      <c r="VRP3" s="1465"/>
      <c r="VRQ3" s="1465"/>
      <c r="VRR3" s="1465"/>
      <c r="VRS3" s="1465"/>
      <c r="VRT3" s="1465"/>
      <c r="VRU3" s="1465"/>
      <c r="VRV3" s="1465"/>
      <c r="VRW3" s="1465"/>
      <c r="VRX3" s="1465"/>
      <c r="VRY3" s="1465"/>
      <c r="VRZ3" s="1465"/>
      <c r="VSA3" s="1465"/>
      <c r="VSB3" s="1465"/>
      <c r="VSC3" s="1465"/>
      <c r="VSD3" s="1465"/>
      <c r="VSE3" s="1465"/>
      <c r="VSF3" s="1465"/>
      <c r="VSG3" s="1465"/>
      <c r="VSH3" s="1465"/>
      <c r="VSI3" s="1465"/>
      <c r="VSJ3" s="1465"/>
      <c r="VSK3" s="1465"/>
      <c r="VSL3" s="1465"/>
      <c r="VSM3" s="1465"/>
      <c r="VSN3" s="1465"/>
      <c r="VSO3" s="1465"/>
      <c r="VSP3" s="1465"/>
      <c r="VSQ3" s="1465"/>
      <c r="VSR3" s="1465"/>
      <c r="VSS3" s="1465"/>
      <c r="VST3" s="1465"/>
      <c r="VSU3" s="1465"/>
      <c r="VSV3" s="1465"/>
      <c r="VSW3" s="1465"/>
      <c r="VSX3" s="1465"/>
      <c r="VSY3" s="1465"/>
      <c r="VSZ3" s="1465"/>
      <c r="VTA3" s="1465"/>
      <c r="VTB3" s="1465"/>
      <c r="VTC3" s="1465"/>
      <c r="VTD3" s="1465"/>
      <c r="VTE3" s="1465"/>
      <c r="VTF3" s="1465"/>
      <c r="VTG3" s="1465"/>
      <c r="VTH3" s="1465"/>
      <c r="VTI3" s="1465"/>
      <c r="VTJ3" s="1465"/>
      <c r="VTK3" s="1465"/>
      <c r="VTL3" s="1465"/>
      <c r="VTM3" s="1465"/>
      <c r="VTN3" s="1465"/>
      <c r="VTO3" s="1465"/>
      <c r="VTP3" s="1465"/>
      <c r="VTQ3" s="1465"/>
      <c r="VTR3" s="1465"/>
      <c r="VTS3" s="1465"/>
      <c r="VTT3" s="1465"/>
      <c r="VTU3" s="1465"/>
      <c r="VTV3" s="1465"/>
      <c r="VTW3" s="1465"/>
      <c r="VTX3" s="1465"/>
      <c r="VTY3" s="1465"/>
      <c r="VTZ3" s="1465"/>
      <c r="VUA3" s="1465"/>
      <c r="VUB3" s="1465"/>
      <c r="VUC3" s="1465"/>
      <c r="VUD3" s="1465"/>
      <c r="VUE3" s="1465"/>
      <c r="VUF3" s="1465"/>
      <c r="VUG3" s="1465"/>
      <c r="VUH3" s="1465"/>
      <c r="VUI3" s="1465"/>
      <c r="VUJ3" s="1465"/>
      <c r="VUK3" s="1465"/>
      <c r="VUL3" s="1465"/>
      <c r="VUM3" s="1465"/>
      <c r="VUN3" s="1465"/>
      <c r="VUO3" s="1465"/>
      <c r="VUP3" s="1465"/>
      <c r="VUQ3" s="1465"/>
      <c r="VUR3" s="1465"/>
      <c r="VUS3" s="1465"/>
      <c r="VUT3" s="1465"/>
      <c r="VUU3" s="1465"/>
      <c r="VUV3" s="1465"/>
      <c r="VUW3" s="1465"/>
      <c r="VUX3" s="1465"/>
      <c r="VUY3" s="1465"/>
      <c r="VUZ3" s="1465"/>
      <c r="VVA3" s="1465"/>
      <c r="VVB3" s="1465"/>
      <c r="VVC3" s="1465"/>
      <c r="VVD3" s="1465"/>
      <c r="VVE3" s="1465"/>
      <c r="VVF3" s="1465"/>
      <c r="VVG3" s="1465"/>
      <c r="VVH3" s="1465"/>
      <c r="VVI3" s="1465"/>
      <c r="VVJ3" s="1465"/>
      <c r="VVK3" s="1465"/>
      <c r="VVL3" s="1465"/>
      <c r="VVM3" s="1465"/>
      <c r="VVN3" s="1465"/>
      <c r="VVO3" s="1465"/>
      <c r="VVP3" s="1465"/>
      <c r="VVQ3" s="1465"/>
      <c r="VVR3" s="1465"/>
      <c r="VVS3" s="1465"/>
      <c r="VVT3" s="1465"/>
      <c r="VVU3" s="1465"/>
      <c r="VVV3" s="1465"/>
      <c r="VVW3" s="1465"/>
      <c r="VVX3" s="1465"/>
      <c r="VVY3" s="1465"/>
      <c r="VVZ3" s="1465"/>
      <c r="VWA3" s="1465"/>
      <c r="VWB3" s="1465"/>
      <c r="VWC3" s="1465"/>
      <c r="VWD3" s="1465"/>
      <c r="VWE3" s="1465"/>
      <c r="VWF3" s="1465"/>
      <c r="VWG3" s="1465"/>
      <c r="VWH3" s="1465"/>
      <c r="VWI3" s="1465"/>
      <c r="VWJ3" s="1465"/>
      <c r="VWK3" s="1465"/>
      <c r="VWL3" s="1465"/>
      <c r="VWM3" s="1465"/>
      <c r="VWN3" s="1465"/>
      <c r="VWO3" s="1465"/>
      <c r="VWP3" s="1465"/>
      <c r="VWQ3" s="1465"/>
      <c r="VWR3" s="1465"/>
      <c r="VWS3" s="1465"/>
      <c r="VWT3" s="1465"/>
      <c r="VWU3" s="1465"/>
      <c r="VWV3" s="1465"/>
      <c r="VWW3" s="1465"/>
      <c r="VWX3" s="1465"/>
      <c r="VWY3" s="1465"/>
      <c r="VWZ3" s="1465"/>
      <c r="VXA3" s="1465"/>
      <c r="VXB3" s="1465"/>
      <c r="VXC3" s="1465"/>
      <c r="VXD3" s="1465"/>
      <c r="VXE3" s="1465"/>
      <c r="VXF3" s="1465"/>
      <c r="VXG3" s="1465"/>
      <c r="VXH3" s="1465"/>
      <c r="VXI3" s="1465"/>
      <c r="VXJ3" s="1465"/>
      <c r="VXK3" s="1465"/>
      <c r="VXL3" s="1465"/>
      <c r="VXM3" s="1465"/>
      <c r="VXN3" s="1465"/>
      <c r="VXO3" s="1465"/>
      <c r="VXP3" s="1465"/>
      <c r="VXQ3" s="1465"/>
      <c r="VXR3" s="1465"/>
      <c r="VXS3" s="1465"/>
      <c r="VXT3" s="1465"/>
      <c r="VXU3" s="1465"/>
      <c r="VXV3" s="1465"/>
      <c r="VXW3" s="1465"/>
      <c r="VXX3" s="1465"/>
      <c r="VXY3" s="1465"/>
      <c r="VXZ3" s="1465"/>
      <c r="VYA3" s="1465"/>
      <c r="VYB3" s="1465"/>
      <c r="VYC3" s="1465"/>
      <c r="VYD3" s="1465"/>
      <c r="VYE3" s="1465"/>
      <c r="VYF3" s="1465"/>
      <c r="VYG3" s="1465"/>
      <c r="VYH3" s="1465"/>
      <c r="VYI3" s="1465"/>
      <c r="VYJ3" s="1465"/>
      <c r="VYK3" s="1465"/>
      <c r="VYL3" s="1465"/>
      <c r="VYM3" s="1465"/>
      <c r="VYN3" s="1465"/>
      <c r="VYO3" s="1465"/>
      <c r="VYP3" s="1465"/>
      <c r="VYQ3" s="1465"/>
      <c r="VYR3" s="1465"/>
      <c r="VYS3" s="1465"/>
      <c r="VYT3" s="1465"/>
      <c r="VYU3" s="1465"/>
      <c r="VYV3" s="1465"/>
      <c r="VYW3" s="1465"/>
      <c r="VYX3" s="1465"/>
      <c r="VYY3" s="1465"/>
      <c r="VYZ3" s="1465"/>
      <c r="VZA3" s="1465"/>
      <c r="VZB3" s="1465"/>
      <c r="VZC3" s="1465"/>
      <c r="VZD3" s="1465"/>
      <c r="VZE3" s="1465"/>
      <c r="VZF3" s="1465"/>
      <c r="VZG3" s="1465"/>
      <c r="VZH3" s="1465"/>
      <c r="VZI3" s="1465"/>
      <c r="VZJ3" s="1465"/>
      <c r="VZK3" s="1465"/>
      <c r="VZL3" s="1465"/>
      <c r="VZM3" s="1465"/>
      <c r="VZN3" s="1465"/>
      <c r="VZO3" s="1465"/>
      <c r="VZP3" s="1465"/>
      <c r="VZQ3" s="1465"/>
      <c r="VZR3" s="1465"/>
      <c r="VZS3" s="1465"/>
      <c r="VZT3" s="1465"/>
      <c r="VZU3" s="1465"/>
      <c r="VZV3" s="1465"/>
      <c r="VZW3" s="1465"/>
      <c r="VZX3" s="1465"/>
      <c r="VZY3" s="1465"/>
      <c r="VZZ3" s="1465"/>
      <c r="WAA3" s="1465"/>
      <c r="WAB3" s="1465"/>
      <c r="WAC3" s="1465"/>
      <c r="WAD3" s="1465"/>
      <c r="WAE3" s="1465"/>
      <c r="WAF3" s="1465"/>
      <c r="WAG3" s="1465"/>
      <c r="WAH3" s="1465"/>
      <c r="WAI3" s="1465"/>
      <c r="WAJ3" s="1465"/>
      <c r="WAK3" s="1465"/>
      <c r="WAL3" s="1465"/>
      <c r="WAM3" s="1465"/>
      <c r="WAN3" s="1465"/>
      <c r="WAO3" s="1465"/>
      <c r="WAP3" s="1465"/>
      <c r="WAQ3" s="1465"/>
      <c r="WAR3" s="1465"/>
      <c r="WAS3" s="1465"/>
      <c r="WAT3" s="1465"/>
      <c r="WAU3" s="1465"/>
      <c r="WAV3" s="1465"/>
      <c r="WAW3" s="1465"/>
      <c r="WAX3" s="1465"/>
      <c r="WAY3" s="1465"/>
      <c r="WAZ3" s="1465"/>
      <c r="WBA3" s="1465"/>
      <c r="WBB3" s="1465"/>
      <c r="WBC3" s="1465"/>
      <c r="WBD3" s="1465"/>
      <c r="WBE3" s="1465"/>
      <c r="WBF3" s="1465"/>
      <c r="WBG3" s="1465"/>
      <c r="WBH3" s="1465"/>
      <c r="WBI3" s="1465"/>
      <c r="WBJ3" s="1465"/>
      <c r="WBK3" s="1465"/>
      <c r="WBL3" s="1465"/>
      <c r="WBM3" s="1465"/>
      <c r="WBN3" s="1465"/>
      <c r="WBO3" s="1465"/>
      <c r="WBP3" s="1465"/>
      <c r="WBQ3" s="1465"/>
      <c r="WBR3" s="1465"/>
      <c r="WBS3" s="1465"/>
      <c r="WBT3" s="1465"/>
      <c r="WBU3" s="1465"/>
      <c r="WBV3" s="1465"/>
      <c r="WBW3" s="1465"/>
      <c r="WBX3" s="1465"/>
      <c r="WBY3" s="1465"/>
      <c r="WBZ3" s="1465"/>
      <c r="WCA3" s="1465"/>
      <c r="WCB3" s="1465"/>
      <c r="WCC3" s="1465"/>
      <c r="WCD3" s="1465"/>
      <c r="WCE3" s="1465"/>
      <c r="WCF3" s="1465"/>
      <c r="WCG3" s="1465"/>
      <c r="WCH3" s="1465"/>
      <c r="WCI3" s="1465"/>
      <c r="WCJ3" s="1465"/>
      <c r="WCK3" s="1465"/>
      <c r="WCL3" s="1465"/>
      <c r="WCM3" s="1465"/>
      <c r="WCN3" s="1465"/>
      <c r="WCO3" s="1465"/>
      <c r="WCP3" s="1465"/>
      <c r="WCQ3" s="1465"/>
      <c r="WCR3" s="1465"/>
      <c r="WCS3" s="1465"/>
      <c r="WCT3" s="1465"/>
      <c r="WCU3" s="1465"/>
      <c r="WCV3" s="1465"/>
      <c r="WCW3" s="1465"/>
      <c r="WCX3" s="1465"/>
      <c r="WCY3" s="1465"/>
      <c r="WCZ3" s="1465"/>
      <c r="WDA3" s="1465"/>
      <c r="WDB3" s="1465"/>
      <c r="WDC3" s="1465"/>
      <c r="WDD3" s="1465"/>
      <c r="WDE3" s="1465"/>
      <c r="WDF3" s="1465"/>
      <c r="WDG3" s="1465"/>
      <c r="WDH3" s="1465"/>
      <c r="WDI3" s="1465"/>
      <c r="WDJ3" s="1465"/>
      <c r="WDK3" s="1465"/>
      <c r="WDL3" s="1465"/>
      <c r="WDM3" s="1465"/>
      <c r="WDN3" s="1465"/>
      <c r="WDO3" s="1465"/>
      <c r="WDP3" s="1465"/>
      <c r="WDQ3" s="1465"/>
      <c r="WDR3" s="1465"/>
      <c r="WDS3" s="1465"/>
      <c r="WDT3" s="1465"/>
      <c r="WDU3" s="1465"/>
      <c r="WDV3" s="1465"/>
      <c r="WDW3" s="1465"/>
      <c r="WDX3" s="1465"/>
      <c r="WDY3" s="1465"/>
      <c r="WDZ3" s="1465"/>
      <c r="WEA3" s="1465"/>
      <c r="WEB3" s="1465"/>
      <c r="WEC3" s="1465"/>
      <c r="WED3" s="1465"/>
      <c r="WEE3" s="1465"/>
      <c r="WEF3" s="1465"/>
      <c r="WEG3" s="1465"/>
      <c r="WEH3" s="1465"/>
      <c r="WEI3" s="1465"/>
      <c r="WEJ3" s="1465"/>
      <c r="WEK3" s="1465"/>
      <c r="WEL3" s="1465"/>
      <c r="WEM3" s="1465"/>
      <c r="WEN3" s="1465"/>
      <c r="WEO3" s="1465"/>
      <c r="WEP3" s="1465"/>
      <c r="WEQ3" s="1465"/>
      <c r="WER3" s="1465"/>
      <c r="WES3" s="1465"/>
      <c r="WET3" s="1465"/>
      <c r="WEU3" s="1465"/>
      <c r="WEV3" s="1465"/>
      <c r="WEW3" s="1465"/>
      <c r="WEX3" s="1465"/>
      <c r="WEY3" s="1465"/>
      <c r="WEZ3" s="1465"/>
      <c r="WFA3" s="1465"/>
      <c r="WFB3" s="1465"/>
      <c r="WFC3" s="1465"/>
      <c r="WFD3" s="1465"/>
      <c r="WFE3" s="1465"/>
      <c r="WFF3" s="1465"/>
      <c r="WFG3" s="1465"/>
      <c r="WFH3" s="1465"/>
      <c r="WFI3" s="1465"/>
      <c r="WFJ3" s="1465"/>
      <c r="WFK3" s="1465"/>
      <c r="WFL3" s="1465"/>
      <c r="WFM3" s="1465"/>
      <c r="WFN3" s="1465"/>
      <c r="WFO3" s="1465"/>
      <c r="WFP3" s="1465"/>
      <c r="WFQ3" s="1465"/>
      <c r="WFR3" s="1465"/>
      <c r="WFS3" s="1465"/>
      <c r="WFT3" s="1465"/>
      <c r="WFU3" s="1465"/>
      <c r="WFV3" s="1465"/>
      <c r="WFW3" s="1465"/>
      <c r="WFX3" s="1465"/>
      <c r="WFY3" s="1465"/>
      <c r="WFZ3" s="1465"/>
      <c r="WGA3" s="1465"/>
      <c r="WGB3" s="1465"/>
      <c r="WGC3" s="1465"/>
      <c r="WGD3" s="1465"/>
      <c r="WGE3" s="1465"/>
      <c r="WGF3" s="1465"/>
      <c r="WGG3" s="1465"/>
      <c r="WGH3" s="1465"/>
      <c r="WGI3" s="1465"/>
      <c r="WGJ3" s="1465"/>
      <c r="WGK3" s="1465"/>
      <c r="WGL3" s="1465"/>
      <c r="WGM3" s="1465"/>
      <c r="WGN3" s="1465"/>
      <c r="WGO3" s="1465"/>
      <c r="WGP3" s="1465"/>
      <c r="WGQ3" s="1465"/>
      <c r="WGR3" s="1465"/>
      <c r="WGS3" s="1465"/>
      <c r="WGT3" s="1465"/>
      <c r="WGU3" s="1465"/>
      <c r="WGV3" s="1465"/>
      <c r="WGW3" s="1465"/>
      <c r="WGX3" s="1465"/>
      <c r="WGY3" s="1465"/>
      <c r="WGZ3" s="1465"/>
      <c r="WHA3" s="1465"/>
      <c r="WHB3" s="1465"/>
      <c r="WHC3" s="1465"/>
      <c r="WHD3" s="1465"/>
      <c r="WHE3" s="1465"/>
      <c r="WHF3" s="1465"/>
      <c r="WHG3" s="1465"/>
      <c r="WHH3" s="1465"/>
      <c r="WHI3" s="1465"/>
      <c r="WHJ3" s="1465"/>
      <c r="WHK3" s="1465"/>
      <c r="WHL3" s="1465"/>
      <c r="WHM3" s="1465"/>
      <c r="WHN3" s="1465"/>
      <c r="WHO3" s="1465"/>
      <c r="WHP3" s="1465"/>
      <c r="WHQ3" s="1465"/>
      <c r="WHR3" s="1465"/>
      <c r="WHS3" s="1465"/>
      <c r="WHT3" s="1465"/>
      <c r="WHU3" s="1465"/>
      <c r="WHV3" s="1465"/>
      <c r="WHW3" s="1465"/>
      <c r="WHX3" s="1465"/>
      <c r="WHY3" s="1465"/>
      <c r="WHZ3" s="1465"/>
      <c r="WIA3" s="1465"/>
      <c r="WIB3" s="1465"/>
      <c r="WIC3" s="1465"/>
      <c r="WID3" s="1465"/>
      <c r="WIE3" s="1465"/>
      <c r="WIF3" s="1465"/>
      <c r="WIG3" s="1465"/>
      <c r="WIH3" s="1465"/>
      <c r="WII3" s="1465"/>
      <c r="WIJ3" s="1465"/>
      <c r="WIK3" s="1465"/>
      <c r="WIL3" s="1465"/>
      <c r="WIM3" s="1465"/>
      <c r="WIN3" s="1465"/>
      <c r="WIO3" s="1465"/>
      <c r="WIP3" s="1465"/>
      <c r="WIQ3" s="1465"/>
      <c r="WIR3" s="1465"/>
      <c r="WIS3" s="1465"/>
      <c r="WIT3" s="1465"/>
      <c r="WIU3" s="1465"/>
      <c r="WIV3" s="1465"/>
      <c r="WIW3" s="1465"/>
      <c r="WIX3" s="1465"/>
      <c r="WIY3" s="1465"/>
      <c r="WIZ3" s="1465"/>
      <c r="WJA3" s="1465"/>
      <c r="WJB3" s="1465"/>
      <c r="WJC3" s="1465"/>
      <c r="WJD3" s="1465"/>
      <c r="WJE3" s="1465"/>
      <c r="WJF3" s="1465"/>
      <c r="WJG3" s="1465"/>
      <c r="WJH3" s="1465"/>
      <c r="WJI3" s="1465"/>
      <c r="WJJ3" s="1465"/>
      <c r="WJK3" s="1465"/>
      <c r="WJL3" s="1465"/>
      <c r="WJM3" s="1465"/>
      <c r="WJN3" s="1465"/>
      <c r="WJO3" s="1465"/>
      <c r="WJP3" s="1465"/>
      <c r="WJQ3" s="1465"/>
      <c r="WJR3" s="1465"/>
      <c r="WJS3" s="1465"/>
      <c r="WJT3" s="1465"/>
      <c r="WJU3" s="1465"/>
      <c r="WJV3" s="1465"/>
      <c r="WJW3" s="1465"/>
      <c r="WJX3" s="1465"/>
      <c r="WJY3" s="1465"/>
      <c r="WJZ3" s="1465"/>
      <c r="WKA3" s="1465"/>
      <c r="WKB3" s="1465"/>
      <c r="WKC3" s="1465"/>
      <c r="WKD3" s="1465"/>
      <c r="WKE3" s="1465"/>
      <c r="WKF3" s="1465"/>
      <c r="WKG3" s="1465"/>
      <c r="WKH3" s="1465"/>
      <c r="WKI3" s="1465"/>
      <c r="WKJ3" s="1465"/>
      <c r="WKK3" s="1465"/>
      <c r="WKL3" s="1465"/>
      <c r="WKM3" s="1465"/>
      <c r="WKN3" s="1465"/>
      <c r="WKO3" s="1465"/>
      <c r="WKP3" s="1465"/>
      <c r="WKQ3" s="1465"/>
      <c r="WKR3" s="1465"/>
      <c r="WKS3" s="1465"/>
      <c r="WKT3" s="1465"/>
      <c r="WKU3" s="1465"/>
      <c r="WKV3" s="1465"/>
      <c r="WKW3" s="1465"/>
      <c r="WKX3" s="1465"/>
      <c r="WKY3" s="1465"/>
      <c r="WKZ3" s="1465"/>
      <c r="WLA3" s="1465"/>
      <c r="WLB3" s="1465"/>
      <c r="WLC3" s="1465"/>
      <c r="WLD3" s="1465"/>
      <c r="WLE3" s="1465"/>
      <c r="WLF3" s="1465"/>
      <c r="WLG3" s="1465"/>
      <c r="WLH3" s="1465"/>
      <c r="WLI3" s="1465"/>
      <c r="WLJ3" s="1465"/>
      <c r="WLK3" s="1465"/>
      <c r="WLL3" s="1465"/>
      <c r="WLM3" s="1465"/>
      <c r="WLN3" s="1465"/>
      <c r="WLO3" s="1465"/>
      <c r="WLP3" s="1465"/>
      <c r="WLQ3" s="1465"/>
      <c r="WLR3" s="1465"/>
      <c r="WLS3" s="1465"/>
      <c r="WLT3" s="1465"/>
      <c r="WLU3" s="1465"/>
      <c r="WLV3" s="1465"/>
      <c r="WLW3" s="1465"/>
      <c r="WLX3" s="1465"/>
      <c r="WLY3" s="1465"/>
      <c r="WLZ3" s="1465"/>
      <c r="WMA3" s="1465"/>
      <c r="WMB3" s="1465"/>
      <c r="WMC3" s="1465"/>
      <c r="WMD3" s="1465"/>
      <c r="WME3" s="1465"/>
      <c r="WMF3" s="1465"/>
      <c r="WMG3" s="1465"/>
      <c r="WMH3" s="1465"/>
      <c r="WMI3" s="1465"/>
      <c r="WMJ3" s="1465"/>
      <c r="WMK3" s="1465"/>
      <c r="WML3" s="1465"/>
      <c r="WMM3" s="1465"/>
      <c r="WMN3" s="1465"/>
      <c r="WMO3" s="1465"/>
      <c r="WMP3" s="1465"/>
      <c r="WMQ3" s="1465"/>
      <c r="WMR3" s="1465"/>
      <c r="WMS3" s="1465"/>
      <c r="WMT3" s="1465"/>
      <c r="WMU3" s="1465"/>
      <c r="WMV3" s="1465"/>
      <c r="WMW3" s="1465"/>
      <c r="WMX3" s="1465"/>
      <c r="WMY3" s="1465"/>
      <c r="WMZ3" s="1465"/>
      <c r="WNA3" s="1465"/>
      <c r="WNB3" s="1465"/>
      <c r="WNC3" s="1465"/>
      <c r="WND3" s="1465"/>
      <c r="WNE3" s="1465"/>
      <c r="WNF3" s="1465"/>
      <c r="WNG3" s="1465"/>
      <c r="WNH3" s="1465"/>
      <c r="WNI3" s="1465"/>
      <c r="WNJ3" s="1465"/>
      <c r="WNK3" s="1465"/>
      <c r="WNL3" s="1465"/>
      <c r="WNM3" s="1465"/>
      <c r="WNN3" s="1465"/>
      <c r="WNO3" s="1465"/>
      <c r="WNP3" s="1465"/>
      <c r="WNQ3" s="1465"/>
      <c r="WNR3" s="1465"/>
      <c r="WNS3" s="1465"/>
      <c r="WNT3" s="1465"/>
      <c r="WNU3" s="1465"/>
      <c r="WNV3" s="1465"/>
      <c r="WNW3" s="1465"/>
      <c r="WNX3" s="1465"/>
      <c r="WNY3" s="1465"/>
      <c r="WNZ3" s="1465"/>
      <c r="WOA3" s="1465"/>
      <c r="WOB3" s="1465"/>
      <c r="WOC3" s="1465"/>
      <c r="WOD3" s="1465"/>
      <c r="WOE3" s="1465"/>
      <c r="WOF3" s="1465"/>
      <c r="WOG3" s="1465"/>
      <c r="WOH3" s="1465"/>
      <c r="WOI3" s="1465"/>
      <c r="WOJ3" s="1465"/>
      <c r="WOK3" s="1465"/>
      <c r="WOL3" s="1465"/>
      <c r="WOM3" s="1465"/>
      <c r="WON3" s="1465"/>
      <c r="WOO3" s="1465"/>
      <c r="WOP3" s="1465"/>
      <c r="WOQ3" s="1465"/>
      <c r="WOR3" s="1465"/>
      <c r="WOS3" s="1465"/>
      <c r="WOT3" s="1465"/>
      <c r="WOU3" s="1465"/>
      <c r="WOV3" s="1465"/>
      <c r="WOW3" s="1465"/>
      <c r="WOX3" s="1465"/>
      <c r="WOY3" s="1465"/>
      <c r="WOZ3" s="1465"/>
      <c r="WPA3" s="1465"/>
      <c r="WPB3" s="1465"/>
      <c r="WPC3" s="1465"/>
      <c r="WPD3" s="1465"/>
      <c r="WPE3" s="1465"/>
      <c r="WPF3" s="1465"/>
      <c r="WPG3" s="1465"/>
      <c r="WPH3" s="1465"/>
      <c r="WPI3" s="1465"/>
      <c r="WPJ3" s="1465"/>
      <c r="WPK3" s="1465"/>
      <c r="WPL3" s="1465"/>
      <c r="WPM3" s="1465"/>
      <c r="WPN3" s="1465"/>
      <c r="WPO3" s="1465"/>
      <c r="WPP3" s="1465"/>
      <c r="WPQ3" s="1465"/>
      <c r="WPR3" s="1465"/>
      <c r="WPS3" s="1465"/>
      <c r="WPT3" s="1465"/>
      <c r="WPU3" s="1465"/>
      <c r="WPV3" s="1465"/>
      <c r="WPW3" s="1465"/>
      <c r="WPX3" s="1465"/>
      <c r="WPY3" s="1465"/>
      <c r="WPZ3" s="1465"/>
      <c r="WQA3" s="1465"/>
      <c r="WQB3" s="1465"/>
      <c r="WQC3" s="1465"/>
      <c r="WQD3" s="1465"/>
      <c r="WQE3" s="1465"/>
      <c r="WQF3" s="1465"/>
      <c r="WQG3" s="1465"/>
      <c r="WQH3" s="1465"/>
      <c r="WQI3" s="1465"/>
      <c r="WQJ3" s="1465"/>
      <c r="WQK3" s="1465"/>
      <c r="WQL3" s="1465"/>
      <c r="WQM3" s="1465"/>
      <c r="WQN3" s="1465"/>
      <c r="WQO3" s="1465"/>
      <c r="WQP3" s="1465"/>
      <c r="WQQ3" s="1465"/>
      <c r="WQR3" s="1465"/>
      <c r="WQS3" s="1465"/>
      <c r="WQT3" s="1465"/>
      <c r="WQU3" s="1465"/>
      <c r="WQV3" s="1465"/>
      <c r="WQW3" s="1465"/>
      <c r="WQX3" s="1465"/>
      <c r="WQY3" s="1465"/>
      <c r="WQZ3" s="1465"/>
      <c r="WRA3" s="1465"/>
      <c r="WRB3" s="1465"/>
      <c r="WRC3" s="1465"/>
      <c r="WRD3" s="1465"/>
      <c r="WRE3" s="1465"/>
      <c r="WRF3" s="1465"/>
      <c r="WRG3" s="1465"/>
      <c r="WRH3" s="1465"/>
      <c r="WRI3" s="1465"/>
      <c r="WRJ3" s="1465"/>
      <c r="WRK3" s="1465"/>
      <c r="WRL3" s="1465"/>
      <c r="WRM3" s="1465"/>
      <c r="WRN3" s="1465"/>
      <c r="WRO3" s="1465"/>
      <c r="WRP3" s="1465"/>
      <c r="WRQ3" s="1465"/>
      <c r="WRR3" s="1465"/>
      <c r="WRS3" s="1465"/>
      <c r="WRT3" s="1465"/>
      <c r="WRU3" s="1465"/>
      <c r="WRV3" s="1465"/>
      <c r="WRW3" s="1465"/>
      <c r="WRX3" s="1465"/>
      <c r="WRY3" s="1465"/>
      <c r="WRZ3" s="1465"/>
      <c r="WSA3" s="1465"/>
      <c r="WSB3" s="1465"/>
      <c r="WSC3" s="1465"/>
      <c r="WSD3" s="1465"/>
      <c r="WSE3" s="1465"/>
      <c r="WSF3" s="1465"/>
      <c r="WSG3" s="1465"/>
      <c r="WSH3" s="1465"/>
      <c r="WSI3" s="1465"/>
      <c r="WSJ3" s="1465"/>
      <c r="WSK3" s="1465"/>
      <c r="WSL3" s="1465"/>
      <c r="WSM3" s="1465"/>
      <c r="WSN3" s="1465"/>
      <c r="WSO3" s="1465"/>
      <c r="WSP3" s="1465"/>
      <c r="WSQ3" s="1465"/>
      <c r="WSR3" s="1465"/>
      <c r="WSS3" s="1465"/>
      <c r="WST3" s="1465"/>
      <c r="WSU3" s="1465"/>
      <c r="WSV3" s="1465"/>
      <c r="WSW3" s="1465"/>
      <c r="WSX3" s="1465"/>
      <c r="WSY3" s="1465"/>
      <c r="WSZ3" s="1465"/>
      <c r="WTA3" s="1465"/>
      <c r="WTB3" s="1465"/>
      <c r="WTC3" s="1465"/>
      <c r="WTD3" s="1465"/>
      <c r="WTE3" s="1465"/>
      <c r="WTF3" s="1465"/>
      <c r="WTG3" s="1465"/>
      <c r="WTH3" s="1465"/>
      <c r="WTI3" s="1465"/>
      <c r="WTJ3" s="1465"/>
      <c r="WTK3" s="1465"/>
      <c r="WTL3" s="1465"/>
      <c r="WTM3" s="1465"/>
      <c r="WTN3" s="1465"/>
      <c r="WTO3" s="1465"/>
      <c r="WTP3" s="1465"/>
      <c r="WTQ3" s="1465"/>
      <c r="WTR3" s="1465"/>
      <c r="WTS3" s="1465"/>
      <c r="WTT3" s="1465"/>
      <c r="WTU3" s="1465"/>
      <c r="WTV3" s="1465"/>
      <c r="WTW3" s="1465"/>
      <c r="WTX3" s="1465"/>
      <c r="WTY3" s="1465"/>
      <c r="WTZ3" s="1465"/>
      <c r="WUA3" s="1465"/>
      <c r="WUB3" s="1465"/>
      <c r="WUC3" s="1465"/>
      <c r="WUD3" s="1465"/>
      <c r="WUE3" s="1465"/>
      <c r="WUF3" s="1465"/>
      <c r="WUG3" s="1465"/>
      <c r="WUH3" s="1465"/>
      <c r="WUI3" s="1465"/>
      <c r="WUJ3" s="1465"/>
      <c r="WUK3" s="1465"/>
      <c r="WUL3" s="1465"/>
      <c r="WUM3" s="1465"/>
      <c r="WUN3" s="1465"/>
      <c r="WUO3" s="1465"/>
      <c r="WUP3" s="1465"/>
      <c r="WUQ3" s="1465"/>
      <c r="WUR3" s="1465"/>
      <c r="WUS3" s="1465"/>
      <c r="WUT3" s="1465"/>
      <c r="WUU3" s="1465"/>
      <c r="WUV3" s="1465"/>
      <c r="WUW3" s="1465"/>
      <c r="WUX3" s="1465"/>
      <c r="WUY3" s="1465"/>
      <c r="WUZ3" s="1465"/>
      <c r="WVA3" s="1465"/>
      <c r="WVB3" s="1465"/>
      <c r="WVC3" s="1465"/>
      <c r="WVD3" s="1465"/>
      <c r="WVE3" s="1465"/>
      <c r="WVF3" s="1465"/>
      <c r="WVG3" s="1465"/>
      <c r="WVH3" s="1465"/>
      <c r="WVI3" s="1465"/>
      <c r="WVJ3" s="1465"/>
      <c r="WVK3" s="1465"/>
      <c r="WVL3" s="1465"/>
      <c r="WVM3" s="1465"/>
      <c r="WVN3" s="1465"/>
      <c r="WVO3" s="1465"/>
      <c r="WVP3" s="1465"/>
      <c r="WVQ3" s="1465"/>
      <c r="WVR3" s="1465"/>
      <c r="WVS3" s="1465"/>
      <c r="WVT3" s="1465"/>
      <c r="WVU3" s="1465"/>
      <c r="WVV3" s="1465"/>
      <c r="WVW3" s="1465"/>
      <c r="WVX3" s="1465"/>
      <c r="WVY3" s="1465"/>
      <c r="WVZ3" s="1465"/>
      <c r="WWA3" s="1465"/>
      <c r="WWB3" s="1465"/>
      <c r="WWC3" s="1465"/>
      <c r="WWD3" s="1465"/>
      <c r="WWE3" s="1465"/>
      <c r="WWF3" s="1465"/>
      <c r="WWG3" s="1465"/>
      <c r="WWH3" s="1465"/>
      <c r="WWI3" s="1465"/>
      <c r="WWJ3" s="1465"/>
      <c r="WWK3" s="1465"/>
      <c r="WWL3" s="1465"/>
      <c r="WWM3" s="1465"/>
      <c r="WWN3" s="1465"/>
      <c r="WWO3" s="1465"/>
      <c r="WWP3" s="1465"/>
      <c r="WWQ3" s="1465"/>
      <c r="WWR3" s="1465"/>
      <c r="WWS3" s="1465"/>
      <c r="WWT3" s="1465"/>
      <c r="WWU3" s="1465"/>
      <c r="WWV3" s="1465"/>
      <c r="WWW3" s="1465"/>
      <c r="WWX3" s="1465"/>
      <c r="WWY3" s="1465"/>
      <c r="WWZ3" s="1465"/>
      <c r="WXA3" s="1465"/>
      <c r="WXB3" s="1465"/>
      <c r="WXC3" s="1465"/>
      <c r="WXD3" s="1465"/>
      <c r="WXE3" s="1465"/>
      <c r="WXF3" s="1465"/>
      <c r="WXG3" s="1465"/>
      <c r="WXH3" s="1465"/>
      <c r="WXI3" s="1465"/>
      <c r="WXJ3" s="1465"/>
      <c r="WXK3" s="1465"/>
      <c r="WXL3" s="1465"/>
      <c r="WXM3" s="1465"/>
      <c r="WXN3" s="1465"/>
      <c r="WXO3" s="1465"/>
      <c r="WXP3" s="1465"/>
      <c r="WXQ3" s="1465"/>
      <c r="WXR3" s="1465"/>
      <c r="WXS3" s="1465"/>
      <c r="WXT3" s="1465"/>
      <c r="WXU3" s="1465"/>
      <c r="WXV3" s="1465"/>
      <c r="WXW3" s="1465"/>
      <c r="WXX3" s="1465"/>
      <c r="WXY3" s="1465"/>
      <c r="WXZ3" s="1465"/>
      <c r="WYA3" s="1465"/>
      <c r="WYB3" s="1465"/>
      <c r="WYC3" s="1465"/>
      <c r="WYD3" s="1465"/>
      <c r="WYE3" s="1465"/>
      <c r="WYF3" s="1465"/>
      <c r="WYG3" s="1465"/>
      <c r="WYH3" s="1465"/>
      <c r="WYI3" s="1465"/>
      <c r="WYJ3" s="1465"/>
      <c r="WYK3" s="1465"/>
      <c r="WYL3" s="1465"/>
      <c r="WYM3" s="1465"/>
      <c r="WYN3" s="1465"/>
      <c r="WYO3" s="1465"/>
      <c r="WYP3" s="1465"/>
      <c r="WYQ3" s="1465"/>
      <c r="WYR3" s="1465"/>
      <c r="WYS3" s="1465"/>
      <c r="WYT3" s="1465"/>
      <c r="WYU3" s="1465"/>
      <c r="WYV3" s="1465"/>
      <c r="WYW3" s="1465"/>
      <c r="WYX3" s="1465"/>
      <c r="WYY3" s="1465"/>
      <c r="WYZ3" s="1465"/>
      <c r="WZA3" s="1465"/>
      <c r="WZB3" s="1465"/>
      <c r="WZC3" s="1465"/>
      <c r="WZD3" s="1465"/>
      <c r="WZE3" s="1465"/>
      <c r="WZF3" s="1465"/>
      <c r="WZG3" s="1465"/>
      <c r="WZH3" s="1465"/>
      <c r="WZI3" s="1465"/>
      <c r="WZJ3" s="1465"/>
      <c r="WZK3" s="1465"/>
      <c r="WZL3" s="1465"/>
      <c r="WZM3" s="1465"/>
      <c r="WZN3" s="1465"/>
      <c r="WZO3" s="1465"/>
      <c r="WZP3" s="1465"/>
      <c r="WZQ3" s="1465"/>
      <c r="WZR3" s="1465"/>
      <c r="WZS3" s="1465"/>
      <c r="WZT3" s="1465"/>
      <c r="WZU3" s="1465"/>
      <c r="WZV3" s="1465"/>
      <c r="WZW3" s="1465"/>
      <c r="WZX3" s="1465"/>
      <c r="WZY3" s="1465"/>
      <c r="WZZ3" s="1465"/>
      <c r="XAA3" s="1465"/>
      <c r="XAB3" s="1465"/>
      <c r="XAC3" s="1465"/>
      <c r="XAD3" s="1465"/>
      <c r="XAE3" s="1465"/>
      <c r="XAF3" s="1465"/>
      <c r="XAG3" s="1465"/>
      <c r="XAH3" s="1465"/>
      <c r="XAI3" s="1465"/>
      <c r="XAJ3" s="1465"/>
      <c r="XAK3" s="1465"/>
      <c r="XAL3" s="1465"/>
      <c r="XAM3" s="1465"/>
      <c r="XAN3" s="1465"/>
      <c r="XAO3" s="1465"/>
      <c r="XAP3" s="1465"/>
      <c r="XAQ3" s="1465"/>
      <c r="XAR3" s="1465"/>
      <c r="XAS3" s="1465"/>
      <c r="XAT3" s="1465"/>
      <c r="XAU3" s="1465"/>
      <c r="XAV3" s="1465"/>
      <c r="XAW3" s="1465"/>
      <c r="XAX3" s="1465"/>
      <c r="XAY3" s="1465"/>
      <c r="XAZ3" s="1465"/>
      <c r="XBA3" s="1465"/>
      <c r="XBB3" s="1465"/>
      <c r="XBC3" s="1465"/>
      <c r="XBD3" s="1465"/>
      <c r="XBE3" s="1465"/>
      <c r="XBF3" s="1465"/>
      <c r="XBG3" s="1465"/>
      <c r="XBH3" s="1465"/>
      <c r="XBI3" s="1465"/>
      <c r="XBJ3" s="1465"/>
      <c r="XBK3" s="1465"/>
      <c r="XBL3" s="1465"/>
      <c r="XBM3" s="1465"/>
      <c r="XBN3" s="1465"/>
      <c r="XBO3" s="1465"/>
      <c r="XBP3" s="1465"/>
      <c r="XBQ3" s="1465"/>
      <c r="XBR3" s="1465"/>
      <c r="XBS3" s="1465"/>
      <c r="XBT3" s="1465"/>
      <c r="XBU3" s="1465"/>
      <c r="XBV3" s="1465"/>
      <c r="XBW3" s="1465"/>
      <c r="XBX3" s="1465"/>
      <c r="XBY3" s="1465"/>
      <c r="XBZ3" s="1465"/>
      <c r="XCA3" s="1465"/>
      <c r="XCB3" s="1465"/>
      <c r="XCC3" s="1465"/>
      <c r="XCD3" s="1465"/>
      <c r="XCE3" s="1465"/>
      <c r="XCF3" s="1465"/>
      <c r="XCG3" s="1465"/>
      <c r="XCH3" s="1465"/>
      <c r="XCI3" s="1465"/>
      <c r="XCJ3" s="1465"/>
      <c r="XCK3" s="1465"/>
      <c r="XCL3" s="1465"/>
      <c r="XCM3" s="1465"/>
      <c r="XCN3" s="1465"/>
      <c r="XCO3" s="1465"/>
      <c r="XCP3" s="1465"/>
      <c r="XCQ3" s="1465"/>
      <c r="XCR3" s="1465"/>
      <c r="XCS3" s="1465"/>
      <c r="XCT3" s="1465"/>
      <c r="XCU3" s="1465"/>
      <c r="XCV3" s="1465"/>
      <c r="XCW3" s="1465"/>
      <c r="XCX3" s="1465"/>
      <c r="XCY3" s="1465"/>
      <c r="XCZ3" s="1465"/>
      <c r="XDA3" s="1465"/>
      <c r="XDB3" s="1465"/>
      <c r="XDC3" s="1465"/>
      <c r="XDD3" s="1465"/>
      <c r="XDE3" s="1465"/>
      <c r="XDF3" s="1465"/>
      <c r="XDG3" s="1465"/>
      <c r="XDH3" s="1465"/>
      <c r="XDI3" s="1465"/>
      <c r="XDJ3" s="1465"/>
      <c r="XDK3" s="1465"/>
      <c r="XDL3" s="1465"/>
      <c r="XDM3" s="1465"/>
      <c r="XDN3" s="1465"/>
      <c r="XDO3" s="1465"/>
      <c r="XDP3" s="1465"/>
      <c r="XDQ3" s="1465"/>
      <c r="XDR3" s="1465"/>
      <c r="XDS3" s="1465"/>
      <c r="XDT3" s="1465"/>
      <c r="XDU3" s="1465"/>
      <c r="XDV3" s="1465"/>
      <c r="XDW3" s="1465"/>
      <c r="XDX3" s="1465"/>
      <c r="XDY3" s="1465"/>
      <c r="XDZ3" s="1465"/>
      <c r="XEA3" s="1465"/>
      <c r="XEB3" s="1465"/>
      <c r="XEC3" s="1465"/>
      <c r="XED3" s="1465"/>
      <c r="XEE3" s="1465"/>
      <c r="XEF3" s="1465"/>
      <c r="XEG3" s="1465"/>
      <c r="XEH3" s="1465"/>
      <c r="XEI3" s="1465"/>
      <c r="XEJ3" s="1465"/>
      <c r="XEK3" s="1465"/>
      <c r="XEL3" s="1465"/>
      <c r="XEM3" s="1465"/>
      <c r="XEN3" s="1465"/>
      <c r="XEO3" s="1465"/>
      <c r="XEP3" s="1465"/>
      <c r="XEQ3" s="1465"/>
      <c r="XER3" s="1465"/>
      <c r="XES3" s="1465"/>
      <c r="XET3" s="1465"/>
      <c r="XEU3" s="1465"/>
      <c r="XEV3" s="1465"/>
      <c r="XEW3" s="1465"/>
      <c r="XEX3" s="1465"/>
    </row>
    <row r="4" spans="1:16378" ht="15" customHeight="1" x14ac:dyDescent="0.25">
      <c r="A4" s="770"/>
      <c r="B4" s="770"/>
      <c r="C4" s="770"/>
      <c r="D4" s="770"/>
      <c r="E4" s="770"/>
      <c r="F4" s="770"/>
    </row>
    <row r="5" spans="1:16378" ht="15" customHeight="1" x14ac:dyDescent="0.25">
      <c r="A5" s="770"/>
      <c r="B5" s="770"/>
      <c r="C5" s="770"/>
      <c r="D5" s="770"/>
      <c r="E5" s="770"/>
      <c r="F5" s="770"/>
    </row>
    <row r="6" spans="1:16378" ht="27" customHeight="1" x14ac:dyDescent="0.25">
      <c r="A6" s="1468" t="s">
        <v>146</v>
      </c>
      <c r="B6" s="1468"/>
      <c r="C6" s="1468"/>
      <c r="D6" s="1468"/>
      <c r="E6" s="1468"/>
      <c r="F6" s="1468"/>
    </row>
    <row r="7" spans="1:16378" ht="24.75" customHeight="1" x14ac:dyDescent="0.25">
      <c r="A7" s="1468" t="s">
        <v>847</v>
      </c>
      <c r="B7" s="1468"/>
      <c r="C7" s="1468"/>
      <c r="D7" s="1468"/>
      <c r="E7" s="1468"/>
      <c r="F7" s="1468"/>
    </row>
    <row r="8" spans="1:16378" ht="17.25" customHeight="1" x14ac:dyDescent="0.25">
      <c r="A8" s="1469" t="s">
        <v>37</v>
      </c>
      <c r="B8" s="1469"/>
      <c r="C8" s="1469"/>
      <c r="D8" s="1469"/>
      <c r="E8" s="1469"/>
      <c r="F8" s="1469"/>
    </row>
    <row r="9" spans="1:16378" ht="9.75" customHeight="1" x14ac:dyDescent="0.25">
      <c r="B9" s="769"/>
      <c r="C9" s="769"/>
      <c r="D9" s="769"/>
      <c r="E9" s="769"/>
    </row>
    <row r="10" spans="1:16378" ht="24" customHeight="1" x14ac:dyDescent="0.25">
      <c r="B10" s="1463" t="s">
        <v>524</v>
      </c>
      <c r="C10" s="1464"/>
      <c r="D10" s="385">
        <v>96710257</v>
      </c>
    </row>
    <row r="11" spans="1:16378" ht="16.5" x14ac:dyDescent="0.25">
      <c r="B11" s="1467"/>
      <c r="C11" s="1467"/>
      <c r="D11" s="823"/>
      <c r="E11" s="386"/>
    </row>
    <row r="12" spans="1:16378" ht="24" customHeight="1" x14ac:dyDescent="0.25">
      <c r="B12" s="1466" t="s">
        <v>133</v>
      </c>
      <c r="C12" s="1466"/>
      <c r="D12" s="481">
        <v>4700608.9800000004</v>
      </c>
      <c r="E12" s="755"/>
    </row>
    <row r="13" spans="1:16378" ht="27.75" customHeight="1" x14ac:dyDescent="0.25">
      <c r="B13" s="824"/>
      <c r="C13" s="825" t="s">
        <v>17</v>
      </c>
      <c r="D13" s="387">
        <v>0</v>
      </c>
      <c r="E13" s="924"/>
    </row>
    <row r="14" spans="1:16378" ht="27.75" customHeight="1" x14ac:dyDescent="0.25">
      <c r="B14" s="826"/>
      <c r="C14" s="825" t="s">
        <v>697</v>
      </c>
      <c r="D14" s="387">
        <v>0</v>
      </c>
      <c r="E14" s="924"/>
    </row>
    <row r="15" spans="1:16378" ht="39" customHeight="1" x14ac:dyDescent="0.25">
      <c r="B15" s="826"/>
      <c r="C15" s="825" t="s">
        <v>698</v>
      </c>
      <c r="D15" s="566">
        <v>636180</v>
      </c>
      <c r="E15" s="924"/>
    </row>
    <row r="16" spans="1:16378" ht="27.75" customHeight="1" x14ac:dyDescent="0.25">
      <c r="B16" s="826"/>
      <c r="C16" s="825" t="s">
        <v>699</v>
      </c>
      <c r="D16" s="387">
        <v>0</v>
      </c>
      <c r="E16" s="924"/>
    </row>
    <row r="17" spans="2:5" ht="27.75" customHeight="1" x14ac:dyDescent="0.25">
      <c r="B17" s="826"/>
      <c r="C17" s="825" t="s">
        <v>700</v>
      </c>
      <c r="D17" s="566">
        <v>766222</v>
      </c>
      <c r="E17" s="924"/>
    </row>
    <row r="18" spans="2:5" ht="27.75" customHeight="1" x14ac:dyDescent="0.25">
      <c r="B18" s="826"/>
      <c r="C18" s="866" t="s">
        <v>701</v>
      </c>
      <c r="D18" s="481">
        <v>3298206.98</v>
      </c>
      <c r="E18" s="924"/>
    </row>
    <row r="19" spans="2:5" ht="16.5" x14ac:dyDescent="0.25">
      <c r="B19" s="1467"/>
      <c r="C19" s="1467"/>
      <c r="D19" s="386"/>
      <c r="E19" s="386"/>
    </row>
    <row r="20" spans="2:5" ht="24" customHeight="1" x14ac:dyDescent="0.25">
      <c r="B20" s="1466" t="s">
        <v>134</v>
      </c>
      <c r="C20" s="1466"/>
      <c r="D20" s="566">
        <v>32358204</v>
      </c>
      <c r="E20" s="755"/>
    </row>
    <row r="21" spans="2:5" ht="27.75" customHeight="1" x14ac:dyDescent="0.25">
      <c r="B21" s="824"/>
      <c r="C21" s="825" t="s">
        <v>702</v>
      </c>
      <c r="D21" s="566">
        <v>0</v>
      </c>
      <c r="E21" s="924"/>
    </row>
    <row r="22" spans="2:5" ht="27.75" customHeight="1" x14ac:dyDescent="0.25">
      <c r="B22" s="826"/>
      <c r="C22" s="825" t="s">
        <v>685</v>
      </c>
      <c r="D22" s="387">
        <v>0</v>
      </c>
      <c r="E22" s="924"/>
    </row>
    <row r="23" spans="2:5" ht="27.75" customHeight="1" x14ac:dyDescent="0.25">
      <c r="B23" s="826"/>
      <c r="C23" s="866" t="s">
        <v>703</v>
      </c>
      <c r="D23" s="566">
        <v>32358204</v>
      </c>
      <c r="E23" s="924"/>
    </row>
    <row r="24" spans="2:5" ht="16.5" x14ac:dyDescent="0.25">
      <c r="B24" s="1467"/>
      <c r="C24" s="1467"/>
      <c r="D24" s="827"/>
      <c r="E24" s="386"/>
    </row>
    <row r="25" spans="2:5" ht="24" customHeight="1" x14ac:dyDescent="0.25">
      <c r="B25" s="1463" t="s">
        <v>135</v>
      </c>
      <c r="C25" s="1464"/>
      <c r="D25" s="385">
        <v>69052661.980000004</v>
      </c>
      <c r="E25" s="755"/>
    </row>
    <row r="26" spans="2:5" ht="17.25" x14ac:dyDescent="0.25">
      <c r="B26" s="925"/>
      <c r="C26" s="925"/>
      <c r="D26" s="926"/>
      <c r="E26" s="926"/>
    </row>
    <row r="28" spans="2:5" ht="43.5" customHeight="1" x14ac:dyDescent="0.25"/>
  </sheetData>
  <mergeCells count="2741">
    <mergeCell ref="XDW3:XEB3"/>
    <mergeCell ref="XEC3:XEH3"/>
    <mergeCell ref="XEI3:XEN3"/>
    <mergeCell ref="XEO3:XET3"/>
    <mergeCell ref="XEU3:XEX3"/>
    <mergeCell ref="XCS3:XCX3"/>
    <mergeCell ref="XCY3:XDD3"/>
    <mergeCell ref="XDE3:XDJ3"/>
    <mergeCell ref="XDK3:XDP3"/>
    <mergeCell ref="XDQ3:XDV3"/>
    <mergeCell ref="XBO3:XBT3"/>
    <mergeCell ref="XBU3:XBZ3"/>
    <mergeCell ref="XCA3:XCF3"/>
    <mergeCell ref="XCG3:XCL3"/>
    <mergeCell ref="XCM3:XCR3"/>
    <mergeCell ref="XAK3:XAP3"/>
    <mergeCell ref="XAQ3:XAV3"/>
    <mergeCell ref="XAW3:XBB3"/>
    <mergeCell ref="XBC3:XBH3"/>
    <mergeCell ref="XBI3:XBN3"/>
    <mergeCell ref="WZG3:WZL3"/>
    <mergeCell ref="WZM3:WZR3"/>
    <mergeCell ref="WZS3:WZX3"/>
    <mergeCell ref="WZY3:XAD3"/>
    <mergeCell ref="XAE3:XAJ3"/>
    <mergeCell ref="WYC3:WYH3"/>
    <mergeCell ref="WYI3:WYN3"/>
    <mergeCell ref="WYO3:WYT3"/>
    <mergeCell ref="WYU3:WYZ3"/>
    <mergeCell ref="WZA3:WZF3"/>
    <mergeCell ref="WWY3:WXD3"/>
    <mergeCell ref="WXE3:WXJ3"/>
    <mergeCell ref="WXK3:WXP3"/>
    <mergeCell ref="WXQ3:WXV3"/>
    <mergeCell ref="WXW3:WYB3"/>
    <mergeCell ref="WVU3:WVZ3"/>
    <mergeCell ref="WWA3:WWF3"/>
    <mergeCell ref="WWG3:WWL3"/>
    <mergeCell ref="WWM3:WWR3"/>
    <mergeCell ref="WWS3:WWX3"/>
    <mergeCell ref="WUQ3:WUV3"/>
    <mergeCell ref="WUW3:WVB3"/>
    <mergeCell ref="WVC3:WVH3"/>
    <mergeCell ref="WVI3:WVN3"/>
    <mergeCell ref="WVO3:WVT3"/>
    <mergeCell ref="WTM3:WTR3"/>
    <mergeCell ref="WTS3:WTX3"/>
    <mergeCell ref="WTY3:WUD3"/>
    <mergeCell ref="WUE3:WUJ3"/>
    <mergeCell ref="WUK3:WUP3"/>
    <mergeCell ref="WSI3:WSN3"/>
    <mergeCell ref="WSO3:WST3"/>
    <mergeCell ref="WSU3:WSZ3"/>
    <mergeCell ref="WTA3:WTF3"/>
    <mergeCell ref="WTG3:WTL3"/>
    <mergeCell ref="WRE3:WRJ3"/>
    <mergeCell ref="WRK3:WRP3"/>
    <mergeCell ref="WRQ3:WRV3"/>
    <mergeCell ref="WRW3:WSB3"/>
    <mergeCell ref="WSC3:WSH3"/>
    <mergeCell ref="WQA3:WQF3"/>
    <mergeCell ref="WQG3:WQL3"/>
    <mergeCell ref="WQM3:WQR3"/>
    <mergeCell ref="WQS3:WQX3"/>
    <mergeCell ref="WQY3:WRD3"/>
    <mergeCell ref="WOW3:WPB3"/>
    <mergeCell ref="WPC3:WPH3"/>
    <mergeCell ref="WPI3:WPN3"/>
    <mergeCell ref="WPO3:WPT3"/>
    <mergeCell ref="WPU3:WPZ3"/>
    <mergeCell ref="WNS3:WNX3"/>
    <mergeCell ref="WNY3:WOD3"/>
    <mergeCell ref="WOE3:WOJ3"/>
    <mergeCell ref="WOK3:WOP3"/>
    <mergeCell ref="WOQ3:WOV3"/>
    <mergeCell ref="WMO3:WMT3"/>
    <mergeCell ref="WMU3:WMZ3"/>
    <mergeCell ref="WNA3:WNF3"/>
    <mergeCell ref="WNG3:WNL3"/>
    <mergeCell ref="WNM3:WNR3"/>
    <mergeCell ref="WLK3:WLP3"/>
    <mergeCell ref="WLQ3:WLV3"/>
    <mergeCell ref="WLW3:WMB3"/>
    <mergeCell ref="WMC3:WMH3"/>
    <mergeCell ref="WMI3:WMN3"/>
    <mergeCell ref="WKG3:WKL3"/>
    <mergeCell ref="WKM3:WKR3"/>
    <mergeCell ref="WKS3:WKX3"/>
    <mergeCell ref="WKY3:WLD3"/>
    <mergeCell ref="WLE3:WLJ3"/>
    <mergeCell ref="WJC3:WJH3"/>
    <mergeCell ref="WJI3:WJN3"/>
    <mergeCell ref="WJO3:WJT3"/>
    <mergeCell ref="WJU3:WJZ3"/>
    <mergeCell ref="WKA3:WKF3"/>
    <mergeCell ref="WHY3:WID3"/>
    <mergeCell ref="WIE3:WIJ3"/>
    <mergeCell ref="WIK3:WIP3"/>
    <mergeCell ref="WIQ3:WIV3"/>
    <mergeCell ref="WIW3:WJB3"/>
    <mergeCell ref="WGU3:WGZ3"/>
    <mergeCell ref="WHA3:WHF3"/>
    <mergeCell ref="WHG3:WHL3"/>
    <mergeCell ref="WHM3:WHR3"/>
    <mergeCell ref="WHS3:WHX3"/>
    <mergeCell ref="WFQ3:WFV3"/>
    <mergeCell ref="WFW3:WGB3"/>
    <mergeCell ref="WGC3:WGH3"/>
    <mergeCell ref="WGI3:WGN3"/>
    <mergeCell ref="WGO3:WGT3"/>
    <mergeCell ref="WEM3:WER3"/>
    <mergeCell ref="WES3:WEX3"/>
    <mergeCell ref="WEY3:WFD3"/>
    <mergeCell ref="WFE3:WFJ3"/>
    <mergeCell ref="WFK3:WFP3"/>
    <mergeCell ref="WDI3:WDN3"/>
    <mergeCell ref="WDO3:WDT3"/>
    <mergeCell ref="WDU3:WDZ3"/>
    <mergeCell ref="WEA3:WEF3"/>
    <mergeCell ref="WEG3:WEL3"/>
    <mergeCell ref="WCE3:WCJ3"/>
    <mergeCell ref="WCK3:WCP3"/>
    <mergeCell ref="WCQ3:WCV3"/>
    <mergeCell ref="WCW3:WDB3"/>
    <mergeCell ref="WDC3:WDH3"/>
    <mergeCell ref="WBA3:WBF3"/>
    <mergeCell ref="WBG3:WBL3"/>
    <mergeCell ref="WBM3:WBR3"/>
    <mergeCell ref="WBS3:WBX3"/>
    <mergeCell ref="WBY3:WCD3"/>
    <mergeCell ref="VZW3:WAB3"/>
    <mergeCell ref="WAC3:WAH3"/>
    <mergeCell ref="WAI3:WAN3"/>
    <mergeCell ref="WAO3:WAT3"/>
    <mergeCell ref="WAU3:WAZ3"/>
    <mergeCell ref="VYS3:VYX3"/>
    <mergeCell ref="VYY3:VZD3"/>
    <mergeCell ref="VZE3:VZJ3"/>
    <mergeCell ref="VZK3:VZP3"/>
    <mergeCell ref="VZQ3:VZV3"/>
    <mergeCell ref="VXO3:VXT3"/>
    <mergeCell ref="VXU3:VXZ3"/>
    <mergeCell ref="VYA3:VYF3"/>
    <mergeCell ref="VYG3:VYL3"/>
    <mergeCell ref="VYM3:VYR3"/>
    <mergeCell ref="VWK3:VWP3"/>
    <mergeCell ref="VWQ3:VWV3"/>
    <mergeCell ref="VWW3:VXB3"/>
    <mergeCell ref="VXC3:VXH3"/>
    <mergeCell ref="VXI3:VXN3"/>
    <mergeCell ref="VVG3:VVL3"/>
    <mergeCell ref="VVM3:VVR3"/>
    <mergeCell ref="VVS3:VVX3"/>
    <mergeCell ref="VVY3:VWD3"/>
    <mergeCell ref="VWE3:VWJ3"/>
    <mergeCell ref="VUC3:VUH3"/>
    <mergeCell ref="VUI3:VUN3"/>
    <mergeCell ref="VUO3:VUT3"/>
    <mergeCell ref="VUU3:VUZ3"/>
    <mergeCell ref="VVA3:VVF3"/>
    <mergeCell ref="VSY3:VTD3"/>
    <mergeCell ref="VTE3:VTJ3"/>
    <mergeCell ref="VTK3:VTP3"/>
    <mergeCell ref="VTQ3:VTV3"/>
    <mergeCell ref="VTW3:VUB3"/>
    <mergeCell ref="VRU3:VRZ3"/>
    <mergeCell ref="VSA3:VSF3"/>
    <mergeCell ref="VSG3:VSL3"/>
    <mergeCell ref="VSM3:VSR3"/>
    <mergeCell ref="VSS3:VSX3"/>
    <mergeCell ref="VQQ3:VQV3"/>
    <mergeCell ref="VQW3:VRB3"/>
    <mergeCell ref="VRC3:VRH3"/>
    <mergeCell ref="VRI3:VRN3"/>
    <mergeCell ref="VRO3:VRT3"/>
    <mergeCell ref="VPM3:VPR3"/>
    <mergeCell ref="VPS3:VPX3"/>
    <mergeCell ref="VPY3:VQD3"/>
    <mergeCell ref="VQE3:VQJ3"/>
    <mergeCell ref="VQK3:VQP3"/>
    <mergeCell ref="VOI3:VON3"/>
    <mergeCell ref="VOO3:VOT3"/>
    <mergeCell ref="VOU3:VOZ3"/>
    <mergeCell ref="VPA3:VPF3"/>
    <mergeCell ref="VPG3:VPL3"/>
    <mergeCell ref="VNE3:VNJ3"/>
    <mergeCell ref="VNK3:VNP3"/>
    <mergeCell ref="VNQ3:VNV3"/>
    <mergeCell ref="VNW3:VOB3"/>
    <mergeCell ref="VOC3:VOH3"/>
    <mergeCell ref="VMA3:VMF3"/>
    <mergeCell ref="VMG3:VML3"/>
    <mergeCell ref="VMM3:VMR3"/>
    <mergeCell ref="VMS3:VMX3"/>
    <mergeCell ref="VMY3:VND3"/>
    <mergeCell ref="VKW3:VLB3"/>
    <mergeCell ref="VLC3:VLH3"/>
    <mergeCell ref="VLI3:VLN3"/>
    <mergeCell ref="VLO3:VLT3"/>
    <mergeCell ref="VLU3:VLZ3"/>
    <mergeCell ref="VJS3:VJX3"/>
    <mergeCell ref="VJY3:VKD3"/>
    <mergeCell ref="VKE3:VKJ3"/>
    <mergeCell ref="VKK3:VKP3"/>
    <mergeCell ref="VKQ3:VKV3"/>
    <mergeCell ref="VIO3:VIT3"/>
    <mergeCell ref="VIU3:VIZ3"/>
    <mergeCell ref="VJA3:VJF3"/>
    <mergeCell ref="VJG3:VJL3"/>
    <mergeCell ref="VJM3:VJR3"/>
    <mergeCell ref="VHK3:VHP3"/>
    <mergeCell ref="VHQ3:VHV3"/>
    <mergeCell ref="VHW3:VIB3"/>
    <mergeCell ref="VIC3:VIH3"/>
    <mergeCell ref="VII3:VIN3"/>
    <mergeCell ref="VGG3:VGL3"/>
    <mergeCell ref="VGM3:VGR3"/>
    <mergeCell ref="VGS3:VGX3"/>
    <mergeCell ref="VGY3:VHD3"/>
    <mergeCell ref="VHE3:VHJ3"/>
    <mergeCell ref="VFC3:VFH3"/>
    <mergeCell ref="VFI3:VFN3"/>
    <mergeCell ref="VFO3:VFT3"/>
    <mergeCell ref="VFU3:VFZ3"/>
    <mergeCell ref="VGA3:VGF3"/>
    <mergeCell ref="VDY3:VED3"/>
    <mergeCell ref="VEE3:VEJ3"/>
    <mergeCell ref="VEK3:VEP3"/>
    <mergeCell ref="VEQ3:VEV3"/>
    <mergeCell ref="VEW3:VFB3"/>
    <mergeCell ref="VCU3:VCZ3"/>
    <mergeCell ref="VDA3:VDF3"/>
    <mergeCell ref="VDG3:VDL3"/>
    <mergeCell ref="VDM3:VDR3"/>
    <mergeCell ref="VDS3:VDX3"/>
    <mergeCell ref="VBQ3:VBV3"/>
    <mergeCell ref="VBW3:VCB3"/>
    <mergeCell ref="VCC3:VCH3"/>
    <mergeCell ref="VCI3:VCN3"/>
    <mergeCell ref="VCO3:VCT3"/>
    <mergeCell ref="VAM3:VAR3"/>
    <mergeCell ref="VAS3:VAX3"/>
    <mergeCell ref="VAY3:VBD3"/>
    <mergeCell ref="VBE3:VBJ3"/>
    <mergeCell ref="VBK3:VBP3"/>
    <mergeCell ref="UZI3:UZN3"/>
    <mergeCell ref="UZO3:UZT3"/>
    <mergeCell ref="UZU3:UZZ3"/>
    <mergeCell ref="VAA3:VAF3"/>
    <mergeCell ref="VAG3:VAL3"/>
    <mergeCell ref="UYE3:UYJ3"/>
    <mergeCell ref="UYK3:UYP3"/>
    <mergeCell ref="UYQ3:UYV3"/>
    <mergeCell ref="UYW3:UZB3"/>
    <mergeCell ref="UZC3:UZH3"/>
    <mergeCell ref="UXA3:UXF3"/>
    <mergeCell ref="UXG3:UXL3"/>
    <mergeCell ref="UXM3:UXR3"/>
    <mergeCell ref="UXS3:UXX3"/>
    <mergeCell ref="UXY3:UYD3"/>
    <mergeCell ref="UVW3:UWB3"/>
    <mergeCell ref="UWC3:UWH3"/>
    <mergeCell ref="UWI3:UWN3"/>
    <mergeCell ref="UWO3:UWT3"/>
    <mergeCell ref="UWU3:UWZ3"/>
    <mergeCell ref="UUS3:UUX3"/>
    <mergeCell ref="UUY3:UVD3"/>
    <mergeCell ref="UVE3:UVJ3"/>
    <mergeCell ref="UVK3:UVP3"/>
    <mergeCell ref="UVQ3:UVV3"/>
    <mergeCell ref="UTO3:UTT3"/>
    <mergeCell ref="UTU3:UTZ3"/>
    <mergeCell ref="UUA3:UUF3"/>
    <mergeCell ref="UUG3:UUL3"/>
    <mergeCell ref="UUM3:UUR3"/>
    <mergeCell ref="USK3:USP3"/>
    <mergeCell ref="USQ3:USV3"/>
    <mergeCell ref="USW3:UTB3"/>
    <mergeCell ref="UTC3:UTH3"/>
    <mergeCell ref="UTI3:UTN3"/>
    <mergeCell ref="URG3:URL3"/>
    <mergeCell ref="URM3:URR3"/>
    <mergeCell ref="URS3:URX3"/>
    <mergeCell ref="URY3:USD3"/>
    <mergeCell ref="USE3:USJ3"/>
    <mergeCell ref="UQC3:UQH3"/>
    <mergeCell ref="UQI3:UQN3"/>
    <mergeCell ref="UQO3:UQT3"/>
    <mergeCell ref="UQU3:UQZ3"/>
    <mergeCell ref="URA3:URF3"/>
    <mergeCell ref="UOY3:UPD3"/>
    <mergeCell ref="UPE3:UPJ3"/>
    <mergeCell ref="UPK3:UPP3"/>
    <mergeCell ref="UPQ3:UPV3"/>
    <mergeCell ref="UPW3:UQB3"/>
    <mergeCell ref="UNU3:UNZ3"/>
    <mergeCell ref="UOA3:UOF3"/>
    <mergeCell ref="UOG3:UOL3"/>
    <mergeCell ref="UOM3:UOR3"/>
    <mergeCell ref="UOS3:UOX3"/>
    <mergeCell ref="UMQ3:UMV3"/>
    <mergeCell ref="UMW3:UNB3"/>
    <mergeCell ref="UNC3:UNH3"/>
    <mergeCell ref="UNI3:UNN3"/>
    <mergeCell ref="UNO3:UNT3"/>
    <mergeCell ref="ULM3:ULR3"/>
    <mergeCell ref="ULS3:ULX3"/>
    <mergeCell ref="ULY3:UMD3"/>
    <mergeCell ref="UME3:UMJ3"/>
    <mergeCell ref="UMK3:UMP3"/>
    <mergeCell ref="UKI3:UKN3"/>
    <mergeCell ref="UKO3:UKT3"/>
    <mergeCell ref="UKU3:UKZ3"/>
    <mergeCell ref="ULA3:ULF3"/>
    <mergeCell ref="ULG3:ULL3"/>
    <mergeCell ref="UJE3:UJJ3"/>
    <mergeCell ref="UJK3:UJP3"/>
    <mergeCell ref="UJQ3:UJV3"/>
    <mergeCell ref="UJW3:UKB3"/>
    <mergeCell ref="UKC3:UKH3"/>
    <mergeCell ref="UIA3:UIF3"/>
    <mergeCell ref="UIG3:UIL3"/>
    <mergeCell ref="UIM3:UIR3"/>
    <mergeCell ref="UIS3:UIX3"/>
    <mergeCell ref="UIY3:UJD3"/>
    <mergeCell ref="UGW3:UHB3"/>
    <mergeCell ref="UHC3:UHH3"/>
    <mergeCell ref="UHI3:UHN3"/>
    <mergeCell ref="UHO3:UHT3"/>
    <mergeCell ref="UHU3:UHZ3"/>
    <mergeCell ref="UFS3:UFX3"/>
    <mergeCell ref="UFY3:UGD3"/>
    <mergeCell ref="UGE3:UGJ3"/>
    <mergeCell ref="UGK3:UGP3"/>
    <mergeCell ref="UGQ3:UGV3"/>
    <mergeCell ref="UEO3:UET3"/>
    <mergeCell ref="UEU3:UEZ3"/>
    <mergeCell ref="UFA3:UFF3"/>
    <mergeCell ref="UFG3:UFL3"/>
    <mergeCell ref="UFM3:UFR3"/>
    <mergeCell ref="UDK3:UDP3"/>
    <mergeCell ref="UDQ3:UDV3"/>
    <mergeCell ref="UDW3:UEB3"/>
    <mergeCell ref="UEC3:UEH3"/>
    <mergeCell ref="UEI3:UEN3"/>
    <mergeCell ref="UCG3:UCL3"/>
    <mergeCell ref="UCM3:UCR3"/>
    <mergeCell ref="UCS3:UCX3"/>
    <mergeCell ref="UCY3:UDD3"/>
    <mergeCell ref="UDE3:UDJ3"/>
    <mergeCell ref="UBC3:UBH3"/>
    <mergeCell ref="UBI3:UBN3"/>
    <mergeCell ref="UBO3:UBT3"/>
    <mergeCell ref="UBU3:UBZ3"/>
    <mergeCell ref="UCA3:UCF3"/>
    <mergeCell ref="TZY3:UAD3"/>
    <mergeCell ref="UAE3:UAJ3"/>
    <mergeCell ref="UAK3:UAP3"/>
    <mergeCell ref="UAQ3:UAV3"/>
    <mergeCell ref="UAW3:UBB3"/>
    <mergeCell ref="TYU3:TYZ3"/>
    <mergeCell ref="TZA3:TZF3"/>
    <mergeCell ref="TZG3:TZL3"/>
    <mergeCell ref="TZM3:TZR3"/>
    <mergeCell ref="TZS3:TZX3"/>
    <mergeCell ref="TXQ3:TXV3"/>
    <mergeCell ref="TXW3:TYB3"/>
    <mergeCell ref="TYC3:TYH3"/>
    <mergeCell ref="TYI3:TYN3"/>
    <mergeCell ref="TYO3:TYT3"/>
    <mergeCell ref="TWM3:TWR3"/>
    <mergeCell ref="TWS3:TWX3"/>
    <mergeCell ref="TWY3:TXD3"/>
    <mergeCell ref="TXE3:TXJ3"/>
    <mergeCell ref="TXK3:TXP3"/>
    <mergeCell ref="TVI3:TVN3"/>
    <mergeCell ref="TVO3:TVT3"/>
    <mergeCell ref="TVU3:TVZ3"/>
    <mergeCell ref="TWA3:TWF3"/>
    <mergeCell ref="TWG3:TWL3"/>
    <mergeCell ref="TUE3:TUJ3"/>
    <mergeCell ref="TUK3:TUP3"/>
    <mergeCell ref="TUQ3:TUV3"/>
    <mergeCell ref="TUW3:TVB3"/>
    <mergeCell ref="TVC3:TVH3"/>
    <mergeCell ref="TTA3:TTF3"/>
    <mergeCell ref="TTG3:TTL3"/>
    <mergeCell ref="TTM3:TTR3"/>
    <mergeCell ref="TTS3:TTX3"/>
    <mergeCell ref="TTY3:TUD3"/>
    <mergeCell ref="TRW3:TSB3"/>
    <mergeCell ref="TSC3:TSH3"/>
    <mergeCell ref="TSI3:TSN3"/>
    <mergeCell ref="TSO3:TST3"/>
    <mergeCell ref="TSU3:TSZ3"/>
    <mergeCell ref="TQS3:TQX3"/>
    <mergeCell ref="TQY3:TRD3"/>
    <mergeCell ref="TRE3:TRJ3"/>
    <mergeCell ref="TRK3:TRP3"/>
    <mergeCell ref="TRQ3:TRV3"/>
    <mergeCell ref="TPO3:TPT3"/>
    <mergeCell ref="TPU3:TPZ3"/>
    <mergeCell ref="TQA3:TQF3"/>
    <mergeCell ref="TQG3:TQL3"/>
    <mergeCell ref="TQM3:TQR3"/>
    <mergeCell ref="TOK3:TOP3"/>
    <mergeCell ref="TOQ3:TOV3"/>
    <mergeCell ref="TOW3:TPB3"/>
    <mergeCell ref="TPC3:TPH3"/>
    <mergeCell ref="TPI3:TPN3"/>
    <mergeCell ref="TNG3:TNL3"/>
    <mergeCell ref="TNM3:TNR3"/>
    <mergeCell ref="TNS3:TNX3"/>
    <mergeCell ref="TNY3:TOD3"/>
    <mergeCell ref="TOE3:TOJ3"/>
    <mergeCell ref="TMC3:TMH3"/>
    <mergeCell ref="TMI3:TMN3"/>
    <mergeCell ref="TMO3:TMT3"/>
    <mergeCell ref="TMU3:TMZ3"/>
    <mergeCell ref="TNA3:TNF3"/>
    <mergeCell ref="TKY3:TLD3"/>
    <mergeCell ref="TLE3:TLJ3"/>
    <mergeCell ref="TLK3:TLP3"/>
    <mergeCell ref="TLQ3:TLV3"/>
    <mergeCell ref="TLW3:TMB3"/>
    <mergeCell ref="TJU3:TJZ3"/>
    <mergeCell ref="TKA3:TKF3"/>
    <mergeCell ref="TKG3:TKL3"/>
    <mergeCell ref="TKM3:TKR3"/>
    <mergeCell ref="TKS3:TKX3"/>
    <mergeCell ref="TIQ3:TIV3"/>
    <mergeCell ref="TIW3:TJB3"/>
    <mergeCell ref="TJC3:TJH3"/>
    <mergeCell ref="TJI3:TJN3"/>
    <mergeCell ref="TJO3:TJT3"/>
    <mergeCell ref="THM3:THR3"/>
    <mergeCell ref="THS3:THX3"/>
    <mergeCell ref="THY3:TID3"/>
    <mergeCell ref="TIE3:TIJ3"/>
    <mergeCell ref="TIK3:TIP3"/>
    <mergeCell ref="TGI3:TGN3"/>
    <mergeCell ref="TGO3:TGT3"/>
    <mergeCell ref="TGU3:TGZ3"/>
    <mergeCell ref="THA3:THF3"/>
    <mergeCell ref="THG3:THL3"/>
    <mergeCell ref="TFE3:TFJ3"/>
    <mergeCell ref="TFK3:TFP3"/>
    <mergeCell ref="TFQ3:TFV3"/>
    <mergeCell ref="TFW3:TGB3"/>
    <mergeCell ref="TGC3:TGH3"/>
    <mergeCell ref="TEA3:TEF3"/>
    <mergeCell ref="TEG3:TEL3"/>
    <mergeCell ref="TEM3:TER3"/>
    <mergeCell ref="TES3:TEX3"/>
    <mergeCell ref="TEY3:TFD3"/>
    <mergeCell ref="TCW3:TDB3"/>
    <mergeCell ref="TDC3:TDH3"/>
    <mergeCell ref="TDI3:TDN3"/>
    <mergeCell ref="TDO3:TDT3"/>
    <mergeCell ref="TDU3:TDZ3"/>
    <mergeCell ref="TBS3:TBX3"/>
    <mergeCell ref="TBY3:TCD3"/>
    <mergeCell ref="TCE3:TCJ3"/>
    <mergeCell ref="TCK3:TCP3"/>
    <mergeCell ref="TCQ3:TCV3"/>
    <mergeCell ref="TAO3:TAT3"/>
    <mergeCell ref="TAU3:TAZ3"/>
    <mergeCell ref="TBA3:TBF3"/>
    <mergeCell ref="TBG3:TBL3"/>
    <mergeCell ref="TBM3:TBR3"/>
    <mergeCell ref="SZK3:SZP3"/>
    <mergeCell ref="SZQ3:SZV3"/>
    <mergeCell ref="SZW3:TAB3"/>
    <mergeCell ref="TAC3:TAH3"/>
    <mergeCell ref="TAI3:TAN3"/>
    <mergeCell ref="SYG3:SYL3"/>
    <mergeCell ref="SYM3:SYR3"/>
    <mergeCell ref="SYS3:SYX3"/>
    <mergeCell ref="SYY3:SZD3"/>
    <mergeCell ref="SZE3:SZJ3"/>
    <mergeCell ref="SXC3:SXH3"/>
    <mergeCell ref="SXI3:SXN3"/>
    <mergeCell ref="SXO3:SXT3"/>
    <mergeCell ref="SXU3:SXZ3"/>
    <mergeCell ref="SYA3:SYF3"/>
    <mergeCell ref="SVY3:SWD3"/>
    <mergeCell ref="SWE3:SWJ3"/>
    <mergeCell ref="SWK3:SWP3"/>
    <mergeCell ref="SWQ3:SWV3"/>
    <mergeCell ref="SWW3:SXB3"/>
    <mergeCell ref="SUU3:SUZ3"/>
    <mergeCell ref="SVA3:SVF3"/>
    <mergeCell ref="SVG3:SVL3"/>
    <mergeCell ref="SVM3:SVR3"/>
    <mergeCell ref="SVS3:SVX3"/>
    <mergeCell ref="STQ3:STV3"/>
    <mergeCell ref="STW3:SUB3"/>
    <mergeCell ref="SUC3:SUH3"/>
    <mergeCell ref="SUI3:SUN3"/>
    <mergeCell ref="SUO3:SUT3"/>
    <mergeCell ref="SSM3:SSR3"/>
    <mergeCell ref="SSS3:SSX3"/>
    <mergeCell ref="SSY3:STD3"/>
    <mergeCell ref="STE3:STJ3"/>
    <mergeCell ref="STK3:STP3"/>
    <mergeCell ref="SRI3:SRN3"/>
    <mergeCell ref="SRO3:SRT3"/>
    <mergeCell ref="SRU3:SRZ3"/>
    <mergeCell ref="SSA3:SSF3"/>
    <mergeCell ref="SSG3:SSL3"/>
    <mergeCell ref="SQE3:SQJ3"/>
    <mergeCell ref="SQK3:SQP3"/>
    <mergeCell ref="SQQ3:SQV3"/>
    <mergeCell ref="SQW3:SRB3"/>
    <mergeCell ref="SRC3:SRH3"/>
    <mergeCell ref="SPA3:SPF3"/>
    <mergeCell ref="SPG3:SPL3"/>
    <mergeCell ref="SPM3:SPR3"/>
    <mergeCell ref="SPS3:SPX3"/>
    <mergeCell ref="SPY3:SQD3"/>
    <mergeCell ref="SNW3:SOB3"/>
    <mergeCell ref="SOC3:SOH3"/>
    <mergeCell ref="SOI3:SON3"/>
    <mergeCell ref="SOO3:SOT3"/>
    <mergeCell ref="SOU3:SOZ3"/>
    <mergeCell ref="SMS3:SMX3"/>
    <mergeCell ref="SMY3:SND3"/>
    <mergeCell ref="SNE3:SNJ3"/>
    <mergeCell ref="SNK3:SNP3"/>
    <mergeCell ref="SNQ3:SNV3"/>
    <mergeCell ref="SLO3:SLT3"/>
    <mergeCell ref="SLU3:SLZ3"/>
    <mergeCell ref="SMA3:SMF3"/>
    <mergeCell ref="SMG3:SML3"/>
    <mergeCell ref="SMM3:SMR3"/>
    <mergeCell ref="SKK3:SKP3"/>
    <mergeCell ref="SKQ3:SKV3"/>
    <mergeCell ref="SKW3:SLB3"/>
    <mergeCell ref="SLC3:SLH3"/>
    <mergeCell ref="SLI3:SLN3"/>
    <mergeCell ref="SJG3:SJL3"/>
    <mergeCell ref="SJM3:SJR3"/>
    <mergeCell ref="SJS3:SJX3"/>
    <mergeCell ref="SJY3:SKD3"/>
    <mergeCell ref="SKE3:SKJ3"/>
    <mergeCell ref="SIC3:SIH3"/>
    <mergeCell ref="SII3:SIN3"/>
    <mergeCell ref="SIO3:SIT3"/>
    <mergeCell ref="SIU3:SIZ3"/>
    <mergeCell ref="SJA3:SJF3"/>
    <mergeCell ref="SGY3:SHD3"/>
    <mergeCell ref="SHE3:SHJ3"/>
    <mergeCell ref="SHK3:SHP3"/>
    <mergeCell ref="SHQ3:SHV3"/>
    <mergeCell ref="SHW3:SIB3"/>
    <mergeCell ref="SFU3:SFZ3"/>
    <mergeCell ref="SGA3:SGF3"/>
    <mergeCell ref="SGG3:SGL3"/>
    <mergeCell ref="SGM3:SGR3"/>
    <mergeCell ref="SGS3:SGX3"/>
    <mergeCell ref="SEQ3:SEV3"/>
    <mergeCell ref="SEW3:SFB3"/>
    <mergeCell ref="SFC3:SFH3"/>
    <mergeCell ref="SFI3:SFN3"/>
    <mergeCell ref="SFO3:SFT3"/>
    <mergeCell ref="SDM3:SDR3"/>
    <mergeCell ref="SDS3:SDX3"/>
    <mergeCell ref="SDY3:SED3"/>
    <mergeCell ref="SEE3:SEJ3"/>
    <mergeCell ref="SEK3:SEP3"/>
    <mergeCell ref="SCI3:SCN3"/>
    <mergeCell ref="SCO3:SCT3"/>
    <mergeCell ref="SCU3:SCZ3"/>
    <mergeCell ref="SDA3:SDF3"/>
    <mergeCell ref="SDG3:SDL3"/>
    <mergeCell ref="SBE3:SBJ3"/>
    <mergeCell ref="SBK3:SBP3"/>
    <mergeCell ref="SBQ3:SBV3"/>
    <mergeCell ref="SBW3:SCB3"/>
    <mergeCell ref="SCC3:SCH3"/>
    <mergeCell ref="SAA3:SAF3"/>
    <mergeCell ref="SAG3:SAL3"/>
    <mergeCell ref="SAM3:SAR3"/>
    <mergeCell ref="SAS3:SAX3"/>
    <mergeCell ref="SAY3:SBD3"/>
    <mergeCell ref="RYW3:RZB3"/>
    <mergeCell ref="RZC3:RZH3"/>
    <mergeCell ref="RZI3:RZN3"/>
    <mergeCell ref="RZO3:RZT3"/>
    <mergeCell ref="RZU3:RZZ3"/>
    <mergeCell ref="RXS3:RXX3"/>
    <mergeCell ref="RXY3:RYD3"/>
    <mergeCell ref="RYE3:RYJ3"/>
    <mergeCell ref="RYK3:RYP3"/>
    <mergeCell ref="RYQ3:RYV3"/>
    <mergeCell ref="RWO3:RWT3"/>
    <mergeCell ref="RWU3:RWZ3"/>
    <mergeCell ref="RXA3:RXF3"/>
    <mergeCell ref="RXG3:RXL3"/>
    <mergeCell ref="RXM3:RXR3"/>
    <mergeCell ref="RVK3:RVP3"/>
    <mergeCell ref="RVQ3:RVV3"/>
    <mergeCell ref="RVW3:RWB3"/>
    <mergeCell ref="RWC3:RWH3"/>
    <mergeCell ref="RWI3:RWN3"/>
    <mergeCell ref="RUG3:RUL3"/>
    <mergeCell ref="RUM3:RUR3"/>
    <mergeCell ref="RUS3:RUX3"/>
    <mergeCell ref="RUY3:RVD3"/>
    <mergeCell ref="RVE3:RVJ3"/>
    <mergeCell ref="RTC3:RTH3"/>
    <mergeCell ref="RTI3:RTN3"/>
    <mergeCell ref="RTO3:RTT3"/>
    <mergeCell ref="RTU3:RTZ3"/>
    <mergeCell ref="RUA3:RUF3"/>
    <mergeCell ref="RRY3:RSD3"/>
    <mergeCell ref="RSE3:RSJ3"/>
    <mergeCell ref="RSK3:RSP3"/>
    <mergeCell ref="RSQ3:RSV3"/>
    <mergeCell ref="RSW3:RTB3"/>
    <mergeCell ref="RQU3:RQZ3"/>
    <mergeCell ref="RRA3:RRF3"/>
    <mergeCell ref="RRG3:RRL3"/>
    <mergeCell ref="RRM3:RRR3"/>
    <mergeCell ref="RRS3:RRX3"/>
    <mergeCell ref="RPQ3:RPV3"/>
    <mergeCell ref="RPW3:RQB3"/>
    <mergeCell ref="RQC3:RQH3"/>
    <mergeCell ref="RQI3:RQN3"/>
    <mergeCell ref="RQO3:RQT3"/>
    <mergeCell ref="ROM3:ROR3"/>
    <mergeCell ref="ROS3:ROX3"/>
    <mergeCell ref="ROY3:RPD3"/>
    <mergeCell ref="RPE3:RPJ3"/>
    <mergeCell ref="RPK3:RPP3"/>
    <mergeCell ref="RNI3:RNN3"/>
    <mergeCell ref="RNO3:RNT3"/>
    <mergeCell ref="RNU3:RNZ3"/>
    <mergeCell ref="ROA3:ROF3"/>
    <mergeCell ref="ROG3:ROL3"/>
    <mergeCell ref="RME3:RMJ3"/>
    <mergeCell ref="RMK3:RMP3"/>
    <mergeCell ref="RMQ3:RMV3"/>
    <mergeCell ref="RMW3:RNB3"/>
    <mergeCell ref="RNC3:RNH3"/>
    <mergeCell ref="RLA3:RLF3"/>
    <mergeCell ref="RLG3:RLL3"/>
    <mergeCell ref="RLM3:RLR3"/>
    <mergeCell ref="RLS3:RLX3"/>
    <mergeCell ref="RLY3:RMD3"/>
    <mergeCell ref="RJW3:RKB3"/>
    <mergeCell ref="RKC3:RKH3"/>
    <mergeCell ref="RKI3:RKN3"/>
    <mergeCell ref="RKO3:RKT3"/>
    <mergeCell ref="RKU3:RKZ3"/>
    <mergeCell ref="RIS3:RIX3"/>
    <mergeCell ref="RIY3:RJD3"/>
    <mergeCell ref="RJE3:RJJ3"/>
    <mergeCell ref="RJK3:RJP3"/>
    <mergeCell ref="RJQ3:RJV3"/>
    <mergeCell ref="RHO3:RHT3"/>
    <mergeCell ref="RHU3:RHZ3"/>
    <mergeCell ref="RIA3:RIF3"/>
    <mergeCell ref="RIG3:RIL3"/>
    <mergeCell ref="RIM3:RIR3"/>
    <mergeCell ref="RGK3:RGP3"/>
    <mergeCell ref="RGQ3:RGV3"/>
    <mergeCell ref="RGW3:RHB3"/>
    <mergeCell ref="RHC3:RHH3"/>
    <mergeCell ref="RHI3:RHN3"/>
    <mergeCell ref="RFG3:RFL3"/>
    <mergeCell ref="RFM3:RFR3"/>
    <mergeCell ref="RFS3:RFX3"/>
    <mergeCell ref="RFY3:RGD3"/>
    <mergeCell ref="RGE3:RGJ3"/>
    <mergeCell ref="REC3:REH3"/>
    <mergeCell ref="REI3:REN3"/>
    <mergeCell ref="REO3:RET3"/>
    <mergeCell ref="REU3:REZ3"/>
    <mergeCell ref="RFA3:RFF3"/>
    <mergeCell ref="RCY3:RDD3"/>
    <mergeCell ref="RDE3:RDJ3"/>
    <mergeCell ref="RDK3:RDP3"/>
    <mergeCell ref="RDQ3:RDV3"/>
    <mergeCell ref="RDW3:REB3"/>
    <mergeCell ref="RBU3:RBZ3"/>
    <mergeCell ref="RCA3:RCF3"/>
    <mergeCell ref="RCG3:RCL3"/>
    <mergeCell ref="RCM3:RCR3"/>
    <mergeCell ref="RCS3:RCX3"/>
    <mergeCell ref="RAQ3:RAV3"/>
    <mergeCell ref="RAW3:RBB3"/>
    <mergeCell ref="RBC3:RBH3"/>
    <mergeCell ref="RBI3:RBN3"/>
    <mergeCell ref="RBO3:RBT3"/>
    <mergeCell ref="QZM3:QZR3"/>
    <mergeCell ref="QZS3:QZX3"/>
    <mergeCell ref="QZY3:RAD3"/>
    <mergeCell ref="RAE3:RAJ3"/>
    <mergeCell ref="RAK3:RAP3"/>
    <mergeCell ref="QYI3:QYN3"/>
    <mergeCell ref="QYO3:QYT3"/>
    <mergeCell ref="QYU3:QYZ3"/>
    <mergeCell ref="QZA3:QZF3"/>
    <mergeCell ref="QZG3:QZL3"/>
    <mergeCell ref="QXE3:QXJ3"/>
    <mergeCell ref="QXK3:QXP3"/>
    <mergeCell ref="QXQ3:QXV3"/>
    <mergeCell ref="QXW3:QYB3"/>
    <mergeCell ref="QYC3:QYH3"/>
    <mergeCell ref="QWA3:QWF3"/>
    <mergeCell ref="QWG3:QWL3"/>
    <mergeCell ref="QWM3:QWR3"/>
    <mergeCell ref="QWS3:QWX3"/>
    <mergeCell ref="QWY3:QXD3"/>
    <mergeCell ref="QUW3:QVB3"/>
    <mergeCell ref="QVC3:QVH3"/>
    <mergeCell ref="QVI3:QVN3"/>
    <mergeCell ref="QVO3:QVT3"/>
    <mergeCell ref="QVU3:QVZ3"/>
    <mergeCell ref="QTS3:QTX3"/>
    <mergeCell ref="QTY3:QUD3"/>
    <mergeCell ref="QUE3:QUJ3"/>
    <mergeCell ref="QUK3:QUP3"/>
    <mergeCell ref="QUQ3:QUV3"/>
    <mergeCell ref="QSO3:QST3"/>
    <mergeCell ref="QSU3:QSZ3"/>
    <mergeCell ref="QTA3:QTF3"/>
    <mergeCell ref="QTG3:QTL3"/>
    <mergeCell ref="QTM3:QTR3"/>
    <mergeCell ref="QRK3:QRP3"/>
    <mergeCell ref="QRQ3:QRV3"/>
    <mergeCell ref="QRW3:QSB3"/>
    <mergeCell ref="QSC3:QSH3"/>
    <mergeCell ref="QSI3:QSN3"/>
    <mergeCell ref="QQG3:QQL3"/>
    <mergeCell ref="QQM3:QQR3"/>
    <mergeCell ref="QQS3:QQX3"/>
    <mergeCell ref="QQY3:QRD3"/>
    <mergeCell ref="QRE3:QRJ3"/>
    <mergeCell ref="QPC3:QPH3"/>
    <mergeCell ref="QPI3:QPN3"/>
    <mergeCell ref="QPO3:QPT3"/>
    <mergeCell ref="QPU3:QPZ3"/>
    <mergeCell ref="QQA3:QQF3"/>
    <mergeCell ref="QNY3:QOD3"/>
    <mergeCell ref="QOE3:QOJ3"/>
    <mergeCell ref="QOK3:QOP3"/>
    <mergeCell ref="QOQ3:QOV3"/>
    <mergeCell ref="QOW3:QPB3"/>
    <mergeCell ref="QMU3:QMZ3"/>
    <mergeCell ref="QNA3:QNF3"/>
    <mergeCell ref="QNG3:QNL3"/>
    <mergeCell ref="QNM3:QNR3"/>
    <mergeCell ref="QNS3:QNX3"/>
    <mergeCell ref="QLQ3:QLV3"/>
    <mergeCell ref="QLW3:QMB3"/>
    <mergeCell ref="QMC3:QMH3"/>
    <mergeCell ref="QMI3:QMN3"/>
    <mergeCell ref="QMO3:QMT3"/>
    <mergeCell ref="QKM3:QKR3"/>
    <mergeCell ref="QKS3:QKX3"/>
    <mergeCell ref="QKY3:QLD3"/>
    <mergeCell ref="QLE3:QLJ3"/>
    <mergeCell ref="QLK3:QLP3"/>
    <mergeCell ref="QJI3:QJN3"/>
    <mergeCell ref="QJO3:QJT3"/>
    <mergeCell ref="QJU3:QJZ3"/>
    <mergeCell ref="QKA3:QKF3"/>
    <mergeCell ref="QKG3:QKL3"/>
    <mergeCell ref="QIE3:QIJ3"/>
    <mergeCell ref="QIK3:QIP3"/>
    <mergeCell ref="QIQ3:QIV3"/>
    <mergeCell ref="QIW3:QJB3"/>
    <mergeCell ref="QJC3:QJH3"/>
    <mergeCell ref="QHA3:QHF3"/>
    <mergeCell ref="QHG3:QHL3"/>
    <mergeCell ref="QHM3:QHR3"/>
    <mergeCell ref="QHS3:QHX3"/>
    <mergeCell ref="QHY3:QID3"/>
    <mergeCell ref="QFW3:QGB3"/>
    <mergeCell ref="QGC3:QGH3"/>
    <mergeCell ref="QGI3:QGN3"/>
    <mergeCell ref="QGO3:QGT3"/>
    <mergeCell ref="QGU3:QGZ3"/>
    <mergeCell ref="QES3:QEX3"/>
    <mergeCell ref="QEY3:QFD3"/>
    <mergeCell ref="QFE3:QFJ3"/>
    <mergeCell ref="QFK3:QFP3"/>
    <mergeCell ref="QFQ3:QFV3"/>
    <mergeCell ref="QDO3:QDT3"/>
    <mergeCell ref="QDU3:QDZ3"/>
    <mergeCell ref="QEA3:QEF3"/>
    <mergeCell ref="QEG3:QEL3"/>
    <mergeCell ref="QEM3:QER3"/>
    <mergeCell ref="QCK3:QCP3"/>
    <mergeCell ref="QCQ3:QCV3"/>
    <mergeCell ref="QCW3:QDB3"/>
    <mergeCell ref="QDC3:QDH3"/>
    <mergeCell ref="QDI3:QDN3"/>
    <mergeCell ref="QBG3:QBL3"/>
    <mergeCell ref="QBM3:QBR3"/>
    <mergeCell ref="QBS3:QBX3"/>
    <mergeCell ref="QBY3:QCD3"/>
    <mergeCell ref="QCE3:QCJ3"/>
    <mergeCell ref="QAC3:QAH3"/>
    <mergeCell ref="QAI3:QAN3"/>
    <mergeCell ref="QAO3:QAT3"/>
    <mergeCell ref="QAU3:QAZ3"/>
    <mergeCell ref="QBA3:QBF3"/>
    <mergeCell ref="PYY3:PZD3"/>
    <mergeCell ref="PZE3:PZJ3"/>
    <mergeCell ref="PZK3:PZP3"/>
    <mergeCell ref="PZQ3:PZV3"/>
    <mergeCell ref="PZW3:QAB3"/>
    <mergeCell ref="PXU3:PXZ3"/>
    <mergeCell ref="PYA3:PYF3"/>
    <mergeCell ref="PYG3:PYL3"/>
    <mergeCell ref="PYM3:PYR3"/>
    <mergeCell ref="PYS3:PYX3"/>
    <mergeCell ref="PWQ3:PWV3"/>
    <mergeCell ref="PWW3:PXB3"/>
    <mergeCell ref="PXC3:PXH3"/>
    <mergeCell ref="PXI3:PXN3"/>
    <mergeCell ref="PXO3:PXT3"/>
    <mergeCell ref="PVM3:PVR3"/>
    <mergeCell ref="PVS3:PVX3"/>
    <mergeCell ref="PVY3:PWD3"/>
    <mergeCell ref="PWE3:PWJ3"/>
    <mergeCell ref="PWK3:PWP3"/>
    <mergeCell ref="PUI3:PUN3"/>
    <mergeCell ref="PUO3:PUT3"/>
    <mergeCell ref="PUU3:PUZ3"/>
    <mergeCell ref="PVA3:PVF3"/>
    <mergeCell ref="PVG3:PVL3"/>
    <mergeCell ref="PTE3:PTJ3"/>
    <mergeCell ref="PTK3:PTP3"/>
    <mergeCell ref="PTQ3:PTV3"/>
    <mergeCell ref="PTW3:PUB3"/>
    <mergeCell ref="PUC3:PUH3"/>
    <mergeCell ref="PSA3:PSF3"/>
    <mergeCell ref="PSG3:PSL3"/>
    <mergeCell ref="PSM3:PSR3"/>
    <mergeCell ref="PSS3:PSX3"/>
    <mergeCell ref="PSY3:PTD3"/>
    <mergeCell ref="PQW3:PRB3"/>
    <mergeCell ref="PRC3:PRH3"/>
    <mergeCell ref="PRI3:PRN3"/>
    <mergeCell ref="PRO3:PRT3"/>
    <mergeCell ref="PRU3:PRZ3"/>
    <mergeCell ref="PPS3:PPX3"/>
    <mergeCell ref="PPY3:PQD3"/>
    <mergeCell ref="PQE3:PQJ3"/>
    <mergeCell ref="PQK3:PQP3"/>
    <mergeCell ref="PQQ3:PQV3"/>
    <mergeCell ref="POO3:POT3"/>
    <mergeCell ref="POU3:POZ3"/>
    <mergeCell ref="PPA3:PPF3"/>
    <mergeCell ref="PPG3:PPL3"/>
    <mergeCell ref="PPM3:PPR3"/>
    <mergeCell ref="PNK3:PNP3"/>
    <mergeCell ref="PNQ3:PNV3"/>
    <mergeCell ref="PNW3:POB3"/>
    <mergeCell ref="POC3:POH3"/>
    <mergeCell ref="POI3:PON3"/>
    <mergeCell ref="PMG3:PML3"/>
    <mergeCell ref="PMM3:PMR3"/>
    <mergeCell ref="PMS3:PMX3"/>
    <mergeCell ref="PMY3:PND3"/>
    <mergeCell ref="PNE3:PNJ3"/>
    <mergeCell ref="PLC3:PLH3"/>
    <mergeCell ref="PLI3:PLN3"/>
    <mergeCell ref="PLO3:PLT3"/>
    <mergeCell ref="PLU3:PLZ3"/>
    <mergeCell ref="PMA3:PMF3"/>
    <mergeCell ref="PJY3:PKD3"/>
    <mergeCell ref="PKE3:PKJ3"/>
    <mergeCell ref="PKK3:PKP3"/>
    <mergeCell ref="PKQ3:PKV3"/>
    <mergeCell ref="PKW3:PLB3"/>
    <mergeCell ref="PIU3:PIZ3"/>
    <mergeCell ref="PJA3:PJF3"/>
    <mergeCell ref="PJG3:PJL3"/>
    <mergeCell ref="PJM3:PJR3"/>
    <mergeCell ref="PJS3:PJX3"/>
    <mergeCell ref="PHQ3:PHV3"/>
    <mergeCell ref="PHW3:PIB3"/>
    <mergeCell ref="PIC3:PIH3"/>
    <mergeCell ref="PII3:PIN3"/>
    <mergeCell ref="PIO3:PIT3"/>
    <mergeCell ref="PGM3:PGR3"/>
    <mergeCell ref="PGS3:PGX3"/>
    <mergeCell ref="PGY3:PHD3"/>
    <mergeCell ref="PHE3:PHJ3"/>
    <mergeCell ref="PHK3:PHP3"/>
    <mergeCell ref="PFI3:PFN3"/>
    <mergeCell ref="PFO3:PFT3"/>
    <mergeCell ref="PFU3:PFZ3"/>
    <mergeCell ref="PGA3:PGF3"/>
    <mergeCell ref="PGG3:PGL3"/>
    <mergeCell ref="PEE3:PEJ3"/>
    <mergeCell ref="PEK3:PEP3"/>
    <mergeCell ref="PEQ3:PEV3"/>
    <mergeCell ref="PEW3:PFB3"/>
    <mergeCell ref="PFC3:PFH3"/>
    <mergeCell ref="PDA3:PDF3"/>
    <mergeCell ref="PDG3:PDL3"/>
    <mergeCell ref="PDM3:PDR3"/>
    <mergeCell ref="PDS3:PDX3"/>
    <mergeCell ref="PDY3:PED3"/>
    <mergeCell ref="PBW3:PCB3"/>
    <mergeCell ref="PCC3:PCH3"/>
    <mergeCell ref="PCI3:PCN3"/>
    <mergeCell ref="PCO3:PCT3"/>
    <mergeCell ref="PCU3:PCZ3"/>
    <mergeCell ref="PAS3:PAX3"/>
    <mergeCell ref="PAY3:PBD3"/>
    <mergeCell ref="PBE3:PBJ3"/>
    <mergeCell ref="PBK3:PBP3"/>
    <mergeCell ref="PBQ3:PBV3"/>
    <mergeCell ref="OZO3:OZT3"/>
    <mergeCell ref="OZU3:OZZ3"/>
    <mergeCell ref="PAA3:PAF3"/>
    <mergeCell ref="PAG3:PAL3"/>
    <mergeCell ref="PAM3:PAR3"/>
    <mergeCell ref="OYK3:OYP3"/>
    <mergeCell ref="OYQ3:OYV3"/>
    <mergeCell ref="OYW3:OZB3"/>
    <mergeCell ref="OZC3:OZH3"/>
    <mergeCell ref="OZI3:OZN3"/>
    <mergeCell ref="OXG3:OXL3"/>
    <mergeCell ref="OXM3:OXR3"/>
    <mergeCell ref="OXS3:OXX3"/>
    <mergeCell ref="OXY3:OYD3"/>
    <mergeCell ref="OYE3:OYJ3"/>
    <mergeCell ref="OWC3:OWH3"/>
    <mergeCell ref="OWI3:OWN3"/>
    <mergeCell ref="OWO3:OWT3"/>
    <mergeCell ref="OWU3:OWZ3"/>
    <mergeCell ref="OXA3:OXF3"/>
    <mergeCell ref="OUY3:OVD3"/>
    <mergeCell ref="OVE3:OVJ3"/>
    <mergeCell ref="OVK3:OVP3"/>
    <mergeCell ref="OVQ3:OVV3"/>
    <mergeCell ref="OVW3:OWB3"/>
    <mergeCell ref="OTU3:OTZ3"/>
    <mergeCell ref="OUA3:OUF3"/>
    <mergeCell ref="OUG3:OUL3"/>
    <mergeCell ref="OUM3:OUR3"/>
    <mergeCell ref="OUS3:OUX3"/>
    <mergeCell ref="OSQ3:OSV3"/>
    <mergeCell ref="OSW3:OTB3"/>
    <mergeCell ref="OTC3:OTH3"/>
    <mergeCell ref="OTI3:OTN3"/>
    <mergeCell ref="OTO3:OTT3"/>
    <mergeCell ref="ORM3:ORR3"/>
    <mergeCell ref="ORS3:ORX3"/>
    <mergeCell ref="ORY3:OSD3"/>
    <mergeCell ref="OSE3:OSJ3"/>
    <mergeCell ref="OSK3:OSP3"/>
    <mergeCell ref="OQI3:OQN3"/>
    <mergeCell ref="OQO3:OQT3"/>
    <mergeCell ref="OQU3:OQZ3"/>
    <mergeCell ref="ORA3:ORF3"/>
    <mergeCell ref="ORG3:ORL3"/>
    <mergeCell ref="OPE3:OPJ3"/>
    <mergeCell ref="OPK3:OPP3"/>
    <mergeCell ref="OPQ3:OPV3"/>
    <mergeCell ref="OPW3:OQB3"/>
    <mergeCell ref="OQC3:OQH3"/>
    <mergeCell ref="OOA3:OOF3"/>
    <mergeCell ref="OOG3:OOL3"/>
    <mergeCell ref="OOM3:OOR3"/>
    <mergeCell ref="OOS3:OOX3"/>
    <mergeCell ref="OOY3:OPD3"/>
    <mergeCell ref="OMW3:ONB3"/>
    <mergeCell ref="ONC3:ONH3"/>
    <mergeCell ref="ONI3:ONN3"/>
    <mergeCell ref="ONO3:ONT3"/>
    <mergeCell ref="ONU3:ONZ3"/>
    <mergeCell ref="OLS3:OLX3"/>
    <mergeCell ref="OLY3:OMD3"/>
    <mergeCell ref="OME3:OMJ3"/>
    <mergeCell ref="OMK3:OMP3"/>
    <mergeCell ref="OMQ3:OMV3"/>
    <mergeCell ref="OKO3:OKT3"/>
    <mergeCell ref="OKU3:OKZ3"/>
    <mergeCell ref="OLA3:OLF3"/>
    <mergeCell ref="OLG3:OLL3"/>
    <mergeCell ref="OLM3:OLR3"/>
    <mergeCell ref="OJK3:OJP3"/>
    <mergeCell ref="OJQ3:OJV3"/>
    <mergeCell ref="OJW3:OKB3"/>
    <mergeCell ref="OKC3:OKH3"/>
    <mergeCell ref="OKI3:OKN3"/>
    <mergeCell ref="OIG3:OIL3"/>
    <mergeCell ref="OIM3:OIR3"/>
    <mergeCell ref="OIS3:OIX3"/>
    <mergeCell ref="OIY3:OJD3"/>
    <mergeCell ref="OJE3:OJJ3"/>
    <mergeCell ref="OHC3:OHH3"/>
    <mergeCell ref="OHI3:OHN3"/>
    <mergeCell ref="OHO3:OHT3"/>
    <mergeCell ref="OHU3:OHZ3"/>
    <mergeCell ref="OIA3:OIF3"/>
    <mergeCell ref="OFY3:OGD3"/>
    <mergeCell ref="OGE3:OGJ3"/>
    <mergeCell ref="OGK3:OGP3"/>
    <mergeCell ref="OGQ3:OGV3"/>
    <mergeCell ref="OGW3:OHB3"/>
    <mergeCell ref="OEU3:OEZ3"/>
    <mergeCell ref="OFA3:OFF3"/>
    <mergeCell ref="OFG3:OFL3"/>
    <mergeCell ref="OFM3:OFR3"/>
    <mergeCell ref="OFS3:OFX3"/>
    <mergeCell ref="ODQ3:ODV3"/>
    <mergeCell ref="ODW3:OEB3"/>
    <mergeCell ref="OEC3:OEH3"/>
    <mergeCell ref="OEI3:OEN3"/>
    <mergeCell ref="OEO3:OET3"/>
    <mergeCell ref="OCM3:OCR3"/>
    <mergeCell ref="OCS3:OCX3"/>
    <mergeCell ref="OCY3:ODD3"/>
    <mergeCell ref="ODE3:ODJ3"/>
    <mergeCell ref="ODK3:ODP3"/>
    <mergeCell ref="OBI3:OBN3"/>
    <mergeCell ref="OBO3:OBT3"/>
    <mergeCell ref="OBU3:OBZ3"/>
    <mergeCell ref="OCA3:OCF3"/>
    <mergeCell ref="OCG3:OCL3"/>
    <mergeCell ref="OAE3:OAJ3"/>
    <mergeCell ref="OAK3:OAP3"/>
    <mergeCell ref="OAQ3:OAV3"/>
    <mergeCell ref="OAW3:OBB3"/>
    <mergeCell ref="OBC3:OBH3"/>
    <mergeCell ref="NZA3:NZF3"/>
    <mergeCell ref="NZG3:NZL3"/>
    <mergeCell ref="NZM3:NZR3"/>
    <mergeCell ref="NZS3:NZX3"/>
    <mergeCell ref="NZY3:OAD3"/>
    <mergeCell ref="NXW3:NYB3"/>
    <mergeCell ref="NYC3:NYH3"/>
    <mergeCell ref="NYI3:NYN3"/>
    <mergeCell ref="NYO3:NYT3"/>
    <mergeCell ref="NYU3:NYZ3"/>
    <mergeCell ref="NWS3:NWX3"/>
    <mergeCell ref="NWY3:NXD3"/>
    <mergeCell ref="NXE3:NXJ3"/>
    <mergeCell ref="NXK3:NXP3"/>
    <mergeCell ref="NXQ3:NXV3"/>
    <mergeCell ref="NVO3:NVT3"/>
    <mergeCell ref="NVU3:NVZ3"/>
    <mergeCell ref="NWA3:NWF3"/>
    <mergeCell ref="NWG3:NWL3"/>
    <mergeCell ref="NWM3:NWR3"/>
    <mergeCell ref="NUK3:NUP3"/>
    <mergeCell ref="NUQ3:NUV3"/>
    <mergeCell ref="NUW3:NVB3"/>
    <mergeCell ref="NVC3:NVH3"/>
    <mergeCell ref="NVI3:NVN3"/>
    <mergeCell ref="NTG3:NTL3"/>
    <mergeCell ref="NTM3:NTR3"/>
    <mergeCell ref="NTS3:NTX3"/>
    <mergeCell ref="NTY3:NUD3"/>
    <mergeCell ref="NUE3:NUJ3"/>
    <mergeCell ref="NSC3:NSH3"/>
    <mergeCell ref="NSI3:NSN3"/>
    <mergeCell ref="NSO3:NST3"/>
    <mergeCell ref="NSU3:NSZ3"/>
    <mergeCell ref="NTA3:NTF3"/>
    <mergeCell ref="NQY3:NRD3"/>
    <mergeCell ref="NRE3:NRJ3"/>
    <mergeCell ref="NRK3:NRP3"/>
    <mergeCell ref="NRQ3:NRV3"/>
    <mergeCell ref="NRW3:NSB3"/>
    <mergeCell ref="NPU3:NPZ3"/>
    <mergeCell ref="NQA3:NQF3"/>
    <mergeCell ref="NQG3:NQL3"/>
    <mergeCell ref="NQM3:NQR3"/>
    <mergeCell ref="NQS3:NQX3"/>
    <mergeCell ref="NOQ3:NOV3"/>
    <mergeCell ref="NOW3:NPB3"/>
    <mergeCell ref="NPC3:NPH3"/>
    <mergeCell ref="NPI3:NPN3"/>
    <mergeCell ref="NPO3:NPT3"/>
    <mergeCell ref="NNM3:NNR3"/>
    <mergeCell ref="NNS3:NNX3"/>
    <mergeCell ref="NNY3:NOD3"/>
    <mergeCell ref="NOE3:NOJ3"/>
    <mergeCell ref="NOK3:NOP3"/>
    <mergeCell ref="NMI3:NMN3"/>
    <mergeCell ref="NMO3:NMT3"/>
    <mergeCell ref="NMU3:NMZ3"/>
    <mergeCell ref="NNA3:NNF3"/>
    <mergeCell ref="NNG3:NNL3"/>
    <mergeCell ref="NLE3:NLJ3"/>
    <mergeCell ref="NLK3:NLP3"/>
    <mergeCell ref="NLQ3:NLV3"/>
    <mergeCell ref="NLW3:NMB3"/>
    <mergeCell ref="NMC3:NMH3"/>
    <mergeCell ref="NKA3:NKF3"/>
    <mergeCell ref="NKG3:NKL3"/>
    <mergeCell ref="NKM3:NKR3"/>
    <mergeCell ref="NKS3:NKX3"/>
    <mergeCell ref="NKY3:NLD3"/>
    <mergeCell ref="NIW3:NJB3"/>
    <mergeCell ref="NJC3:NJH3"/>
    <mergeCell ref="NJI3:NJN3"/>
    <mergeCell ref="NJO3:NJT3"/>
    <mergeCell ref="NJU3:NJZ3"/>
    <mergeCell ref="NHS3:NHX3"/>
    <mergeCell ref="NHY3:NID3"/>
    <mergeCell ref="NIE3:NIJ3"/>
    <mergeCell ref="NIK3:NIP3"/>
    <mergeCell ref="NIQ3:NIV3"/>
    <mergeCell ref="NGO3:NGT3"/>
    <mergeCell ref="NGU3:NGZ3"/>
    <mergeCell ref="NHA3:NHF3"/>
    <mergeCell ref="NHG3:NHL3"/>
    <mergeCell ref="NHM3:NHR3"/>
    <mergeCell ref="NFK3:NFP3"/>
    <mergeCell ref="NFQ3:NFV3"/>
    <mergeCell ref="NFW3:NGB3"/>
    <mergeCell ref="NGC3:NGH3"/>
    <mergeCell ref="NGI3:NGN3"/>
    <mergeCell ref="NEG3:NEL3"/>
    <mergeCell ref="NEM3:NER3"/>
    <mergeCell ref="NES3:NEX3"/>
    <mergeCell ref="NEY3:NFD3"/>
    <mergeCell ref="NFE3:NFJ3"/>
    <mergeCell ref="NDC3:NDH3"/>
    <mergeCell ref="NDI3:NDN3"/>
    <mergeCell ref="NDO3:NDT3"/>
    <mergeCell ref="NDU3:NDZ3"/>
    <mergeCell ref="NEA3:NEF3"/>
    <mergeCell ref="NBY3:NCD3"/>
    <mergeCell ref="NCE3:NCJ3"/>
    <mergeCell ref="NCK3:NCP3"/>
    <mergeCell ref="NCQ3:NCV3"/>
    <mergeCell ref="NCW3:NDB3"/>
    <mergeCell ref="NAU3:NAZ3"/>
    <mergeCell ref="NBA3:NBF3"/>
    <mergeCell ref="NBG3:NBL3"/>
    <mergeCell ref="NBM3:NBR3"/>
    <mergeCell ref="NBS3:NBX3"/>
    <mergeCell ref="MZQ3:MZV3"/>
    <mergeCell ref="MZW3:NAB3"/>
    <mergeCell ref="NAC3:NAH3"/>
    <mergeCell ref="NAI3:NAN3"/>
    <mergeCell ref="NAO3:NAT3"/>
    <mergeCell ref="MYM3:MYR3"/>
    <mergeCell ref="MYS3:MYX3"/>
    <mergeCell ref="MYY3:MZD3"/>
    <mergeCell ref="MZE3:MZJ3"/>
    <mergeCell ref="MZK3:MZP3"/>
    <mergeCell ref="MXI3:MXN3"/>
    <mergeCell ref="MXO3:MXT3"/>
    <mergeCell ref="MXU3:MXZ3"/>
    <mergeCell ref="MYA3:MYF3"/>
    <mergeCell ref="MYG3:MYL3"/>
    <mergeCell ref="MWE3:MWJ3"/>
    <mergeCell ref="MWK3:MWP3"/>
    <mergeCell ref="MWQ3:MWV3"/>
    <mergeCell ref="MWW3:MXB3"/>
    <mergeCell ref="MXC3:MXH3"/>
    <mergeCell ref="MVA3:MVF3"/>
    <mergeCell ref="MVG3:MVL3"/>
    <mergeCell ref="MVM3:MVR3"/>
    <mergeCell ref="MVS3:MVX3"/>
    <mergeCell ref="MVY3:MWD3"/>
    <mergeCell ref="MTW3:MUB3"/>
    <mergeCell ref="MUC3:MUH3"/>
    <mergeCell ref="MUI3:MUN3"/>
    <mergeCell ref="MUO3:MUT3"/>
    <mergeCell ref="MUU3:MUZ3"/>
    <mergeCell ref="MSS3:MSX3"/>
    <mergeCell ref="MSY3:MTD3"/>
    <mergeCell ref="MTE3:MTJ3"/>
    <mergeCell ref="MTK3:MTP3"/>
    <mergeCell ref="MTQ3:MTV3"/>
    <mergeCell ref="MRO3:MRT3"/>
    <mergeCell ref="MRU3:MRZ3"/>
    <mergeCell ref="MSA3:MSF3"/>
    <mergeCell ref="MSG3:MSL3"/>
    <mergeCell ref="MSM3:MSR3"/>
    <mergeCell ref="MQK3:MQP3"/>
    <mergeCell ref="MQQ3:MQV3"/>
    <mergeCell ref="MQW3:MRB3"/>
    <mergeCell ref="MRC3:MRH3"/>
    <mergeCell ref="MRI3:MRN3"/>
    <mergeCell ref="MPG3:MPL3"/>
    <mergeCell ref="MPM3:MPR3"/>
    <mergeCell ref="MPS3:MPX3"/>
    <mergeCell ref="MPY3:MQD3"/>
    <mergeCell ref="MQE3:MQJ3"/>
    <mergeCell ref="MOC3:MOH3"/>
    <mergeCell ref="MOI3:MON3"/>
    <mergeCell ref="MOO3:MOT3"/>
    <mergeCell ref="MOU3:MOZ3"/>
    <mergeCell ref="MPA3:MPF3"/>
    <mergeCell ref="MMY3:MND3"/>
    <mergeCell ref="MNE3:MNJ3"/>
    <mergeCell ref="MNK3:MNP3"/>
    <mergeCell ref="MNQ3:MNV3"/>
    <mergeCell ref="MNW3:MOB3"/>
    <mergeCell ref="MLU3:MLZ3"/>
    <mergeCell ref="MMA3:MMF3"/>
    <mergeCell ref="MMG3:MML3"/>
    <mergeCell ref="MMM3:MMR3"/>
    <mergeCell ref="MMS3:MMX3"/>
    <mergeCell ref="MKQ3:MKV3"/>
    <mergeCell ref="MKW3:MLB3"/>
    <mergeCell ref="MLC3:MLH3"/>
    <mergeCell ref="MLI3:MLN3"/>
    <mergeCell ref="MLO3:MLT3"/>
    <mergeCell ref="MJM3:MJR3"/>
    <mergeCell ref="MJS3:MJX3"/>
    <mergeCell ref="MJY3:MKD3"/>
    <mergeCell ref="MKE3:MKJ3"/>
    <mergeCell ref="MKK3:MKP3"/>
    <mergeCell ref="MII3:MIN3"/>
    <mergeCell ref="MIO3:MIT3"/>
    <mergeCell ref="MIU3:MIZ3"/>
    <mergeCell ref="MJA3:MJF3"/>
    <mergeCell ref="MJG3:MJL3"/>
    <mergeCell ref="MHE3:MHJ3"/>
    <mergeCell ref="MHK3:MHP3"/>
    <mergeCell ref="MHQ3:MHV3"/>
    <mergeCell ref="MHW3:MIB3"/>
    <mergeCell ref="MIC3:MIH3"/>
    <mergeCell ref="MGA3:MGF3"/>
    <mergeCell ref="MGG3:MGL3"/>
    <mergeCell ref="MGM3:MGR3"/>
    <mergeCell ref="MGS3:MGX3"/>
    <mergeCell ref="MGY3:MHD3"/>
    <mergeCell ref="MEW3:MFB3"/>
    <mergeCell ref="MFC3:MFH3"/>
    <mergeCell ref="MFI3:MFN3"/>
    <mergeCell ref="MFO3:MFT3"/>
    <mergeCell ref="MFU3:MFZ3"/>
    <mergeCell ref="MDS3:MDX3"/>
    <mergeCell ref="MDY3:MED3"/>
    <mergeCell ref="MEE3:MEJ3"/>
    <mergeCell ref="MEK3:MEP3"/>
    <mergeCell ref="MEQ3:MEV3"/>
    <mergeCell ref="MCO3:MCT3"/>
    <mergeCell ref="MCU3:MCZ3"/>
    <mergeCell ref="MDA3:MDF3"/>
    <mergeCell ref="MDG3:MDL3"/>
    <mergeCell ref="MDM3:MDR3"/>
    <mergeCell ref="MBK3:MBP3"/>
    <mergeCell ref="MBQ3:MBV3"/>
    <mergeCell ref="MBW3:MCB3"/>
    <mergeCell ref="MCC3:MCH3"/>
    <mergeCell ref="MCI3:MCN3"/>
    <mergeCell ref="MAG3:MAL3"/>
    <mergeCell ref="MAM3:MAR3"/>
    <mergeCell ref="MAS3:MAX3"/>
    <mergeCell ref="MAY3:MBD3"/>
    <mergeCell ref="MBE3:MBJ3"/>
    <mergeCell ref="LZC3:LZH3"/>
    <mergeCell ref="LZI3:LZN3"/>
    <mergeCell ref="LZO3:LZT3"/>
    <mergeCell ref="LZU3:LZZ3"/>
    <mergeCell ref="MAA3:MAF3"/>
    <mergeCell ref="LXY3:LYD3"/>
    <mergeCell ref="LYE3:LYJ3"/>
    <mergeCell ref="LYK3:LYP3"/>
    <mergeCell ref="LYQ3:LYV3"/>
    <mergeCell ref="LYW3:LZB3"/>
    <mergeCell ref="LWU3:LWZ3"/>
    <mergeCell ref="LXA3:LXF3"/>
    <mergeCell ref="LXG3:LXL3"/>
    <mergeCell ref="LXM3:LXR3"/>
    <mergeCell ref="LXS3:LXX3"/>
    <mergeCell ref="LVQ3:LVV3"/>
    <mergeCell ref="LVW3:LWB3"/>
    <mergeCell ref="LWC3:LWH3"/>
    <mergeCell ref="LWI3:LWN3"/>
    <mergeCell ref="LWO3:LWT3"/>
    <mergeCell ref="LUM3:LUR3"/>
    <mergeCell ref="LUS3:LUX3"/>
    <mergeCell ref="LUY3:LVD3"/>
    <mergeCell ref="LVE3:LVJ3"/>
    <mergeCell ref="LVK3:LVP3"/>
    <mergeCell ref="LTI3:LTN3"/>
    <mergeCell ref="LTO3:LTT3"/>
    <mergeCell ref="LTU3:LTZ3"/>
    <mergeCell ref="LUA3:LUF3"/>
    <mergeCell ref="LUG3:LUL3"/>
    <mergeCell ref="LSE3:LSJ3"/>
    <mergeCell ref="LSK3:LSP3"/>
    <mergeCell ref="LSQ3:LSV3"/>
    <mergeCell ref="LSW3:LTB3"/>
    <mergeCell ref="LTC3:LTH3"/>
    <mergeCell ref="LRA3:LRF3"/>
    <mergeCell ref="LRG3:LRL3"/>
    <mergeCell ref="LRM3:LRR3"/>
    <mergeCell ref="LRS3:LRX3"/>
    <mergeCell ref="LRY3:LSD3"/>
    <mergeCell ref="LPW3:LQB3"/>
    <mergeCell ref="LQC3:LQH3"/>
    <mergeCell ref="LQI3:LQN3"/>
    <mergeCell ref="LQO3:LQT3"/>
    <mergeCell ref="LQU3:LQZ3"/>
    <mergeCell ref="LOS3:LOX3"/>
    <mergeCell ref="LOY3:LPD3"/>
    <mergeCell ref="LPE3:LPJ3"/>
    <mergeCell ref="LPK3:LPP3"/>
    <mergeCell ref="LPQ3:LPV3"/>
    <mergeCell ref="LNO3:LNT3"/>
    <mergeCell ref="LNU3:LNZ3"/>
    <mergeCell ref="LOA3:LOF3"/>
    <mergeCell ref="LOG3:LOL3"/>
    <mergeCell ref="LOM3:LOR3"/>
    <mergeCell ref="LMK3:LMP3"/>
    <mergeCell ref="LMQ3:LMV3"/>
    <mergeCell ref="LMW3:LNB3"/>
    <mergeCell ref="LNC3:LNH3"/>
    <mergeCell ref="LNI3:LNN3"/>
    <mergeCell ref="LLG3:LLL3"/>
    <mergeCell ref="LLM3:LLR3"/>
    <mergeCell ref="LLS3:LLX3"/>
    <mergeCell ref="LLY3:LMD3"/>
    <mergeCell ref="LME3:LMJ3"/>
    <mergeCell ref="LKC3:LKH3"/>
    <mergeCell ref="LKI3:LKN3"/>
    <mergeCell ref="LKO3:LKT3"/>
    <mergeCell ref="LKU3:LKZ3"/>
    <mergeCell ref="LLA3:LLF3"/>
    <mergeCell ref="LIY3:LJD3"/>
    <mergeCell ref="LJE3:LJJ3"/>
    <mergeCell ref="LJK3:LJP3"/>
    <mergeCell ref="LJQ3:LJV3"/>
    <mergeCell ref="LJW3:LKB3"/>
    <mergeCell ref="LHU3:LHZ3"/>
    <mergeCell ref="LIA3:LIF3"/>
    <mergeCell ref="LIG3:LIL3"/>
    <mergeCell ref="LIM3:LIR3"/>
    <mergeCell ref="LIS3:LIX3"/>
    <mergeCell ref="LGQ3:LGV3"/>
    <mergeCell ref="LGW3:LHB3"/>
    <mergeCell ref="LHC3:LHH3"/>
    <mergeCell ref="LHI3:LHN3"/>
    <mergeCell ref="LHO3:LHT3"/>
    <mergeCell ref="LFM3:LFR3"/>
    <mergeCell ref="LFS3:LFX3"/>
    <mergeCell ref="LFY3:LGD3"/>
    <mergeCell ref="LGE3:LGJ3"/>
    <mergeCell ref="LGK3:LGP3"/>
    <mergeCell ref="LEI3:LEN3"/>
    <mergeCell ref="LEO3:LET3"/>
    <mergeCell ref="LEU3:LEZ3"/>
    <mergeCell ref="LFA3:LFF3"/>
    <mergeCell ref="LFG3:LFL3"/>
    <mergeCell ref="LDE3:LDJ3"/>
    <mergeCell ref="LDK3:LDP3"/>
    <mergeCell ref="LDQ3:LDV3"/>
    <mergeCell ref="LDW3:LEB3"/>
    <mergeCell ref="LEC3:LEH3"/>
    <mergeCell ref="LCA3:LCF3"/>
    <mergeCell ref="LCG3:LCL3"/>
    <mergeCell ref="LCM3:LCR3"/>
    <mergeCell ref="LCS3:LCX3"/>
    <mergeCell ref="LCY3:LDD3"/>
    <mergeCell ref="LAW3:LBB3"/>
    <mergeCell ref="LBC3:LBH3"/>
    <mergeCell ref="LBI3:LBN3"/>
    <mergeCell ref="LBO3:LBT3"/>
    <mergeCell ref="LBU3:LBZ3"/>
    <mergeCell ref="KZS3:KZX3"/>
    <mergeCell ref="KZY3:LAD3"/>
    <mergeCell ref="LAE3:LAJ3"/>
    <mergeCell ref="LAK3:LAP3"/>
    <mergeCell ref="LAQ3:LAV3"/>
    <mergeCell ref="KYO3:KYT3"/>
    <mergeCell ref="KYU3:KYZ3"/>
    <mergeCell ref="KZA3:KZF3"/>
    <mergeCell ref="KZG3:KZL3"/>
    <mergeCell ref="KZM3:KZR3"/>
    <mergeCell ref="KXK3:KXP3"/>
    <mergeCell ref="KXQ3:KXV3"/>
    <mergeCell ref="KXW3:KYB3"/>
    <mergeCell ref="KYC3:KYH3"/>
    <mergeCell ref="KYI3:KYN3"/>
    <mergeCell ref="KWG3:KWL3"/>
    <mergeCell ref="KWM3:KWR3"/>
    <mergeCell ref="KWS3:KWX3"/>
    <mergeCell ref="KWY3:KXD3"/>
    <mergeCell ref="KXE3:KXJ3"/>
    <mergeCell ref="KVC3:KVH3"/>
    <mergeCell ref="KVI3:KVN3"/>
    <mergeCell ref="KVO3:KVT3"/>
    <mergeCell ref="KVU3:KVZ3"/>
    <mergeCell ref="KWA3:KWF3"/>
    <mergeCell ref="KTY3:KUD3"/>
    <mergeCell ref="KUE3:KUJ3"/>
    <mergeCell ref="KUK3:KUP3"/>
    <mergeCell ref="KUQ3:KUV3"/>
    <mergeCell ref="KUW3:KVB3"/>
    <mergeCell ref="KSU3:KSZ3"/>
    <mergeCell ref="KTA3:KTF3"/>
    <mergeCell ref="KTG3:KTL3"/>
    <mergeCell ref="KTM3:KTR3"/>
    <mergeCell ref="KTS3:KTX3"/>
    <mergeCell ref="KRQ3:KRV3"/>
    <mergeCell ref="KRW3:KSB3"/>
    <mergeCell ref="KSC3:KSH3"/>
    <mergeCell ref="KSI3:KSN3"/>
    <mergeCell ref="KSO3:KST3"/>
    <mergeCell ref="KQM3:KQR3"/>
    <mergeCell ref="KQS3:KQX3"/>
    <mergeCell ref="KQY3:KRD3"/>
    <mergeCell ref="KRE3:KRJ3"/>
    <mergeCell ref="KRK3:KRP3"/>
    <mergeCell ref="KPI3:KPN3"/>
    <mergeCell ref="KPO3:KPT3"/>
    <mergeCell ref="KPU3:KPZ3"/>
    <mergeCell ref="KQA3:KQF3"/>
    <mergeCell ref="KQG3:KQL3"/>
    <mergeCell ref="KOE3:KOJ3"/>
    <mergeCell ref="KOK3:KOP3"/>
    <mergeCell ref="KOQ3:KOV3"/>
    <mergeCell ref="KOW3:KPB3"/>
    <mergeCell ref="KPC3:KPH3"/>
    <mergeCell ref="KNA3:KNF3"/>
    <mergeCell ref="KNG3:KNL3"/>
    <mergeCell ref="KNM3:KNR3"/>
    <mergeCell ref="KNS3:KNX3"/>
    <mergeCell ref="KNY3:KOD3"/>
    <mergeCell ref="KLW3:KMB3"/>
    <mergeCell ref="KMC3:KMH3"/>
    <mergeCell ref="KMI3:KMN3"/>
    <mergeCell ref="KMO3:KMT3"/>
    <mergeCell ref="KMU3:KMZ3"/>
    <mergeCell ref="KKS3:KKX3"/>
    <mergeCell ref="KKY3:KLD3"/>
    <mergeCell ref="KLE3:KLJ3"/>
    <mergeCell ref="KLK3:KLP3"/>
    <mergeCell ref="KLQ3:KLV3"/>
    <mergeCell ref="KJO3:KJT3"/>
    <mergeCell ref="KJU3:KJZ3"/>
    <mergeCell ref="KKA3:KKF3"/>
    <mergeCell ref="KKG3:KKL3"/>
    <mergeCell ref="KKM3:KKR3"/>
    <mergeCell ref="KIK3:KIP3"/>
    <mergeCell ref="KIQ3:KIV3"/>
    <mergeCell ref="KIW3:KJB3"/>
    <mergeCell ref="KJC3:KJH3"/>
    <mergeCell ref="KJI3:KJN3"/>
    <mergeCell ref="KHG3:KHL3"/>
    <mergeCell ref="KHM3:KHR3"/>
    <mergeCell ref="KHS3:KHX3"/>
    <mergeCell ref="KHY3:KID3"/>
    <mergeCell ref="KIE3:KIJ3"/>
    <mergeCell ref="KGC3:KGH3"/>
    <mergeCell ref="KGI3:KGN3"/>
    <mergeCell ref="KGO3:KGT3"/>
    <mergeCell ref="KGU3:KGZ3"/>
    <mergeCell ref="KHA3:KHF3"/>
    <mergeCell ref="KEY3:KFD3"/>
    <mergeCell ref="KFE3:KFJ3"/>
    <mergeCell ref="KFK3:KFP3"/>
    <mergeCell ref="KFQ3:KFV3"/>
    <mergeCell ref="KFW3:KGB3"/>
    <mergeCell ref="KDU3:KDZ3"/>
    <mergeCell ref="KEA3:KEF3"/>
    <mergeCell ref="KEG3:KEL3"/>
    <mergeCell ref="KEM3:KER3"/>
    <mergeCell ref="KES3:KEX3"/>
    <mergeCell ref="KCQ3:KCV3"/>
    <mergeCell ref="KCW3:KDB3"/>
    <mergeCell ref="KDC3:KDH3"/>
    <mergeCell ref="KDI3:KDN3"/>
    <mergeCell ref="KDO3:KDT3"/>
    <mergeCell ref="KBM3:KBR3"/>
    <mergeCell ref="KBS3:KBX3"/>
    <mergeCell ref="KBY3:KCD3"/>
    <mergeCell ref="KCE3:KCJ3"/>
    <mergeCell ref="KCK3:KCP3"/>
    <mergeCell ref="KAI3:KAN3"/>
    <mergeCell ref="KAO3:KAT3"/>
    <mergeCell ref="KAU3:KAZ3"/>
    <mergeCell ref="KBA3:KBF3"/>
    <mergeCell ref="KBG3:KBL3"/>
    <mergeCell ref="JZE3:JZJ3"/>
    <mergeCell ref="JZK3:JZP3"/>
    <mergeCell ref="JZQ3:JZV3"/>
    <mergeCell ref="JZW3:KAB3"/>
    <mergeCell ref="KAC3:KAH3"/>
    <mergeCell ref="JYA3:JYF3"/>
    <mergeCell ref="JYG3:JYL3"/>
    <mergeCell ref="JYM3:JYR3"/>
    <mergeCell ref="JYS3:JYX3"/>
    <mergeCell ref="JYY3:JZD3"/>
    <mergeCell ref="JWW3:JXB3"/>
    <mergeCell ref="JXC3:JXH3"/>
    <mergeCell ref="JXI3:JXN3"/>
    <mergeCell ref="JXO3:JXT3"/>
    <mergeCell ref="JXU3:JXZ3"/>
    <mergeCell ref="JVS3:JVX3"/>
    <mergeCell ref="JVY3:JWD3"/>
    <mergeCell ref="JWE3:JWJ3"/>
    <mergeCell ref="JWK3:JWP3"/>
    <mergeCell ref="JWQ3:JWV3"/>
    <mergeCell ref="JUO3:JUT3"/>
    <mergeCell ref="JUU3:JUZ3"/>
    <mergeCell ref="JVA3:JVF3"/>
    <mergeCell ref="JVG3:JVL3"/>
    <mergeCell ref="JVM3:JVR3"/>
    <mergeCell ref="JTK3:JTP3"/>
    <mergeCell ref="JTQ3:JTV3"/>
    <mergeCell ref="JTW3:JUB3"/>
    <mergeCell ref="JUC3:JUH3"/>
    <mergeCell ref="JUI3:JUN3"/>
    <mergeCell ref="JSG3:JSL3"/>
    <mergeCell ref="JSM3:JSR3"/>
    <mergeCell ref="JSS3:JSX3"/>
    <mergeCell ref="JSY3:JTD3"/>
    <mergeCell ref="JTE3:JTJ3"/>
    <mergeCell ref="JRC3:JRH3"/>
    <mergeCell ref="JRI3:JRN3"/>
    <mergeCell ref="JRO3:JRT3"/>
    <mergeCell ref="JRU3:JRZ3"/>
    <mergeCell ref="JSA3:JSF3"/>
    <mergeCell ref="JPY3:JQD3"/>
    <mergeCell ref="JQE3:JQJ3"/>
    <mergeCell ref="JQK3:JQP3"/>
    <mergeCell ref="JQQ3:JQV3"/>
    <mergeCell ref="JQW3:JRB3"/>
    <mergeCell ref="JOU3:JOZ3"/>
    <mergeCell ref="JPA3:JPF3"/>
    <mergeCell ref="JPG3:JPL3"/>
    <mergeCell ref="JPM3:JPR3"/>
    <mergeCell ref="JPS3:JPX3"/>
    <mergeCell ref="JNQ3:JNV3"/>
    <mergeCell ref="JNW3:JOB3"/>
    <mergeCell ref="JOC3:JOH3"/>
    <mergeCell ref="JOI3:JON3"/>
    <mergeCell ref="JOO3:JOT3"/>
    <mergeCell ref="JMM3:JMR3"/>
    <mergeCell ref="JMS3:JMX3"/>
    <mergeCell ref="JMY3:JND3"/>
    <mergeCell ref="JNE3:JNJ3"/>
    <mergeCell ref="JNK3:JNP3"/>
    <mergeCell ref="JLI3:JLN3"/>
    <mergeCell ref="JLO3:JLT3"/>
    <mergeCell ref="JLU3:JLZ3"/>
    <mergeCell ref="JMA3:JMF3"/>
    <mergeCell ref="JMG3:JML3"/>
    <mergeCell ref="JKE3:JKJ3"/>
    <mergeCell ref="JKK3:JKP3"/>
    <mergeCell ref="JKQ3:JKV3"/>
    <mergeCell ref="JKW3:JLB3"/>
    <mergeCell ref="JLC3:JLH3"/>
    <mergeCell ref="JJA3:JJF3"/>
    <mergeCell ref="JJG3:JJL3"/>
    <mergeCell ref="JJM3:JJR3"/>
    <mergeCell ref="JJS3:JJX3"/>
    <mergeCell ref="JJY3:JKD3"/>
    <mergeCell ref="JHW3:JIB3"/>
    <mergeCell ref="JIC3:JIH3"/>
    <mergeCell ref="JII3:JIN3"/>
    <mergeCell ref="JIO3:JIT3"/>
    <mergeCell ref="JIU3:JIZ3"/>
    <mergeCell ref="JGS3:JGX3"/>
    <mergeCell ref="JGY3:JHD3"/>
    <mergeCell ref="JHE3:JHJ3"/>
    <mergeCell ref="JHK3:JHP3"/>
    <mergeCell ref="JHQ3:JHV3"/>
    <mergeCell ref="JFO3:JFT3"/>
    <mergeCell ref="JFU3:JFZ3"/>
    <mergeCell ref="JGA3:JGF3"/>
    <mergeCell ref="JGG3:JGL3"/>
    <mergeCell ref="JGM3:JGR3"/>
    <mergeCell ref="JEK3:JEP3"/>
    <mergeCell ref="JEQ3:JEV3"/>
    <mergeCell ref="JEW3:JFB3"/>
    <mergeCell ref="JFC3:JFH3"/>
    <mergeCell ref="JFI3:JFN3"/>
    <mergeCell ref="JDG3:JDL3"/>
    <mergeCell ref="JDM3:JDR3"/>
    <mergeCell ref="JDS3:JDX3"/>
    <mergeCell ref="JDY3:JED3"/>
    <mergeCell ref="JEE3:JEJ3"/>
    <mergeCell ref="JCC3:JCH3"/>
    <mergeCell ref="JCI3:JCN3"/>
    <mergeCell ref="JCO3:JCT3"/>
    <mergeCell ref="JCU3:JCZ3"/>
    <mergeCell ref="JDA3:JDF3"/>
    <mergeCell ref="JAY3:JBD3"/>
    <mergeCell ref="JBE3:JBJ3"/>
    <mergeCell ref="JBK3:JBP3"/>
    <mergeCell ref="JBQ3:JBV3"/>
    <mergeCell ref="JBW3:JCB3"/>
    <mergeCell ref="IZU3:IZZ3"/>
    <mergeCell ref="JAA3:JAF3"/>
    <mergeCell ref="JAG3:JAL3"/>
    <mergeCell ref="JAM3:JAR3"/>
    <mergeCell ref="JAS3:JAX3"/>
    <mergeCell ref="IYQ3:IYV3"/>
    <mergeCell ref="IYW3:IZB3"/>
    <mergeCell ref="IZC3:IZH3"/>
    <mergeCell ref="IZI3:IZN3"/>
    <mergeCell ref="IZO3:IZT3"/>
    <mergeCell ref="IXM3:IXR3"/>
    <mergeCell ref="IXS3:IXX3"/>
    <mergeCell ref="IXY3:IYD3"/>
    <mergeCell ref="IYE3:IYJ3"/>
    <mergeCell ref="IYK3:IYP3"/>
    <mergeCell ref="IWI3:IWN3"/>
    <mergeCell ref="IWO3:IWT3"/>
    <mergeCell ref="IWU3:IWZ3"/>
    <mergeCell ref="IXA3:IXF3"/>
    <mergeCell ref="IXG3:IXL3"/>
    <mergeCell ref="IVE3:IVJ3"/>
    <mergeCell ref="IVK3:IVP3"/>
    <mergeCell ref="IVQ3:IVV3"/>
    <mergeCell ref="IVW3:IWB3"/>
    <mergeCell ref="IWC3:IWH3"/>
    <mergeCell ref="IUA3:IUF3"/>
    <mergeCell ref="IUG3:IUL3"/>
    <mergeCell ref="IUM3:IUR3"/>
    <mergeCell ref="IUS3:IUX3"/>
    <mergeCell ref="IUY3:IVD3"/>
    <mergeCell ref="ISW3:ITB3"/>
    <mergeCell ref="ITC3:ITH3"/>
    <mergeCell ref="ITI3:ITN3"/>
    <mergeCell ref="ITO3:ITT3"/>
    <mergeCell ref="ITU3:ITZ3"/>
    <mergeCell ref="IRS3:IRX3"/>
    <mergeCell ref="IRY3:ISD3"/>
    <mergeCell ref="ISE3:ISJ3"/>
    <mergeCell ref="ISK3:ISP3"/>
    <mergeCell ref="ISQ3:ISV3"/>
    <mergeCell ref="IQO3:IQT3"/>
    <mergeCell ref="IQU3:IQZ3"/>
    <mergeCell ref="IRA3:IRF3"/>
    <mergeCell ref="IRG3:IRL3"/>
    <mergeCell ref="IRM3:IRR3"/>
    <mergeCell ref="IPK3:IPP3"/>
    <mergeCell ref="IPQ3:IPV3"/>
    <mergeCell ref="IPW3:IQB3"/>
    <mergeCell ref="IQC3:IQH3"/>
    <mergeCell ref="IQI3:IQN3"/>
    <mergeCell ref="IOG3:IOL3"/>
    <mergeCell ref="IOM3:IOR3"/>
    <mergeCell ref="IOS3:IOX3"/>
    <mergeCell ref="IOY3:IPD3"/>
    <mergeCell ref="IPE3:IPJ3"/>
    <mergeCell ref="INC3:INH3"/>
    <mergeCell ref="INI3:INN3"/>
    <mergeCell ref="INO3:INT3"/>
    <mergeCell ref="INU3:INZ3"/>
    <mergeCell ref="IOA3:IOF3"/>
    <mergeCell ref="ILY3:IMD3"/>
    <mergeCell ref="IME3:IMJ3"/>
    <mergeCell ref="IMK3:IMP3"/>
    <mergeCell ref="IMQ3:IMV3"/>
    <mergeCell ref="IMW3:INB3"/>
    <mergeCell ref="IKU3:IKZ3"/>
    <mergeCell ref="ILA3:ILF3"/>
    <mergeCell ref="ILG3:ILL3"/>
    <mergeCell ref="ILM3:ILR3"/>
    <mergeCell ref="ILS3:ILX3"/>
    <mergeCell ref="IJQ3:IJV3"/>
    <mergeCell ref="IJW3:IKB3"/>
    <mergeCell ref="IKC3:IKH3"/>
    <mergeCell ref="IKI3:IKN3"/>
    <mergeCell ref="IKO3:IKT3"/>
    <mergeCell ref="IIM3:IIR3"/>
    <mergeCell ref="IIS3:IIX3"/>
    <mergeCell ref="IIY3:IJD3"/>
    <mergeCell ref="IJE3:IJJ3"/>
    <mergeCell ref="IJK3:IJP3"/>
    <mergeCell ref="IHI3:IHN3"/>
    <mergeCell ref="IHO3:IHT3"/>
    <mergeCell ref="IHU3:IHZ3"/>
    <mergeCell ref="IIA3:IIF3"/>
    <mergeCell ref="IIG3:IIL3"/>
    <mergeCell ref="IGE3:IGJ3"/>
    <mergeCell ref="IGK3:IGP3"/>
    <mergeCell ref="IGQ3:IGV3"/>
    <mergeCell ref="IGW3:IHB3"/>
    <mergeCell ref="IHC3:IHH3"/>
    <mergeCell ref="IFA3:IFF3"/>
    <mergeCell ref="IFG3:IFL3"/>
    <mergeCell ref="IFM3:IFR3"/>
    <mergeCell ref="IFS3:IFX3"/>
    <mergeCell ref="IFY3:IGD3"/>
    <mergeCell ref="IDW3:IEB3"/>
    <mergeCell ref="IEC3:IEH3"/>
    <mergeCell ref="IEI3:IEN3"/>
    <mergeCell ref="IEO3:IET3"/>
    <mergeCell ref="IEU3:IEZ3"/>
    <mergeCell ref="ICS3:ICX3"/>
    <mergeCell ref="ICY3:IDD3"/>
    <mergeCell ref="IDE3:IDJ3"/>
    <mergeCell ref="IDK3:IDP3"/>
    <mergeCell ref="IDQ3:IDV3"/>
    <mergeCell ref="IBO3:IBT3"/>
    <mergeCell ref="IBU3:IBZ3"/>
    <mergeCell ref="ICA3:ICF3"/>
    <mergeCell ref="ICG3:ICL3"/>
    <mergeCell ref="ICM3:ICR3"/>
    <mergeCell ref="IAK3:IAP3"/>
    <mergeCell ref="IAQ3:IAV3"/>
    <mergeCell ref="IAW3:IBB3"/>
    <mergeCell ref="IBC3:IBH3"/>
    <mergeCell ref="IBI3:IBN3"/>
    <mergeCell ref="HZG3:HZL3"/>
    <mergeCell ref="HZM3:HZR3"/>
    <mergeCell ref="HZS3:HZX3"/>
    <mergeCell ref="HZY3:IAD3"/>
    <mergeCell ref="IAE3:IAJ3"/>
    <mergeCell ref="HYC3:HYH3"/>
    <mergeCell ref="HYI3:HYN3"/>
    <mergeCell ref="HYO3:HYT3"/>
    <mergeCell ref="HYU3:HYZ3"/>
    <mergeCell ref="HZA3:HZF3"/>
    <mergeCell ref="HWY3:HXD3"/>
    <mergeCell ref="HXE3:HXJ3"/>
    <mergeCell ref="HXK3:HXP3"/>
    <mergeCell ref="HXQ3:HXV3"/>
    <mergeCell ref="HXW3:HYB3"/>
    <mergeCell ref="HVU3:HVZ3"/>
    <mergeCell ref="HWA3:HWF3"/>
    <mergeCell ref="HWG3:HWL3"/>
    <mergeCell ref="HWM3:HWR3"/>
    <mergeCell ref="HWS3:HWX3"/>
    <mergeCell ref="HUQ3:HUV3"/>
    <mergeCell ref="HUW3:HVB3"/>
    <mergeCell ref="HVC3:HVH3"/>
    <mergeCell ref="HVI3:HVN3"/>
    <mergeCell ref="HVO3:HVT3"/>
    <mergeCell ref="HTM3:HTR3"/>
    <mergeCell ref="HTS3:HTX3"/>
    <mergeCell ref="HTY3:HUD3"/>
    <mergeCell ref="HUE3:HUJ3"/>
    <mergeCell ref="HUK3:HUP3"/>
    <mergeCell ref="HSI3:HSN3"/>
    <mergeCell ref="HSO3:HST3"/>
    <mergeCell ref="HSU3:HSZ3"/>
    <mergeCell ref="HTA3:HTF3"/>
    <mergeCell ref="HTG3:HTL3"/>
    <mergeCell ref="HRE3:HRJ3"/>
    <mergeCell ref="HRK3:HRP3"/>
    <mergeCell ref="HRQ3:HRV3"/>
    <mergeCell ref="HRW3:HSB3"/>
    <mergeCell ref="HSC3:HSH3"/>
    <mergeCell ref="HQA3:HQF3"/>
    <mergeCell ref="HQG3:HQL3"/>
    <mergeCell ref="HQM3:HQR3"/>
    <mergeCell ref="HQS3:HQX3"/>
    <mergeCell ref="HQY3:HRD3"/>
    <mergeCell ref="HOW3:HPB3"/>
    <mergeCell ref="HPC3:HPH3"/>
    <mergeCell ref="HPI3:HPN3"/>
    <mergeCell ref="HPO3:HPT3"/>
    <mergeCell ref="HPU3:HPZ3"/>
    <mergeCell ref="HNS3:HNX3"/>
    <mergeCell ref="HNY3:HOD3"/>
    <mergeCell ref="HOE3:HOJ3"/>
    <mergeCell ref="HOK3:HOP3"/>
    <mergeCell ref="HOQ3:HOV3"/>
    <mergeCell ref="HMO3:HMT3"/>
    <mergeCell ref="HMU3:HMZ3"/>
    <mergeCell ref="HNA3:HNF3"/>
    <mergeCell ref="HNG3:HNL3"/>
    <mergeCell ref="HNM3:HNR3"/>
    <mergeCell ref="HLK3:HLP3"/>
    <mergeCell ref="HLQ3:HLV3"/>
    <mergeCell ref="HLW3:HMB3"/>
    <mergeCell ref="HMC3:HMH3"/>
    <mergeCell ref="HMI3:HMN3"/>
    <mergeCell ref="HKG3:HKL3"/>
    <mergeCell ref="HKM3:HKR3"/>
    <mergeCell ref="HKS3:HKX3"/>
    <mergeCell ref="HKY3:HLD3"/>
    <mergeCell ref="HLE3:HLJ3"/>
    <mergeCell ref="HJC3:HJH3"/>
    <mergeCell ref="HJI3:HJN3"/>
    <mergeCell ref="HJO3:HJT3"/>
    <mergeCell ref="HJU3:HJZ3"/>
    <mergeCell ref="HKA3:HKF3"/>
    <mergeCell ref="HHY3:HID3"/>
    <mergeCell ref="HIE3:HIJ3"/>
    <mergeCell ref="HIK3:HIP3"/>
    <mergeCell ref="HIQ3:HIV3"/>
    <mergeCell ref="HIW3:HJB3"/>
    <mergeCell ref="HGU3:HGZ3"/>
    <mergeCell ref="HHA3:HHF3"/>
    <mergeCell ref="HHG3:HHL3"/>
    <mergeCell ref="HHM3:HHR3"/>
    <mergeCell ref="HHS3:HHX3"/>
    <mergeCell ref="HFQ3:HFV3"/>
    <mergeCell ref="HFW3:HGB3"/>
    <mergeCell ref="HGC3:HGH3"/>
    <mergeCell ref="HGI3:HGN3"/>
    <mergeCell ref="HGO3:HGT3"/>
    <mergeCell ref="HEM3:HER3"/>
    <mergeCell ref="HES3:HEX3"/>
    <mergeCell ref="HEY3:HFD3"/>
    <mergeCell ref="HFE3:HFJ3"/>
    <mergeCell ref="HFK3:HFP3"/>
    <mergeCell ref="HDI3:HDN3"/>
    <mergeCell ref="HDO3:HDT3"/>
    <mergeCell ref="HDU3:HDZ3"/>
    <mergeCell ref="HEA3:HEF3"/>
    <mergeCell ref="HEG3:HEL3"/>
    <mergeCell ref="HCE3:HCJ3"/>
    <mergeCell ref="HCK3:HCP3"/>
    <mergeCell ref="HCQ3:HCV3"/>
    <mergeCell ref="HCW3:HDB3"/>
    <mergeCell ref="HDC3:HDH3"/>
    <mergeCell ref="HBA3:HBF3"/>
    <mergeCell ref="HBG3:HBL3"/>
    <mergeCell ref="HBM3:HBR3"/>
    <mergeCell ref="HBS3:HBX3"/>
    <mergeCell ref="HBY3:HCD3"/>
    <mergeCell ref="GZW3:HAB3"/>
    <mergeCell ref="HAC3:HAH3"/>
    <mergeCell ref="HAI3:HAN3"/>
    <mergeCell ref="HAO3:HAT3"/>
    <mergeCell ref="HAU3:HAZ3"/>
    <mergeCell ref="GYS3:GYX3"/>
    <mergeCell ref="GYY3:GZD3"/>
    <mergeCell ref="GZE3:GZJ3"/>
    <mergeCell ref="GZK3:GZP3"/>
    <mergeCell ref="GZQ3:GZV3"/>
    <mergeCell ref="GXO3:GXT3"/>
    <mergeCell ref="GXU3:GXZ3"/>
    <mergeCell ref="GYA3:GYF3"/>
    <mergeCell ref="GYG3:GYL3"/>
    <mergeCell ref="GYM3:GYR3"/>
    <mergeCell ref="GWK3:GWP3"/>
    <mergeCell ref="GWQ3:GWV3"/>
    <mergeCell ref="GWW3:GXB3"/>
    <mergeCell ref="GXC3:GXH3"/>
    <mergeCell ref="GXI3:GXN3"/>
    <mergeCell ref="GVG3:GVL3"/>
    <mergeCell ref="GVM3:GVR3"/>
    <mergeCell ref="GVS3:GVX3"/>
    <mergeCell ref="GVY3:GWD3"/>
    <mergeCell ref="GWE3:GWJ3"/>
    <mergeCell ref="GUC3:GUH3"/>
    <mergeCell ref="GUI3:GUN3"/>
    <mergeCell ref="GUO3:GUT3"/>
    <mergeCell ref="GUU3:GUZ3"/>
    <mergeCell ref="GVA3:GVF3"/>
    <mergeCell ref="GSY3:GTD3"/>
    <mergeCell ref="GTE3:GTJ3"/>
    <mergeCell ref="GTK3:GTP3"/>
    <mergeCell ref="GTQ3:GTV3"/>
    <mergeCell ref="GTW3:GUB3"/>
    <mergeCell ref="GRU3:GRZ3"/>
    <mergeCell ref="GSA3:GSF3"/>
    <mergeCell ref="GSG3:GSL3"/>
    <mergeCell ref="GSM3:GSR3"/>
    <mergeCell ref="GSS3:GSX3"/>
    <mergeCell ref="GQQ3:GQV3"/>
    <mergeCell ref="GQW3:GRB3"/>
    <mergeCell ref="GRC3:GRH3"/>
    <mergeCell ref="GRI3:GRN3"/>
    <mergeCell ref="GRO3:GRT3"/>
    <mergeCell ref="GPM3:GPR3"/>
    <mergeCell ref="GPS3:GPX3"/>
    <mergeCell ref="GPY3:GQD3"/>
    <mergeCell ref="GQE3:GQJ3"/>
    <mergeCell ref="GQK3:GQP3"/>
    <mergeCell ref="GOI3:GON3"/>
    <mergeCell ref="GOO3:GOT3"/>
    <mergeCell ref="GOU3:GOZ3"/>
    <mergeCell ref="GPA3:GPF3"/>
    <mergeCell ref="GPG3:GPL3"/>
    <mergeCell ref="GNE3:GNJ3"/>
    <mergeCell ref="GNK3:GNP3"/>
    <mergeCell ref="GNQ3:GNV3"/>
    <mergeCell ref="GNW3:GOB3"/>
    <mergeCell ref="GOC3:GOH3"/>
    <mergeCell ref="GMA3:GMF3"/>
    <mergeCell ref="GMG3:GML3"/>
    <mergeCell ref="GMM3:GMR3"/>
    <mergeCell ref="GMS3:GMX3"/>
    <mergeCell ref="GMY3:GND3"/>
    <mergeCell ref="GKW3:GLB3"/>
    <mergeCell ref="GLC3:GLH3"/>
    <mergeCell ref="GLI3:GLN3"/>
    <mergeCell ref="GLO3:GLT3"/>
    <mergeCell ref="GLU3:GLZ3"/>
    <mergeCell ref="GJS3:GJX3"/>
    <mergeCell ref="GJY3:GKD3"/>
    <mergeCell ref="GKE3:GKJ3"/>
    <mergeCell ref="GKK3:GKP3"/>
    <mergeCell ref="GKQ3:GKV3"/>
    <mergeCell ref="GIO3:GIT3"/>
    <mergeCell ref="GIU3:GIZ3"/>
    <mergeCell ref="GJA3:GJF3"/>
    <mergeCell ref="GJG3:GJL3"/>
    <mergeCell ref="GJM3:GJR3"/>
    <mergeCell ref="GHK3:GHP3"/>
    <mergeCell ref="GHQ3:GHV3"/>
    <mergeCell ref="GHW3:GIB3"/>
    <mergeCell ref="GIC3:GIH3"/>
    <mergeCell ref="GII3:GIN3"/>
    <mergeCell ref="GGG3:GGL3"/>
    <mergeCell ref="GGM3:GGR3"/>
    <mergeCell ref="GGS3:GGX3"/>
    <mergeCell ref="GGY3:GHD3"/>
    <mergeCell ref="GHE3:GHJ3"/>
    <mergeCell ref="GFC3:GFH3"/>
    <mergeCell ref="GFI3:GFN3"/>
    <mergeCell ref="GFO3:GFT3"/>
    <mergeCell ref="GFU3:GFZ3"/>
    <mergeCell ref="GGA3:GGF3"/>
    <mergeCell ref="GDY3:GED3"/>
    <mergeCell ref="GEE3:GEJ3"/>
    <mergeCell ref="GEK3:GEP3"/>
    <mergeCell ref="GEQ3:GEV3"/>
    <mergeCell ref="GEW3:GFB3"/>
    <mergeCell ref="GCU3:GCZ3"/>
    <mergeCell ref="GDA3:GDF3"/>
    <mergeCell ref="GDG3:GDL3"/>
    <mergeCell ref="GDM3:GDR3"/>
    <mergeCell ref="GDS3:GDX3"/>
    <mergeCell ref="GBQ3:GBV3"/>
    <mergeCell ref="GBW3:GCB3"/>
    <mergeCell ref="GCC3:GCH3"/>
    <mergeCell ref="GCI3:GCN3"/>
    <mergeCell ref="GCO3:GCT3"/>
    <mergeCell ref="GAM3:GAR3"/>
    <mergeCell ref="GAS3:GAX3"/>
    <mergeCell ref="GAY3:GBD3"/>
    <mergeCell ref="GBE3:GBJ3"/>
    <mergeCell ref="GBK3:GBP3"/>
    <mergeCell ref="FZI3:FZN3"/>
    <mergeCell ref="FZO3:FZT3"/>
    <mergeCell ref="FZU3:FZZ3"/>
    <mergeCell ref="GAA3:GAF3"/>
    <mergeCell ref="GAG3:GAL3"/>
    <mergeCell ref="FYE3:FYJ3"/>
    <mergeCell ref="FYK3:FYP3"/>
    <mergeCell ref="FYQ3:FYV3"/>
    <mergeCell ref="FYW3:FZB3"/>
    <mergeCell ref="FZC3:FZH3"/>
    <mergeCell ref="FXA3:FXF3"/>
    <mergeCell ref="FXG3:FXL3"/>
    <mergeCell ref="FXM3:FXR3"/>
    <mergeCell ref="FXS3:FXX3"/>
    <mergeCell ref="FXY3:FYD3"/>
    <mergeCell ref="FVW3:FWB3"/>
    <mergeCell ref="FWC3:FWH3"/>
    <mergeCell ref="FWI3:FWN3"/>
    <mergeCell ref="FWO3:FWT3"/>
    <mergeCell ref="FWU3:FWZ3"/>
    <mergeCell ref="FUS3:FUX3"/>
    <mergeCell ref="FUY3:FVD3"/>
    <mergeCell ref="FVE3:FVJ3"/>
    <mergeCell ref="FVK3:FVP3"/>
    <mergeCell ref="FVQ3:FVV3"/>
    <mergeCell ref="FTO3:FTT3"/>
    <mergeCell ref="FTU3:FTZ3"/>
    <mergeCell ref="FUA3:FUF3"/>
    <mergeCell ref="FUG3:FUL3"/>
    <mergeCell ref="FUM3:FUR3"/>
    <mergeCell ref="FSK3:FSP3"/>
    <mergeCell ref="FSQ3:FSV3"/>
    <mergeCell ref="FSW3:FTB3"/>
    <mergeCell ref="FTC3:FTH3"/>
    <mergeCell ref="FTI3:FTN3"/>
    <mergeCell ref="FRG3:FRL3"/>
    <mergeCell ref="FRM3:FRR3"/>
    <mergeCell ref="FRS3:FRX3"/>
    <mergeCell ref="FRY3:FSD3"/>
    <mergeCell ref="FSE3:FSJ3"/>
    <mergeCell ref="FQC3:FQH3"/>
    <mergeCell ref="FQI3:FQN3"/>
    <mergeCell ref="FQO3:FQT3"/>
    <mergeCell ref="FQU3:FQZ3"/>
    <mergeCell ref="FRA3:FRF3"/>
    <mergeCell ref="FOY3:FPD3"/>
    <mergeCell ref="FPE3:FPJ3"/>
    <mergeCell ref="FPK3:FPP3"/>
    <mergeCell ref="FPQ3:FPV3"/>
    <mergeCell ref="FPW3:FQB3"/>
    <mergeCell ref="FNU3:FNZ3"/>
    <mergeCell ref="FOA3:FOF3"/>
    <mergeCell ref="FOG3:FOL3"/>
    <mergeCell ref="FOM3:FOR3"/>
    <mergeCell ref="FOS3:FOX3"/>
    <mergeCell ref="FMQ3:FMV3"/>
    <mergeCell ref="FMW3:FNB3"/>
    <mergeCell ref="FNC3:FNH3"/>
    <mergeCell ref="FNI3:FNN3"/>
    <mergeCell ref="FNO3:FNT3"/>
    <mergeCell ref="FLM3:FLR3"/>
    <mergeCell ref="FLS3:FLX3"/>
    <mergeCell ref="FLY3:FMD3"/>
    <mergeCell ref="FME3:FMJ3"/>
    <mergeCell ref="FMK3:FMP3"/>
    <mergeCell ref="FKI3:FKN3"/>
    <mergeCell ref="FKO3:FKT3"/>
    <mergeCell ref="FKU3:FKZ3"/>
    <mergeCell ref="FLA3:FLF3"/>
    <mergeCell ref="FLG3:FLL3"/>
    <mergeCell ref="FJE3:FJJ3"/>
    <mergeCell ref="FJK3:FJP3"/>
    <mergeCell ref="FJQ3:FJV3"/>
    <mergeCell ref="FJW3:FKB3"/>
    <mergeCell ref="FKC3:FKH3"/>
    <mergeCell ref="FIA3:FIF3"/>
    <mergeCell ref="FIG3:FIL3"/>
    <mergeCell ref="FIM3:FIR3"/>
    <mergeCell ref="FIS3:FIX3"/>
    <mergeCell ref="FIY3:FJD3"/>
    <mergeCell ref="FGW3:FHB3"/>
    <mergeCell ref="FHC3:FHH3"/>
    <mergeCell ref="FHI3:FHN3"/>
    <mergeCell ref="FHO3:FHT3"/>
    <mergeCell ref="FHU3:FHZ3"/>
    <mergeCell ref="FFS3:FFX3"/>
    <mergeCell ref="FFY3:FGD3"/>
    <mergeCell ref="FGE3:FGJ3"/>
    <mergeCell ref="FGK3:FGP3"/>
    <mergeCell ref="FGQ3:FGV3"/>
    <mergeCell ref="FEO3:FET3"/>
    <mergeCell ref="FEU3:FEZ3"/>
    <mergeCell ref="FFA3:FFF3"/>
    <mergeCell ref="FFG3:FFL3"/>
    <mergeCell ref="FFM3:FFR3"/>
    <mergeCell ref="FDK3:FDP3"/>
    <mergeCell ref="FDQ3:FDV3"/>
    <mergeCell ref="FDW3:FEB3"/>
    <mergeCell ref="FEC3:FEH3"/>
    <mergeCell ref="FEI3:FEN3"/>
    <mergeCell ref="FCG3:FCL3"/>
    <mergeCell ref="FCM3:FCR3"/>
    <mergeCell ref="FCS3:FCX3"/>
    <mergeCell ref="FCY3:FDD3"/>
    <mergeCell ref="FDE3:FDJ3"/>
    <mergeCell ref="FBC3:FBH3"/>
    <mergeCell ref="FBI3:FBN3"/>
    <mergeCell ref="FBO3:FBT3"/>
    <mergeCell ref="FBU3:FBZ3"/>
    <mergeCell ref="FCA3:FCF3"/>
    <mergeCell ref="EZY3:FAD3"/>
    <mergeCell ref="FAE3:FAJ3"/>
    <mergeCell ref="FAK3:FAP3"/>
    <mergeCell ref="FAQ3:FAV3"/>
    <mergeCell ref="FAW3:FBB3"/>
    <mergeCell ref="EYU3:EYZ3"/>
    <mergeCell ref="EZA3:EZF3"/>
    <mergeCell ref="EZG3:EZL3"/>
    <mergeCell ref="EZM3:EZR3"/>
    <mergeCell ref="EZS3:EZX3"/>
    <mergeCell ref="EXQ3:EXV3"/>
    <mergeCell ref="EXW3:EYB3"/>
    <mergeCell ref="EYC3:EYH3"/>
    <mergeCell ref="EYI3:EYN3"/>
    <mergeCell ref="EYO3:EYT3"/>
    <mergeCell ref="EWM3:EWR3"/>
    <mergeCell ref="EWS3:EWX3"/>
    <mergeCell ref="EWY3:EXD3"/>
    <mergeCell ref="EXE3:EXJ3"/>
    <mergeCell ref="EXK3:EXP3"/>
    <mergeCell ref="EVI3:EVN3"/>
    <mergeCell ref="EVO3:EVT3"/>
    <mergeCell ref="EVU3:EVZ3"/>
    <mergeCell ref="EWA3:EWF3"/>
    <mergeCell ref="EWG3:EWL3"/>
    <mergeCell ref="EUE3:EUJ3"/>
    <mergeCell ref="EUK3:EUP3"/>
    <mergeCell ref="EUQ3:EUV3"/>
    <mergeCell ref="EUW3:EVB3"/>
    <mergeCell ref="EVC3:EVH3"/>
    <mergeCell ref="ETA3:ETF3"/>
    <mergeCell ref="ETG3:ETL3"/>
    <mergeCell ref="ETM3:ETR3"/>
    <mergeCell ref="ETS3:ETX3"/>
    <mergeCell ref="ETY3:EUD3"/>
    <mergeCell ref="ERW3:ESB3"/>
    <mergeCell ref="ESC3:ESH3"/>
    <mergeCell ref="ESI3:ESN3"/>
    <mergeCell ref="ESO3:EST3"/>
    <mergeCell ref="ESU3:ESZ3"/>
    <mergeCell ref="EQS3:EQX3"/>
    <mergeCell ref="EQY3:ERD3"/>
    <mergeCell ref="ERE3:ERJ3"/>
    <mergeCell ref="ERK3:ERP3"/>
    <mergeCell ref="ERQ3:ERV3"/>
    <mergeCell ref="EPO3:EPT3"/>
    <mergeCell ref="EPU3:EPZ3"/>
    <mergeCell ref="EQA3:EQF3"/>
    <mergeCell ref="EQG3:EQL3"/>
    <mergeCell ref="EQM3:EQR3"/>
    <mergeCell ref="EOK3:EOP3"/>
    <mergeCell ref="EOQ3:EOV3"/>
    <mergeCell ref="EOW3:EPB3"/>
    <mergeCell ref="EPC3:EPH3"/>
    <mergeCell ref="EPI3:EPN3"/>
    <mergeCell ref="ENG3:ENL3"/>
    <mergeCell ref="ENM3:ENR3"/>
    <mergeCell ref="ENS3:ENX3"/>
    <mergeCell ref="ENY3:EOD3"/>
    <mergeCell ref="EOE3:EOJ3"/>
    <mergeCell ref="EMC3:EMH3"/>
    <mergeCell ref="EMI3:EMN3"/>
    <mergeCell ref="EMO3:EMT3"/>
    <mergeCell ref="EMU3:EMZ3"/>
    <mergeCell ref="ENA3:ENF3"/>
    <mergeCell ref="EKY3:ELD3"/>
    <mergeCell ref="ELE3:ELJ3"/>
    <mergeCell ref="ELK3:ELP3"/>
    <mergeCell ref="ELQ3:ELV3"/>
    <mergeCell ref="ELW3:EMB3"/>
    <mergeCell ref="EJU3:EJZ3"/>
    <mergeCell ref="EKA3:EKF3"/>
    <mergeCell ref="EKG3:EKL3"/>
    <mergeCell ref="EKM3:EKR3"/>
    <mergeCell ref="EKS3:EKX3"/>
    <mergeCell ref="EIQ3:EIV3"/>
    <mergeCell ref="EIW3:EJB3"/>
    <mergeCell ref="EJC3:EJH3"/>
    <mergeCell ref="EJI3:EJN3"/>
    <mergeCell ref="EJO3:EJT3"/>
    <mergeCell ref="EHM3:EHR3"/>
    <mergeCell ref="EHS3:EHX3"/>
    <mergeCell ref="EHY3:EID3"/>
    <mergeCell ref="EIE3:EIJ3"/>
    <mergeCell ref="EIK3:EIP3"/>
    <mergeCell ref="EGI3:EGN3"/>
    <mergeCell ref="EGO3:EGT3"/>
    <mergeCell ref="EGU3:EGZ3"/>
    <mergeCell ref="EHA3:EHF3"/>
    <mergeCell ref="EHG3:EHL3"/>
    <mergeCell ref="EFE3:EFJ3"/>
    <mergeCell ref="EFK3:EFP3"/>
    <mergeCell ref="EFQ3:EFV3"/>
    <mergeCell ref="EFW3:EGB3"/>
    <mergeCell ref="EGC3:EGH3"/>
    <mergeCell ref="EEA3:EEF3"/>
    <mergeCell ref="EEG3:EEL3"/>
    <mergeCell ref="EEM3:EER3"/>
    <mergeCell ref="EES3:EEX3"/>
    <mergeCell ref="EEY3:EFD3"/>
    <mergeCell ref="ECW3:EDB3"/>
    <mergeCell ref="EDC3:EDH3"/>
    <mergeCell ref="EDI3:EDN3"/>
    <mergeCell ref="EDO3:EDT3"/>
    <mergeCell ref="EDU3:EDZ3"/>
    <mergeCell ref="EBS3:EBX3"/>
    <mergeCell ref="EBY3:ECD3"/>
    <mergeCell ref="ECE3:ECJ3"/>
    <mergeCell ref="ECK3:ECP3"/>
    <mergeCell ref="ECQ3:ECV3"/>
    <mergeCell ref="EAO3:EAT3"/>
    <mergeCell ref="EAU3:EAZ3"/>
    <mergeCell ref="EBA3:EBF3"/>
    <mergeCell ref="EBG3:EBL3"/>
    <mergeCell ref="EBM3:EBR3"/>
    <mergeCell ref="DZK3:DZP3"/>
    <mergeCell ref="DZQ3:DZV3"/>
    <mergeCell ref="DZW3:EAB3"/>
    <mergeCell ref="EAC3:EAH3"/>
    <mergeCell ref="EAI3:EAN3"/>
    <mergeCell ref="DYG3:DYL3"/>
    <mergeCell ref="DYM3:DYR3"/>
    <mergeCell ref="DYS3:DYX3"/>
    <mergeCell ref="DYY3:DZD3"/>
    <mergeCell ref="DZE3:DZJ3"/>
    <mergeCell ref="DXC3:DXH3"/>
    <mergeCell ref="DXI3:DXN3"/>
    <mergeCell ref="DXO3:DXT3"/>
    <mergeCell ref="DXU3:DXZ3"/>
    <mergeCell ref="DYA3:DYF3"/>
    <mergeCell ref="DVY3:DWD3"/>
    <mergeCell ref="DWE3:DWJ3"/>
    <mergeCell ref="DWK3:DWP3"/>
    <mergeCell ref="DWQ3:DWV3"/>
    <mergeCell ref="DWW3:DXB3"/>
    <mergeCell ref="DUU3:DUZ3"/>
    <mergeCell ref="DVA3:DVF3"/>
    <mergeCell ref="DVG3:DVL3"/>
    <mergeCell ref="DVM3:DVR3"/>
    <mergeCell ref="DVS3:DVX3"/>
    <mergeCell ref="DTQ3:DTV3"/>
    <mergeCell ref="DTW3:DUB3"/>
    <mergeCell ref="DUC3:DUH3"/>
    <mergeCell ref="DUI3:DUN3"/>
    <mergeCell ref="DUO3:DUT3"/>
    <mergeCell ref="DSM3:DSR3"/>
    <mergeCell ref="DSS3:DSX3"/>
    <mergeCell ref="DSY3:DTD3"/>
    <mergeCell ref="DTE3:DTJ3"/>
    <mergeCell ref="DTK3:DTP3"/>
    <mergeCell ref="DRI3:DRN3"/>
    <mergeCell ref="DRO3:DRT3"/>
    <mergeCell ref="DRU3:DRZ3"/>
    <mergeCell ref="DSA3:DSF3"/>
    <mergeCell ref="DSG3:DSL3"/>
    <mergeCell ref="DQE3:DQJ3"/>
    <mergeCell ref="DQK3:DQP3"/>
    <mergeCell ref="DQQ3:DQV3"/>
    <mergeCell ref="DQW3:DRB3"/>
    <mergeCell ref="DRC3:DRH3"/>
    <mergeCell ref="DPA3:DPF3"/>
    <mergeCell ref="DPG3:DPL3"/>
    <mergeCell ref="DPM3:DPR3"/>
    <mergeCell ref="DPS3:DPX3"/>
    <mergeCell ref="DPY3:DQD3"/>
    <mergeCell ref="DNW3:DOB3"/>
    <mergeCell ref="DOC3:DOH3"/>
    <mergeCell ref="DOI3:DON3"/>
    <mergeCell ref="DOO3:DOT3"/>
    <mergeCell ref="DOU3:DOZ3"/>
    <mergeCell ref="DMS3:DMX3"/>
    <mergeCell ref="DMY3:DND3"/>
    <mergeCell ref="DNE3:DNJ3"/>
    <mergeCell ref="DNK3:DNP3"/>
    <mergeCell ref="DNQ3:DNV3"/>
    <mergeCell ref="DLO3:DLT3"/>
    <mergeCell ref="DLU3:DLZ3"/>
    <mergeCell ref="DMA3:DMF3"/>
    <mergeCell ref="DMG3:DML3"/>
    <mergeCell ref="DMM3:DMR3"/>
    <mergeCell ref="DKK3:DKP3"/>
    <mergeCell ref="DKQ3:DKV3"/>
    <mergeCell ref="DKW3:DLB3"/>
    <mergeCell ref="DLC3:DLH3"/>
    <mergeCell ref="DLI3:DLN3"/>
    <mergeCell ref="DJG3:DJL3"/>
    <mergeCell ref="DJM3:DJR3"/>
    <mergeCell ref="DJS3:DJX3"/>
    <mergeCell ref="DJY3:DKD3"/>
    <mergeCell ref="DKE3:DKJ3"/>
    <mergeCell ref="DIC3:DIH3"/>
    <mergeCell ref="DII3:DIN3"/>
    <mergeCell ref="DIO3:DIT3"/>
    <mergeCell ref="DIU3:DIZ3"/>
    <mergeCell ref="DJA3:DJF3"/>
    <mergeCell ref="DGY3:DHD3"/>
    <mergeCell ref="DHE3:DHJ3"/>
    <mergeCell ref="DHK3:DHP3"/>
    <mergeCell ref="DHQ3:DHV3"/>
    <mergeCell ref="DHW3:DIB3"/>
    <mergeCell ref="DFU3:DFZ3"/>
    <mergeCell ref="DGA3:DGF3"/>
    <mergeCell ref="DGG3:DGL3"/>
    <mergeCell ref="DGM3:DGR3"/>
    <mergeCell ref="DGS3:DGX3"/>
    <mergeCell ref="DEQ3:DEV3"/>
    <mergeCell ref="DEW3:DFB3"/>
    <mergeCell ref="DFC3:DFH3"/>
    <mergeCell ref="DFI3:DFN3"/>
    <mergeCell ref="DFO3:DFT3"/>
    <mergeCell ref="DDM3:DDR3"/>
    <mergeCell ref="DDS3:DDX3"/>
    <mergeCell ref="DDY3:DED3"/>
    <mergeCell ref="DEE3:DEJ3"/>
    <mergeCell ref="DEK3:DEP3"/>
    <mergeCell ref="DCI3:DCN3"/>
    <mergeCell ref="DCO3:DCT3"/>
    <mergeCell ref="DCU3:DCZ3"/>
    <mergeCell ref="DDA3:DDF3"/>
    <mergeCell ref="DDG3:DDL3"/>
    <mergeCell ref="DBE3:DBJ3"/>
    <mergeCell ref="DBK3:DBP3"/>
    <mergeCell ref="DBQ3:DBV3"/>
    <mergeCell ref="DBW3:DCB3"/>
    <mergeCell ref="DCC3:DCH3"/>
    <mergeCell ref="DAA3:DAF3"/>
    <mergeCell ref="DAG3:DAL3"/>
    <mergeCell ref="DAM3:DAR3"/>
    <mergeCell ref="DAS3:DAX3"/>
    <mergeCell ref="DAY3:DBD3"/>
    <mergeCell ref="CYW3:CZB3"/>
    <mergeCell ref="CZC3:CZH3"/>
    <mergeCell ref="CZI3:CZN3"/>
    <mergeCell ref="CZO3:CZT3"/>
    <mergeCell ref="CZU3:CZZ3"/>
    <mergeCell ref="CXS3:CXX3"/>
    <mergeCell ref="CXY3:CYD3"/>
    <mergeCell ref="CYE3:CYJ3"/>
    <mergeCell ref="CYK3:CYP3"/>
    <mergeCell ref="CYQ3:CYV3"/>
    <mergeCell ref="CWO3:CWT3"/>
    <mergeCell ref="CWU3:CWZ3"/>
    <mergeCell ref="CXA3:CXF3"/>
    <mergeCell ref="CXG3:CXL3"/>
    <mergeCell ref="CXM3:CXR3"/>
    <mergeCell ref="CVK3:CVP3"/>
    <mergeCell ref="CVQ3:CVV3"/>
    <mergeCell ref="CVW3:CWB3"/>
    <mergeCell ref="CWC3:CWH3"/>
    <mergeCell ref="CWI3:CWN3"/>
    <mergeCell ref="CUG3:CUL3"/>
    <mergeCell ref="CUM3:CUR3"/>
    <mergeCell ref="CUS3:CUX3"/>
    <mergeCell ref="CUY3:CVD3"/>
    <mergeCell ref="CVE3:CVJ3"/>
    <mergeCell ref="CTC3:CTH3"/>
    <mergeCell ref="CTI3:CTN3"/>
    <mergeCell ref="CTO3:CTT3"/>
    <mergeCell ref="CTU3:CTZ3"/>
    <mergeCell ref="CUA3:CUF3"/>
    <mergeCell ref="CRY3:CSD3"/>
    <mergeCell ref="CSE3:CSJ3"/>
    <mergeCell ref="CSK3:CSP3"/>
    <mergeCell ref="CSQ3:CSV3"/>
    <mergeCell ref="CSW3:CTB3"/>
    <mergeCell ref="CQU3:CQZ3"/>
    <mergeCell ref="CRA3:CRF3"/>
    <mergeCell ref="CRG3:CRL3"/>
    <mergeCell ref="CRM3:CRR3"/>
    <mergeCell ref="CRS3:CRX3"/>
    <mergeCell ref="CPQ3:CPV3"/>
    <mergeCell ref="CPW3:CQB3"/>
    <mergeCell ref="CQC3:CQH3"/>
    <mergeCell ref="CQI3:CQN3"/>
    <mergeCell ref="CQO3:CQT3"/>
    <mergeCell ref="COM3:COR3"/>
    <mergeCell ref="COS3:COX3"/>
    <mergeCell ref="COY3:CPD3"/>
    <mergeCell ref="CPE3:CPJ3"/>
    <mergeCell ref="CPK3:CPP3"/>
    <mergeCell ref="CNI3:CNN3"/>
    <mergeCell ref="CNO3:CNT3"/>
    <mergeCell ref="CNU3:CNZ3"/>
    <mergeCell ref="COA3:COF3"/>
    <mergeCell ref="COG3:COL3"/>
    <mergeCell ref="CME3:CMJ3"/>
    <mergeCell ref="CMK3:CMP3"/>
    <mergeCell ref="CMQ3:CMV3"/>
    <mergeCell ref="CMW3:CNB3"/>
    <mergeCell ref="CNC3:CNH3"/>
    <mergeCell ref="CLA3:CLF3"/>
    <mergeCell ref="CLG3:CLL3"/>
    <mergeCell ref="CLM3:CLR3"/>
    <mergeCell ref="CLS3:CLX3"/>
    <mergeCell ref="CLY3:CMD3"/>
    <mergeCell ref="CJW3:CKB3"/>
    <mergeCell ref="CKC3:CKH3"/>
    <mergeCell ref="CKI3:CKN3"/>
    <mergeCell ref="CKO3:CKT3"/>
    <mergeCell ref="CKU3:CKZ3"/>
    <mergeCell ref="CIS3:CIX3"/>
    <mergeCell ref="CIY3:CJD3"/>
    <mergeCell ref="CJE3:CJJ3"/>
    <mergeCell ref="CJK3:CJP3"/>
    <mergeCell ref="CJQ3:CJV3"/>
    <mergeCell ref="CHO3:CHT3"/>
    <mergeCell ref="CHU3:CHZ3"/>
    <mergeCell ref="CIA3:CIF3"/>
    <mergeCell ref="CIG3:CIL3"/>
    <mergeCell ref="CIM3:CIR3"/>
    <mergeCell ref="CGK3:CGP3"/>
    <mergeCell ref="CGQ3:CGV3"/>
    <mergeCell ref="CGW3:CHB3"/>
    <mergeCell ref="CHC3:CHH3"/>
    <mergeCell ref="CHI3:CHN3"/>
    <mergeCell ref="CFG3:CFL3"/>
    <mergeCell ref="CFM3:CFR3"/>
    <mergeCell ref="CFS3:CFX3"/>
    <mergeCell ref="CFY3:CGD3"/>
    <mergeCell ref="CGE3:CGJ3"/>
    <mergeCell ref="CEC3:CEH3"/>
    <mergeCell ref="CEI3:CEN3"/>
    <mergeCell ref="CEO3:CET3"/>
    <mergeCell ref="CEU3:CEZ3"/>
    <mergeCell ref="CFA3:CFF3"/>
    <mergeCell ref="CCY3:CDD3"/>
    <mergeCell ref="CDE3:CDJ3"/>
    <mergeCell ref="CDK3:CDP3"/>
    <mergeCell ref="CDQ3:CDV3"/>
    <mergeCell ref="CDW3:CEB3"/>
    <mergeCell ref="CBU3:CBZ3"/>
    <mergeCell ref="CCA3:CCF3"/>
    <mergeCell ref="CCG3:CCL3"/>
    <mergeCell ref="CCM3:CCR3"/>
    <mergeCell ref="CCS3:CCX3"/>
    <mergeCell ref="CAQ3:CAV3"/>
    <mergeCell ref="CAW3:CBB3"/>
    <mergeCell ref="CBC3:CBH3"/>
    <mergeCell ref="CBI3:CBN3"/>
    <mergeCell ref="CBO3:CBT3"/>
    <mergeCell ref="BZM3:BZR3"/>
    <mergeCell ref="BZS3:BZX3"/>
    <mergeCell ref="BZY3:CAD3"/>
    <mergeCell ref="CAE3:CAJ3"/>
    <mergeCell ref="CAK3:CAP3"/>
    <mergeCell ref="BYI3:BYN3"/>
    <mergeCell ref="BYO3:BYT3"/>
    <mergeCell ref="BYU3:BYZ3"/>
    <mergeCell ref="BZA3:BZF3"/>
    <mergeCell ref="BZG3:BZL3"/>
    <mergeCell ref="BXE3:BXJ3"/>
    <mergeCell ref="BXK3:BXP3"/>
    <mergeCell ref="BXQ3:BXV3"/>
    <mergeCell ref="BXW3:BYB3"/>
    <mergeCell ref="BYC3:BYH3"/>
    <mergeCell ref="BWA3:BWF3"/>
    <mergeCell ref="BWG3:BWL3"/>
    <mergeCell ref="BWM3:BWR3"/>
    <mergeCell ref="BWS3:BWX3"/>
    <mergeCell ref="BWY3:BXD3"/>
    <mergeCell ref="BUW3:BVB3"/>
    <mergeCell ref="BVC3:BVH3"/>
    <mergeCell ref="BVI3:BVN3"/>
    <mergeCell ref="BVO3:BVT3"/>
    <mergeCell ref="BVU3:BVZ3"/>
    <mergeCell ref="BTS3:BTX3"/>
    <mergeCell ref="BTY3:BUD3"/>
    <mergeCell ref="BUE3:BUJ3"/>
    <mergeCell ref="BUK3:BUP3"/>
    <mergeCell ref="BUQ3:BUV3"/>
    <mergeCell ref="BSO3:BST3"/>
    <mergeCell ref="BSU3:BSZ3"/>
    <mergeCell ref="BTA3:BTF3"/>
    <mergeCell ref="BTG3:BTL3"/>
    <mergeCell ref="BTM3:BTR3"/>
    <mergeCell ref="BRK3:BRP3"/>
    <mergeCell ref="BRQ3:BRV3"/>
    <mergeCell ref="BRW3:BSB3"/>
    <mergeCell ref="BSC3:BSH3"/>
    <mergeCell ref="BSI3:BSN3"/>
    <mergeCell ref="BQG3:BQL3"/>
    <mergeCell ref="BQM3:BQR3"/>
    <mergeCell ref="BQS3:BQX3"/>
    <mergeCell ref="BQY3:BRD3"/>
    <mergeCell ref="BRE3:BRJ3"/>
    <mergeCell ref="BPC3:BPH3"/>
    <mergeCell ref="BPI3:BPN3"/>
    <mergeCell ref="BPO3:BPT3"/>
    <mergeCell ref="BPU3:BPZ3"/>
    <mergeCell ref="BQA3:BQF3"/>
    <mergeCell ref="BNY3:BOD3"/>
    <mergeCell ref="BOE3:BOJ3"/>
    <mergeCell ref="BOK3:BOP3"/>
    <mergeCell ref="BOQ3:BOV3"/>
    <mergeCell ref="BOW3:BPB3"/>
    <mergeCell ref="BMU3:BMZ3"/>
    <mergeCell ref="BNA3:BNF3"/>
    <mergeCell ref="BNG3:BNL3"/>
    <mergeCell ref="BNM3:BNR3"/>
    <mergeCell ref="BNS3:BNX3"/>
    <mergeCell ref="BLQ3:BLV3"/>
    <mergeCell ref="BLW3:BMB3"/>
    <mergeCell ref="BMC3:BMH3"/>
    <mergeCell ref="BMI3:BMN3"/>
    <mergeCell ref="BMO3:BMT3"/>
    <mergeCell ref="BKM3:BKR3"/>
    <mergeCell ref="BKS3:BKX3"/>
    <mergeCell ref="BKY3:BLD3"/>
    <mergeCell ref="BLE3:BLJ3"/>
    <mergeCell ref="BLK3:BLP3"/>
    <mergeCell ref="BJI3:BJN3"/>
    <mergeCell ref="BJO3:BJT3"/>
    <mergeCell ref="BJU3:BJZ3"/>
    <mergeCell ref="BKA3:BKF3"/>
    <mergeCell ref="BKG3:BKL3"/>
    <mergeCell ref="BIE3:BIJ3"/>
    <mergeCell ref="BIK3:BIP3"/>
    <mergeCell ref="BIQ3:BIV3"/>
    <mergeCell ref="BIW3:BJB3"/>
    <mergeCell ref="BJC3:BJH3"/>
    <mergeCell ref="BHA3:BHF3"/>
    <mergeCell ref="BHG3:BHL3"/>
    <mergeCell ref="BHM3:BHR3"/>
    <mergeCell ref="BHS3:BHX3"/>
    <mergeCell ref="BHY3:BID3"/>
    <mergeCell ref="BFW3:BGB3"/>
    <mergeCell ref="BGC3:BGH3"/>
    <mergeCell ref="BGI3:BGN3"/>
    <mergeCell ref="BGO3:BGT3"/>
    <mergeCell ref="BGU3:BGZ3"/>
    <mergeCell ref="BES3:BEX3"/>
    <mergeCell ref="BEY3:BFD3"/>
    <mergeCell ref="BFE3:BFJ3"/>
    <mergeCell ref="BFK3:BFP3"/>
    <mergeCell ref="BFQ3:BFV3"/>
    <mergeCell ref="BDO3:BDT3"/>
    <mergeCell ref="BDU3:BDZ3"/>
    <mergeCell ref="BEA3:BEF3"/>
    <mergeCell ref="BEG3:BEL3"/>
    <mergeCell ref="BEM3:BER3"/>
    <mergeCell ref="BCK3:BCP3"/>
    <mergeCell ref="BCQ3:BCV3"/>
    <mergeCell ref="BCW3:BDB3"/>
    <mergeCell ref="BDC3:BDH3"/>
    <mergeCell ref="BDI3:BDN3"/>
    <mergeCell ref="BBG3:BBL3"/>
    <mergeCell ref="BBM3:BBR3"/>
    <mergeCell ref="BBS3:BBX3"/>
    <mergeCell ref="BBY3:BCD3"/>
    <mergeCell ref="BCE3:BCJ3"/>
    <mergeCell ref="BAC3:BAH3"/>
    <mergeCell ref="BAI3:BAN3"/>
    <mergeCell ref="BAO3:BAT3"/>
    <mergeCell ref="BAU3:BAZ3"/>
    <mergeCell ref="BBA3:BBF3"/>
    <mergeCell ref="AYY3:AZD3"/>
    <mergeCell ref="AZE3:AZJ3"/>
    <mergeCell ref="AZK3:AZP3"/>
    <mergeCell ref="AZQ3:AZV3"/>
    <mergeCell ref="AZW3:BAB3"/>
    <mergeCell ref="AXU3:AXZ3"/>
    <mergeCell ref="AYA3:AYF3"/>
    <mergeCell ref="AYG3:AYL3"/>
    <mergeCell ref="AYM3:AYR3"/>
    <mergeCell ref="AYS3:AYX3"/>
    <mergeCell ref="AWQ3:AWV3"/>
    <mergeCell ref="AWW3:AXB3"/>
    <mergeCell ref="AXC3:AXH3"/>
    <mergeCell ref="AXI3:AXN3"/>
    <mergeCell ref="AXO3:AXT3"/>
    <mergeCell ref="AVM3:AVR3"/>
    <mergeCell ref="AVS3:AVX3"/>
    <mergeCell ref="AVY3:AWD3"/>
    <mergeCell ref="AWE3:AWJ3"/>
    <mergeCell ref="AWK3:AWP3"/>
    <mergeCell ref="AUI3:AUN3"/>
    <mergeCell ref="AUO3:AUT3"/>
    <mergeCell ref="AUU3:AUZ3"/>
    <mergeCell ref="AVA3:AVF3"/>
    <mergeCell ref="AVG3:AVL3"/>
    <mergeCell ref="ATE3:ATJ3"/>
    <mergeCell ref="ATK3:ATP3"/>
    <mergeCell ref="ATQ3:ATV3"/>
    <mergeCell ref="ATW3:AUB3"/>
    <mergeCell ref="AUC3:AUH3"/>
    <mergeCell ref="ASA3:ASF3"/>
    <mergeCell ref="ASG3:ASL3"/>
    <mergeCell ref="ASM3:ASR3"/>
    <mergeCell ref="ASS3:ASX3"/>
    <mergeCell ref="ASY3:ATD3"/>
    <mergeCell ref="AQW3:ARB3"/>
    <mergeCell ref="ARC3:ARH3"/>
    <mergeCell ref="ARI3:ARN3"/>
    <mergeCell ref="ARO3:ART3"/>
    <mergeCell ref="ARU3:ARZ3"/>
    <mergeCell ref="APS3:APX3"/>
    <mergeCell ref="APY3:AQD3"/>
    <mergeCell ref="AQE3:AQJ3"/>
    <mergeCell ref="AQK3:AQP3"/>
    <mergeCell ref="AQQ3:AQV3"/>
    <mergeCell ref="AOO3:AOT3"/>
    <mergeCell ref="AOU3:AOZ3"/>
    <mergeCell ref="APA3:APF3"/>
    <mergeCell ref="APG3:APL3"/>
    <mergeCell ref="APM3:APR3"/>
    <mergeCell ref="ANK3:ANP3"/>
    <mergeCell ref="ANQ3:ANV3"/>
    <mergeCell ref="ANW3:AOB3"/>
    <mergeCell ref="AOC3:AOH3"/>
    <mergeCell ref="AOI3:AON3"/>
    <mergeCell ref="AMG3:AML3"/>
    <mergeCell ref="AMM3:AMR3"/>
    <mergeCell ref="AMS3:AMX3"/>
    <mergeCell ref="AMY3:AND3"/>
    <mergeCell ref="ANE3:ANJ3"/>
    <mergeCell ref="ALC3:ALH3"/>
    <mergeCell ref="ALI3:ALN3"/>
    <mergeCell ref="ALO3:ALT3"/>
    <mergeCell ref="ALU3:ALZ3"/>
    <mergeCell ref="AMA3:AMF3"/>
    <mergeCell ref="AJY3:AKD3"/>
    <mergeCell ref="AKE3:AKJ3"/>
    <mergeCell ref="AKK3:AKP3"/>
    <mergeCell ref="AKQ3:AKV3"/>
    <mergeCell ref="AKW3:ALB3"/>
    <mergeCell ref="AIU3:AIZ3"/>
    <mergeCell ref="AJA3:AJF3"/>
    <mergeCell ref="AJG3:AJL3"/>
    <mergeCell ref="AJM3:AJR3"/>
    <mergeCell ref="AJS3:AJX3"/>
    <mergeCell ref="AHQ3:AHV3"/>
    <mergeCell ref="AHW3:AIB3"/>
    <mergeCell ref="AIC3:AIH3"/>
    <mergeCell ref="AII3:AIN3"/>
    <mergeCell ref="AIO3:AIT3"/>
    <mergeCell ref="AGM3:AGR3"/>
    <mergeCell ref="AGS3:AGX3"/>
    <mergeCell ref="AGY3:AHD3"/>
    <mergeCell ref="AHE3:AHJ3"/>
    <mergeCell ref="AHK3:AHP3"/>
    <mergeCell ref="AFI3:AFN3"/>
    <mergeCell ref="AFO3:AFT3"/>
    <mergeCell ref="AFU3:AFZ3"/>
    <mergeCell ref="AGA3:AGF3"/>
    <mergeCell ref="AGG3:AGL3"/>
    <mergeCell ref="AEE3:AEJ3"/>
    <mergeCell ref="AEK3:AEP3"/>
    <mergeCell ref="AEQ3:AEV3"/>
    <mergeCell ref="AEW3:AFB3"/>
    <mergeCell ref="AFC3:AFH3"/>
    <mergeCell ref="ADA3:ADF3"/>
    <mergeCell ref="ADG3:ADL3"/>
    <mergeCell ref="ADM3:ADR3"/>
    <mergeCell ref="ADS3:ADX3"/>
    <mergeCell ref="ADY3:AED3"/>
    <mergeCell ref="ABW3:ACB3"/>
    <mergeCell ref="ACC3:ACH3"/>
    <mergeCell ref="ACI3:ACN3"/>
    <mergeCell ref="ACO3:ACT3"/>
    <mergeCell ref="ACU3:ACZ3"/>
    <mergeCell ref="AAS3:AAX3"/>
    <mergeCell ref="AAY3:ABD3"/>
    <mergeCell ref="ABE3:ABJ3"/>
    <mergeCell ref="ABK3:ABP3"/>
    <mergeCell ref="ABQ3:ABV3"/>
    <mergeCell ref="ZO3:ZT3"/>
    <mergeCell ref="ZU3:ZZ3"/>
    <mergeCell ref="AAA3:AAF3"/>
    <mergeCell ref="AAG3:AAL3"/>
    <mergeCell ref="AAM3:AAR3"/>
    <mergeCell ref="YK3:YP3"/>
    <mergeCell ref="YQ3:YV3"/>
    <mergeCell ref="YW3:ZB3"/>
    <mergeCell ref="ZC3:ZH3"/>
    <mergeCell ref="ZI3:ZN3"/>
    <mergeCell ref="XG3:XL3"/>
    <mergeCell ref="XM3:XR3"/>
    <mergeCell ref="XS3:XX3"/>
    <mergeCell ref="XY3:YD3"/>
    <mergeCell ref="YE3:YJ3"/>
    <mergeCell ref="WC3:WH3"/>
    <mergeCell ref="WI3:WN3"/>
    <mergeCell ref="WO3:WT3"/>
    <mergeCell ref="WU3:WZ3"/>
    <mergeCell ref="XA3:XF3"/>
    <mergeCell ref="UY3:VD3"/>
    <mergeCell ref="VE3:VJ3"/>
    <mergeCell ref="VK3:VP3"/>
    <mergeCell ref="VQ3:VV3"/>
    <mergeCell ref="VW3:WB3"/>
    <mergeCell ref="TU3:TZ3"/>
    <mergeCell ref="UA3:UF3"/>
    <mergeCell ref="UG3:UL3"/>
    <mergeCell ref="UM3:UR3"/>
    <mergeCell ref="US3:UX3"/>
    <mergeCell ref="SQ3:SV3"/>
    <mergeCell ref="SW3:TB3"/>
    <mergeCell ref="TC3:TH3"/>
    <mergeCell ref="TI3:TN3"/>
    <mergeCell ref="TO3:TT3"/>
    <mergeCell ref="RM3:RR3"/>
    <mergeCell ref="RS3:RX3"/>
    <mergeCell ref="RY3:SD3"/>
    <mergeCell ref="SE3:SJ3"/>
    <mergeCell ref="SK3:SP3"/>
    <mergeCell ref="QI3:QN3"/>
    <mergeCell ref="QO3:QT3"/>
    <mergeCell ref="QU3:QZ3"/>
    <mergeCell ref="RA3:RF3"/>
    <mergeCell ref="RG3:RL3"/>
    <mergeCell ref="PE3:PJ3"/>
    <mergeCell ref="PK3:PP3"/>
    <mergeCell ref="PQ3:PV3"/>
    <mergeCell ref="PW3:QB3"/>
    <mergeCell ref="QC3:QH3"/>
    <mergeCell ref="OA3:OF3"/>
    <mergeCell ref="OG3:OL3"/>
    <mergeCell ref="OM3:OR3"/>
    <mergeCell ref="OS3:OX3"/>
    <mergeCell ref="OY3:PD3"/>
    <mergeCell ref="MW3:NB3"/>
    <mergeCell ref="NC3:NH3"/>
    <mergeCell ref="NI3:NN3"/>
    <mergeCell ref="NO3:NT3"/>
    <mergeCell ref="NU3:NZ3"/>
    <mergeCell ref="LS3:LX3"/>
    <mergeCell ref="LY3:MD3"/>
    <mergeCell ref="ME3:MJ3"/>
    <mergeCell ref="MK3:MP3"/>
    <mergeCell ref="MQ3:MV3"/>
    <mergeCell ref="KO3:KT3"/>
    <mergeCell ref="KU3:KZ3"/>
    <mergeCell ref="LA3:LF3"/>
    <mergeCell ref="LG3:LL3"/>
    <mergeCell ref="LM3:LR3"/>
    <mergeCell ref="A2:E2"/>
    <mergeCell ref="JK3:JP3"/>
    <mergeCell ref="JQ3:JV3"/>
    <mergeCell ref="JW3:KB3"/>
    <mergeCell ref="KC3:KH3"/>
    <mergeCell ref="KI3:KN3"/>
    <mergeCell ref="IG3:IL3"/>
    <mergeCell ref="IM3:IR3"/>
    <mergeCell ref="IS3:IX3"/>
    <mergeCell ref="IY3:JD3"/>
    <mergeCell ref="JE3:JJ3"/>
    <mergeCell ref="HC3:HH3"/>
    <mergeCell ref="HI3:HN3"/>
    <mergeCell ref="HO3:HT3"/>
    <mergeCell ref="HU3:HZ3"/>
    <mergeCell ref="IA3:IF3"/>
    <mergeCell ref="FY3:GD3"/>
    <mergeCell ref="GE3:GJ3"/>
    <mergeCell ref="GK3:GP3"/>
    <mergeCell ref="GQ3:GV3"/>
    <mergeCell ref="GW3:HB3"/>
    <mergeCell ref="EU3:EZ3"/>
    <mergeCell ref="FA3:FF3"/>
    <mergeCell ref="FG3:FL3"/>
    <mergeCell ref="FM3:FR3"/>
    <mergeCell ref="FS3:FX3"/>
    <mergeCell ref="DQ3:DV3"/>
    <mergeCell ref="DW3:EB3"/>
    <mergeCell ref="EC3:EH3"/>
    <mergeCell ref="EI3:EN3"/>
    <mergeCell ref="EO3:ET3"/>
    <mergeCell ref="CM3:CR3"/>
    <mergeCell ref="B10:C10"/>
    <mergeCell ref="B25:C25"/>
    <mergeCell ref="CS3:CX3"/>
    <mergeCell ref="CY3:DD3"/>
    <mergeCell ref="DE3:DJ3"/>
    <mergeCell ref="DK3:DP3"/>
    <mergeCell ref="BI3:BN3"/>
    <mergeCell ref="BO3:BT3"/>
    <mergeCell ref="BU3:BZ3"/>
    <mergeCell ref="CA3:CF3"/>
    <mergeCell ref="CG3:CL3"/>
    <mergeCell ref="B12:C12"/>
    <mergeCell ref="B19:C19"/>
    <mergeCell ref="B20:C20"/>
    <mergeCell ref="B24:C24"/>
    <mergeCell ref="AE3:AJ3"/>
    <mergeCell ref="AK3:AP3"/>
    <mergeCell ref="AQ3:AV3"/>
    <mergeCell ref="AW3:BB3"/>
    <mergeCell ref="BC3:BH3"/>
    <mergeCell ref="G3:L3"/>
    <mergeCell ref="M3:R3"/>
    <mergeCell ref="S3:X3"/>
    <mergeCell ref="Y3:AD3"/>
    <mergeCell ref="B11:C11"/>
    <mergeCell ref="A6:F6"/>
    <mergeCell ref="A7:F7"/>
    <mergeCell ref="A8:F8"/>
    <mergeCell ref="A3:E3"/>
  </mergeCells>
  <pageMargins left="0.47244094488188981" right="0.31496062992125984" top="0.78740157480314965" bottom="0.55118110236220474" header="0.31496062992125984" footer="0.31496062992125984"/>
  <pageSetup scale="72" fitToHeight="0" orientation="portrait" copies="2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49</vt:i4>
      </vt:variant>
    </vt:vector>
  </HeadingPairs>
  <TitlesOfParts>
    <vt:vector size="82" baseType="lpstr">
      <vt:lpstr>SITUACION FINANCIERA T</vt:lpstr>
      <vt:lpstr>ESTADO DE ACTIVIDADES</vt:lpstr>
      <vt:lpstr>FLUJO EFECTIVO </vt:lpstr>
      <vt:lpstr>CAMBIOS SIT.FRA. </vt:lpstr>
      <vt:lpstr>EDO.ACTIVO</vt:lpstr>
      <vt:lpstr>EDO.DEUDA</vt:lpstr>
      <vt:lpstr>HDA. PUB </vt:lpstr>
      <vt:lpstr>ING.PRES</vt:lpstr>
      <vt:lpstr>CONCIL INGR</vt:lpstr>
      <vt:lpstr>PRES EGRESOS SFA+RP</vt:lpstr>
      <vt:lpstr>AVANC OBJET</vt:lpstr>
      <vt:lpstr>AVANC ECON</vt:lpstr>
      <vt:lpstr>AVANC ADMON </vt:lpstr>
      <vt:lpstr>AVANC FUNC</vt:lpstr>
      <vt:lpstr>CATEG PROG</vt:lpstr>
      <vt:lpstr>CONCIL EGR</vt:lpstr>
      <vt:lpstr>AVANC R.P.</vt:lpstr>
      <vt:lpstr>AVANC SFA</vt:lpstr>
      <vt:lpstr>M ADQUIS RP</vt:lpstr>
      <vt:lpstr>M ADQUIS SFA</vt:lpstr>
      <vt:lpstr>ENDEUDAMIENTO NETO</vt:lpstr>
      <vt:lpstr>INTERESES DE LA DEUDA </vt:lpstr>
      <vt:lpstr>POSTURA FISCAL</vt:lpstr>
      <vt:lpstr>FLUJO DE FONDOS</vt:lpstr>
      <vt:lpstr>PROGRAMAS DE INVERSION</vt:lpstr>
      <vt:lpstr>INDICADORES DE RESULTADOS</vt:lpstr>
      <vt:lpstr>RELACION DE CUENTAS BANCARIAS.</vt:lpstr>
      <vt:lpstr>ESQUEMAS BURSATILES</vt:lpstr>
      <vt:lpstr>EJ Y DESTINO GTO FED</vt:lpstr>
      <vt:lpstr>AVANC R.P. (CMJ)</vt:lpstr>
      <vt:lpstr>DEPPS</vt:lpstr>
      <vt:lpstr>CUADERNILLO EDO RES</vt:lpstr>
      <vt:lpstr>CUAD AVANC SFA</vt:lpstr>
      <vt:lpstr>ING.PRES!_ftn1</vt:lpstr>
      <vt:lpstr>ING.PRES!_ftn2</vt:lpstr>
      <vt:lpstr>ING.PRES!_ftn3</vt:lpstr>
      <vt:lpstr>ING.PRES!_ftnref1</vt:lpstr>
      <vt:lpstr>ING.PRES!_ftnref2</vt:lpstr>
      <vt:lpstr>ING.PRES!_ftnref3</vt:lpstr>
      <vt:lpstr>'AVANC ADMON '!Área_de_impresión</vt:lpstr>
      <vt:lpstr>'AVANC ECON'!Área_de_impresión</vt:lpstr>
      <vt:lpstr>'AVANC FUNC'!Área_de_impresión</vt:lpstr>
      <vt:lpstr>'AVANC OBJET'!Área_de_impresión</vt:lpstr>
      <vt:lpstr>'AVANC R.P.'!Área_de_impresión</vt:lpstr>
      <vt:lpstr>'AVANC R.P. (CMJ)'!Área_de_impresión</vt:lpstr>
      <vt:lpstr>'AVANC SFA'!Área_de_impresión</vt:lpstr>
      <vt:lpstr>'CAMBIOS SIT.FRA. '!Área_de_impresión</vt:lpstr>
      <vt:lpstr>'CATEG PROG'!Área_de_impresión</vt:lpstr>
      <vt:lpstr>'CONCIL EGR'!Área_de_impresión</vt:lpstr>
      <vt:lpstr>'CONCIL INGR'!Área_de_impresión</vt:lpstr>
      <vt:lpstr>'CUAD AVANC SFA'!Área_de_impresión</vt:lpstr>
      <vt:lpstr>'CUADERNILLO EDO RES'!Área_de_impresión</vt:lpstr>
      <vt:lpstr>EDO.ACTIVO!Área_de_impresión</vt:lpstr>
      <vt:lpstr>EDO.DEUDA!Área_de_impresión</vt:lpstr>
      <vt:lpstr>'EJ Y DESTINO GTO FED'!Área_de_impresión</vt:lpstr>
      <vt:lpstr>'ENDEUDAMIENTO NETO'!Área_de_impresión</vt:lpstr>
      <vt:lpstr>'ESQUEMAS BURSATILES'!Área_de_impresión</vt:lpstr>
      <vt:lpstr>'ESTADO DE ACTIVIDADES'!Área_de_impresión</vt:lpstr>
      <vt:lpstr>'FLUJO DE FONDOS'!Área_de_impresión</vt:lpstr>
      <vt:lpstr>'FLUJO EFECTIVO '!Área_de_impresión</vt:lpstr>
      <vt:lpstr>'HDA. PUB '!Área_de_impresión</vt:lpstr>
      <vt:lpstr>'INDICADORES DE RESULTADOS'!Área_de_impresión</vt:lpstr>
      <vt:lpstr>ING.PRES!Área_de_impresión</vt:lpstr>
      <vt:lpstr>'INTERESES DE LA DEUDA '!Área_de_impresión</vt:lpstr>
      <vt:lpstr>'M ADQUIS RP'!Área_de_impresión</vt:lpstr>
      <vt:lpstr>'M ADQUIS SFA'!Área_de_impresión</vt:lpstr>
      <vt:lpstr>'POSTURA FISCAL'!Área_de_impresión</vt:lpstr>
      <vt:lpstr>'PRES EGRESOS SFA+RP'!Área_de_impresión</vt:lpstr>
      <vt:lpstr>'PROGRAMAS DE INVERSION'!Área_de_impresión</vt:lpstr>
      <vt:lpstr>'RELACION DE CUENTAS BANCARIAS.'!Área_de_impresión</vt:lpstr>
      <vt:lpstr>'SITUACION FINANCIERA T'!Área_de_impresión</vt:lpstr>
      <vt:lpstr>'AVANC ADMON '!Títulos_a_imprimir</vt:lpstr>
      <vt:lpstr>'AVANC ECON'!Títulos_a_imprimir</vt:lpstr>
      <vt:lpstr>'AVANC FUNC'!Títulos_a_imprimir</vt:lpstr>
      <vt:lpstr>'AVANC OBJET'!Títulos_a_imprimir</vt:lpstr>
      <vt:lpstr>'AVANC R.P.'!Títulos_a_imprimir</vt:lpstr>
      <vt:lpstr>'AVANC R.P. (CMJ)'!Títulos_a_imprimir</vt:lpstr>
      <vt:lpstr>'AVANC SFA'!Títulos_a_imprimir</vt:lpstr>
      <vt:lpstr>'CAMBIOS SIT.FRA. '!Títulos_a_imprimir</vt:lpstr>
      <vt:lpstr>'FLUJO EFECTIVO '!Títulos_a_imprimir</vt:lpstr>
      <vt:lpstr>'M ADQUIS RP'!Títulos_a_imprimir</vt:lpstr>
      <vt:lpstr>'M ADQUIS SFA'!Títulos_a_imprimir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RSP. SOLIS PINEDA</dc:creator>
  <cp:lastModifiedBy>DELEGACION08</cp:lastModifiedBy>
  <cp:lastPrinted>2022-02-24T20:09:30Z</cp:lastPrinted>
  <dcterms:created xsi:type="dcterms:W3CDTF">2012-04-02T14:18:00Z</dcterms:created>
  <dcterms:modified xsi:type="dcterms:W3CDTF">2022-04-05T03:12:07Z</dcterms:modified>
</cp:coreProperties>
</file>